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stottlemyer/Documents/"/>
    </mc:Choice>
  </mc:AlternateContent>
  <xr:revisionPtr revIDLastSave="0" documentId="8_{E83D029C-46E6-6C48-8BF7-47323B744E77}" xr6:coauthVersionLast="36" xr6:coauthVersionMax="36" xr10:uidLastSave="{00000000-0000-0000-0000-000000000000}"/>
  <bookViews>
    <workbookView xWindow="0" yWindow="460" windowWidth="25600" windowHeight="13760" xr2:uid="{00000000-000D-0000-FFFF-FFFF00000000}"/>
  </bookViews>
  <sheets>
    <sheet name="Raw Data" sheetId="1" r:id="rId1"/>
    <sheet name="Count of Category by State" sheetId="3" r:id="rId2"/>
    <sheet name="Count of SubCategory By State" sheetId="4" r:id="rId3"/>
    <sheet name="Count of Month by State" sheetId="5" r:id="rId4"/>
    <sheet name="Bonus - Goal Amount by State" sheetId="7" r:id="rId5"/>
  </sheets>
  <definedNames>
    <definedName name="_xlnm._FilterDatabase" localSheetId="0" hidden="1">'Raw Data'!$F$1:$F$4115</definedName>
  </definedNames>
  <calcPr calcId="179021"/>
  <pivotCaches>
    <pivotCache cacheId="29" r:id="rId6"/>
    <pivotCache cacheId="3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1" l="1"/>
  <c r="Q2" i="1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3901" i="1"/>
  <c r="R3902" i="1"/>
  <c r="R3903" i="1"/>
  <c r="R3904" i="1"/>
  <c r="R3905" i="1"/>
  <c r="R3906" i="1"/>
  <c r="R3907" i="1"/>
  <c r="R3908" i="1"/>
  <c r="R3909" i="1"/>
  <c r="R3910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4086" i="1"/>
  <c r="R4087" i="1"/>
  <c r="R4088" i="1"/>
  <c r="R4089" i="1"/>
  <c r="R4090" i="1"/>
  <c r="R4091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3151" i="1"/>
  <c r="R3152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1359" i="1"/>
  <c r="R1360" i="1"/>
  <c r="R1361" i="1"/>
  <c r="R1362" i="1"/>
  <c r="R1363" i="1"/>
  <c r="R1364" i="1"/>
  <c r="R1365" i="1"/>
  <c r="R1366" i="1"/>
  <c r="R1367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4092" i="1"/>
  <c r="R4093" i="1"/>
  <c r="R4094" i="1"/>
  <c r="R4095" i="1"/>
  <c r="R4096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3304" i="1"/>
  <c r="R3305" i="1"/>
  <c r="R3306" i="1"/>
  <c r="R3307" i="1"/>
  <c r="R3308" i="1"/>
  <c r="R3309" i="1"/>
  <c r="R3310" i="1"/>
  <c r="R3311" i="1"/>
  <c r="R3312" i="1"/>
  <c r="R3313" i="1"/>
  <c r="R4029" i="1"/>
  <c r="R4030" i="1"/>
  <c r="R4031" i="1"/>
  <c r="R4032" i="1"/>
  <c r="R4033" i="1"/>
  <c r="R4034" i="1"/>
  <c r="R4035" i="1"/>
  <c r="R4036" i="1"/>
  <c r="R4037" i="1"/>
  <c r="R4038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4039" i="1"/>
  <c r="R4040" i="1"/>
  <c r="R4041" i="1"/>
  <c r="R4042" i="1"/>
  <c r="R4043" i="1"/>
  <c r="R4044" i="1"/>
  <c r="R4045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3901" i="1"/>
  <c r="Q3902" i="1"/>
  <c r="Q3903" i="1"/>
  <c r="Q3904" i="1"/>
  <c r="Q3905" i="1"/>
  <c r="Q3906" i="1"/>
  <c r="Q3907" i="1"/>
  <c r="Q3908" i="1"/>
  <c r="Q3909" i="1"/>
  <c r="Q3910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4086" i="1"/>
  <c r="Q4087" i="1"/>
  <c r="Q4088" i="1"/>
  <c r="Q4089" i="1"/>
  <c r="Q4090" i="1"/>
  <c r="Q4091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3151" i="1"/>
  <c r="Q3152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1359" i="1"/>
  <c r="Q1360" i="1"/>
  <c r="Q1361" i="1"/>
  <c r="Q1362" i="1"/>
  <c r="Q1363" i="1"/>
  <c r="Q1364" i="1"/>
  <c r="Q1365" i="1"/>
  <c r="Q1366" i="1"/>
  <c r="Q1367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4092" i="1"/>
  <c r="Q4093" i="1"/>
  <c r="Q4094" i="1"/>
  <c r="Q4095" i="1"/>
  <c r="Q4096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3304" i="1"/>
  <c r="Q3305" i="1"/>
  <c r="Q3306" i="1"/>
  <c r="Q3307" i="1"/>
  <c r="Q3308" i="1"/>
  <c r="Q3309" i="1"/>
  <c r="Q3310" i="1"/>
  <c r="Q3311" i="1"/>
  <c r="Q3312" i="1"/>
  <c r="Q3313" i="1"/>
  <c r="Q4029" i="1"/>
  <c r="Q4030" i="1"/>
  <c r="Q4031" i="1"/>
  <c r="Q4032" i="1"/>
  <c r="Q4033" i="1"/>
  <c r="Q4034" i="1"/>
  <c r="Q4035" i="1"/>
  <c r="Q4036" i="1"/>
  <c r="Q4037" i="1"/>
  <c r="Q4038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4039" i="1"/>
  <c r="Q4040" i="1"/>
  <c r="Q4041" i="1"/>
  <c r="Q4042" i="1"/>
  <c r="Q4043" i="1"/>
  <c r="Q4044" i="1"/>
  <c r="Q4045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3901" i="1"/>
  <c r="P3902" i="1"/>
  <c r="P3903" i="1"/>
  <c r="P3904" i="1"/>
  <c r="P3905" i="1"/>
  <c r="P3906" i="1"/>
  <c r="P3907" i="1"/>
  <c r="P3908" i="1"/>
  <c r="P3909" i="1"/>
  <c r="P391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4086" i="1"/>
  <c r="P4087" i="1"/>
  <c r="P4088" i="1"/>
  <c r="P4089" i="1"/>
  <c r="P4090" i="1"/>
  <c r="P4091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151" i="1"/>
  <c r="P3152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1359" i="1"/>
  <c r="P1360" i="1"/>
  <c r="P1361" i="1"/>
  <c r="P1362" i="1"/>
  <c r="P1363" i="1"/>
  <c r="P1364" i="1"/>
  <c r="P1365" i="1"/>
  <c r="P1366" i="1"/>
  <c r="P1367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4092" i="1"/>
  <c r="P4093" i="1"/>
  <c r="P4094" i="1"/>
  <c r="P4095" i="1"/>
  <c r="P4096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04" i="1"/>
  <c r="P3305" i="1"/>
  <c r="P3306" i="1"/>
  <c r="P3307" i="1"/>
  <c r="P3308" i="1"/>
  <c r="P3309" i="1"/>
  <c r="P3310" i="1"/>
  <c r="P3311" i="1"/>
  <c r="P3312" i="1"/>
  <c r="P3313" i="1"/>
  <c r="P4029" i="1"/>
  <c r="P4030" i="1"/>
  <c r="P4031" i="1"/>
  <c r="P4032" i="1"/>
  <c r="P4033" i="1"/>
  <c r="P4034" i="1"/>
  <c r="P4035" i="1"/>
  <c r="P4036" i="1"/>
  <c r="P4037" i="1"/>
  <c r="P403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4039" i="1"/>
  <c r="P4040" i="1"/>
  <c r="P4041" i="1"/>
  <c r="P4042" i="1"/>
  <c r="P4043" i="1"/>
  <c r="P4044" i="1"/>
  <c r="P4045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3901" i="1"/>
  <c r="O3902" i="1"/>
  <c r="O3903" i="1"/>
  <c r="O3904" i="1"/>
  <c r="O3905" i="1"/>
  <c r="O3906" i="1"/>
  <c r="O3907" i="1"/>
  <c r="O3908" i="1"/>
  <c r="O3909" i="1"/>
  <c r="O391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4086" i="1"/>
  <c r="O4087" i="1"/>
  <c r="O4088" i="1"/>
  <c r="O4089" i="1"/>
  <c r="O4090" i="1"/>
  <c r="O4091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151" i="1"/>
  <c r="O3152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1359" i="1"/>
  <c r="O1360" i="1"/>
  <c r="O1361" i="1"/>
  <c r="O1362" i="1"/>
  <c r="O1363" i="1"/>
  <c r="O1364" i="1"/>
  <c r="O1365" i="1"/>
  <c r="O1366" i="1"/>
  <c r="O1367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4092" i="1"/>
  <c r="O4093" i="1"/>
  <c r="O4094" i="1"/>
  <c r="O4095" i="1"/>
  <c r="O4096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04" i="1"/>
  <c r="O3305" i="1"/>
  <c r="O3306" i="1"/>
  <c r="O3307" i="1"/>
  <c r="O3308" i="1"/>
  <c r="O3309" i="1"/>
  <c r="O3310" i="1"/>
  <c r="O3311" i="1"/>
  <c r="O3312" i="1"/>
  <c r="O3313" i="1"/>
  <c r="O4029" i="1"/>
  <c r="O4030" i="1"/>
  <c r="O4031" i="1"/>
  <c r="O4032" i="1"/>
  <c r="O4033" i="1"/>
  <c r="O4034" i="1"/>
  <c r="O4035" i="1"/>
  <c r="O4036" i="1"/>
  <c r="O4037" i="1"/>
  <c r="O403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4039" i="1"/>
  <c r="O4040" i="1"/>
  <c r="O4041" i="1"/>
  <c r="O4042" i="1"/>
  <c r="O4043" i="1"/>
  <c r="O4044" i="1"/>
  <c r="O4045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2" i="1"/>
  <c r="E13" i="7" l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<sst xmlns="http://schemas.openxmlformats.org/spreadsheetml/2006/main" count="24821" uniqueCount="8401">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</sst>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font>
        <color auto="1"/>
      </font>
      <fill>
        <patternFill>
          <bgColor theme="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F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| Assignment - KickStart My Chart.xlsx]Count of Category by State!PivotTable4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KickStarter Campaigns</a:t>
            </a:r>
          </a:p>
          <a:p>
            <a:pPr>
              <a:defRPr/>
            </a:pPr>
            <a:r>
              <a:rPr lang="en-US" baseline="0"/>
              <a:t> by Category by State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Category by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1-B641-8874-AD6F83423717}"/>
            </c:ext>
          </c:extLst>
        </c:ser>
        <c:ser>
          <c:idx val="1"/>
          <c:order val="1"/>
          <c:tx>
            <c:strRef>
              <c:f>'Count of Category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1-B641-8874-AD6F83423717}"/>
            </c:ext>
          </c:extLst>
        </c:ser>
        <c:ser>
          <c:idx val="2"/>
          <c:order val="2"/>
          <c:tx>
            <c:strRef>
              <c:f>'Count of Category by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1-B641-8874-AD6F83423717}"/>
            </c:ext>
          </c:extLst>
        </c:ser>
        <c:ser>
          <c:idx val="3"/>
          <c:order val="3"/>
          <c:tx>
            <c:strRef>
              <c:f>'Count of Category by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Category by State'!$A$5:$A$14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Category by State'!$E$5:$E$14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51-B641-8874-AD6F83423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2520480"/>
        <c:axId val="1432522160"/>
      </c:barChart>
      <c:catAx>
        <c:axId val="143252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22160"/>
        <c:crosses val="autoZero"/>
        <c:auto val="1"/>
        <c:lblAlgn val="ctr"/>
        <c:lblOffset val="100"/>
        <c:noMultiLvlLbl val="0"/>
      </c:catAx>
      <c:valAx>
        <c:axId val="143252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52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| Assignment - KickStart My Chart.xlsx]Count of SubCategory By State!PivotTable5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Campaigns by Sub-Category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SubCategory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3-5248-B73F-9CA60B48E7CC}"/>
            </c:ext>
          </c:extLst>
        </c:ser>
        <c:ser>
          <c:idx val="1"/>
          <c:order val="1"/>
          <c:tx>
            <c:strRef>
              <c:f>'Count of SubCategory By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F3-5248-B73F-9CA60B48E7CC}"/>
            </c:ext>
          </c:extLst>
        </c:ser>
        <c:ser>
          <c:idx val="2"/>
          <c:order val="2"/>
          <c:tx>
            <c:strRef>
              <c:f>'Count of SubCategory By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F3-5248-B73F-9CA60B48E7CC}"/>
            </c:ext>
          </c:extLst>
        </c:ser>
        <c:ser>
          <c:idx val="3"/>
          <c:order val="3"/>
          <c:tx>
            <c:strRef>
              <c:f>'Count of SubCategory By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SubCategory By State'!$A$6:$A$47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'Count of SubCategory By State'!$E$6:$E$47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F3-5248-B73F-9CA60B48E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5799584"/>
        <c:axId val="1435918160"/>
      </c:barChart>
      <c:catAx>
        <c:axId val="143579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918160"/>
        <c:crosses val="autoZero"/>
        <c:auto val="1"/>
        <c:lblAlgn val="ctr"/>
        <c:lblOffset val="100"/>
        <c:noMultiLvlLbl val="0"/>
      </c:catAx>
      <c:valAx>
        <c:axId val="1435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9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| Assignment - KickStart My Chart.xlsx]Count of Month by State!PivotTable6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Campaigns by Month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Month by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4-3F40-ABBC-159CD0565347}"/>
            </c:ext>
          </c:extLst>
        </c:ser>
        <c:ser>
          <c:idx val="1"/>
          <c:order val="1"/>
          <c:tx>
            <c:strRef>
              <c:f>'Count of Month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4-3F40-ABBC-159CD0565347}"/>
            </c:ext>
          </c:extLst>
        </c:ser>
        <c:ser>
          <c:idx val="2"/>
          <c:order val="2"/>
          <c:tx>
            <c:strRef>
              <c:f>'Count of Month by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4-3F40-ABBC-159CD0565347}"/>
            </c:ext>
          </c:extLst>
        </c:ser>
        <c:ser>
          <c:idx val="3"/>
          <c:order val="3"/>
          <c:tx>
            <c:strRef>
              <c:f>'Count of Month by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'Count of Month by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Month by 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4-3F40-ABBC-159CD0565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903216"/>
        <c:axId val="1966345952"/>
      </c:lineChart>
      <c:catAx>
        <c:axId val="196690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45952"/>
        <c:crosses val="autoZero"/>
        <c:auto val="1"/>
        <c:lblAlgn val="ctr"/>
        <c:lblOffset val="100"/>
        <c:noMultiLvlLbl val="0"/>
      </c:catAx>
      <c:valAx>
        <c:axId val="196634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90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</a:t>
            </a:r>
            <a:r>
              <a:rPr lang="en-US"/>
              <a:t>Relationship Between</a:t>
            </a:r>
            <a:r>
              <a:rPr lang="en-US" baseline="0"/>
              <a:t> Goal Amount and </a:t>
            </a:r>
          </a:p>
          <a:p>
            <a:pPr>
              <a:defRPr/>
            </a:pPr>
            <a:r>
              <a:rPr lang="en-US" baseline="0"/>
              <a:t>Chance of Success, Failure, or Cancellation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Goal Amount by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Goal Amount by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Amount by State'!$F$2:$F$13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0F-E74B-8467-36315B7591F6}"/>
            </c:ext>
          </c:extLst>
        </c:ser>
        <c:ser>
          <c:idx val="5"/>
          <c:order val="1"/>
          <c:tx>
            <c:strRef>
              <c:f>'Bonus - Goal Amount by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Goal Amount by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Amount by State'!$G$2:$G$13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0F-E74B-8467-36315B7591F6}"/>
            </c:ext>
          </c:extLst>
        </c:ser>
        <c:ser>
          <c:idx val="6"/>
          <c:order val="2"/>
          <c:tx>
            <c:strRef>
              <c:f>'Bonus - Goal Amount by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Goal Amount by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 Amount by State'!$H$2:$H$13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0F-E74B-8467-36315B759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456368"/>
        <c:axId val="1488028928"/>
      </c:lineChart>
      <c:catAx>
        <c:axId val="143545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28928"/>
        <c:crosses val="autoZero"/>
        <c:auto val="1"/>
        <c:lblAlgn val="ctr"/>
        <c:lblOffset val="100"/>
        <c:noMultiLvlLbl val="0"/>
      </c:catAx>
      <c:valAx>
        <c:axId val="148802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5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152400</xdr:rowOff>
    </xdr:from>
    <xdr:to>
      <xdr:col>16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FE071-40F2-9344-B192-A06D05168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12700</xdr:rowOff>
    </xdr:from>
    <xdr:to>
      <xdr:col>17</xdr:col>
      <xdr:colOff>50800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F41C9-4779-854E-94CB-E410FAD28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3</xdr:row>
      <xdr:rowOff>0</xdr:rowOff>
    </xdr:from>
    <xdr:to>
      <xdr:col>15</xdr:col>
      <xdr:colOff>800100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517B4-2673-5B4B-91F3-6E1E2E9E6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6350</xdr:rowOff>
    </xdr:from>
    <xdr:to>
      <xdr:col>7</xdr:col>
      <xdr:colOff>914400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AC019-4504-374A-9A10-AA5F6F2F5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656273148146" createdVersion="6" refreshedVersion="6" minRefreshableVersion="3" recordCount="4114" xr:uid="{B56C29F7-6B71-4A4E-9EEB-45498CE4904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20.656277199072" createdVersion="6" refreshedVersion="6" minRefreshableVersion="3" recordCount="4114" xr:uid="{DE2CE381-6C25-6947-A288-72C8158F7F29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faith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 pivotCacheId="18454574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12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12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12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12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12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1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12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12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12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12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13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13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13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13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13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13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13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13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13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13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14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14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14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14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14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14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14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14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14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14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1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15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15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15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15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15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15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15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15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15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16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16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16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16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16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16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16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16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16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16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17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17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17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17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17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17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17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17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17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17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18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18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18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18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18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18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18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18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18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18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19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19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19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19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19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19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19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19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19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19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20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20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20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20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20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20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20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20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2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20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21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21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21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21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21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21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21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21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21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21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22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22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22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22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22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22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22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22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22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22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23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23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23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23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23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23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23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23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23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23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24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24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24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24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24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24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24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24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24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24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25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25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25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25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25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25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2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25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25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25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26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26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26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26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26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26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26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26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26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26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27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27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27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27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27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27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27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27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27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27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28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28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28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28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28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28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28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28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28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28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29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29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29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29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29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29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29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29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29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299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30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30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30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30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30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30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30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30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30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30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31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31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31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31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31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31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31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31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31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319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32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32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32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32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32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32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32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32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3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32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33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33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33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33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33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33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33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33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33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339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34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34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34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34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34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34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34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34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34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34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35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35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35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35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35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35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35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35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35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35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36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36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36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36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36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36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36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36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36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36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37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37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37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37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37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37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37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37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37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379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3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3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3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3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3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3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3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3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3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3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3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3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3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3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3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3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3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3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3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3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4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4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4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4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4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4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4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4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4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4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4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4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4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4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4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4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4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4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4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4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4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4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4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4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4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4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4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4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4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4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4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4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4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4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4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4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4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4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4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4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4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4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4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4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4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4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4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4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4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4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4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4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4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4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4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4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4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4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4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459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46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46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46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46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46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46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46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46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46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46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47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47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47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47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47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47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47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47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47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479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5"/>
    <s v="photobooks"/>
    <x v="480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5"/>
    <s v="photobooks"/>
    <x v="481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5"/>
    <s v="photobooks"/>
    <x v="482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5"/>
    <s v="photobooks"/>
    <x v="48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5"/>
    <s v="photobooks"/>
    <x v="484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5"/>
    <s v="photobooks"/>
    <x v="48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5"/>
    <s v="photobooks"/>
    <x v="486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5"/>
    <s v="photobooks"/>
    <x v="487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5"/>
    <s v="photobooks"/>
    <x v="48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5"/>
    <s v="photobooks"/>
    <x v="489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5"/>
    <s v="photobooks"/>
    <x v="490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5"/>
    <s v="photobooks"/>
    <x v="491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5"/>
    <s v="photobooks"/>
    <x v="492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x v="493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5"/>
    <s v="photobooks"/>
    <x v="494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5"/>
    <s v="photobooks"/>
    <x v="495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5"/>
    <s v="photobooks"/>
    <x v="49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5"/>
    <s v="photobooks"/>
    <x v="497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5"/>
    <s v="photobooks"/>
    <x v="498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5"/>
    <s v="photobooks"/>
    <x v="499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5"/>
    <s v="photobooks"/>
    <x v="500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5"/>
    <s v="photobooks"/>
    <x v="50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5"/>
    <s v="photobooks"/>
    <x v="502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5"/>
    <s v="photobooks"/>
    <x v="50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5"/>
    <s v="photobooks"/>
    <x v="5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5"/>
    <s v="photobooks"/>
    <x v="50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5"/>
    <s v="photobooks"/>
    <x v="506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x v="507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5"/>
    <s v="photobooks"/>
    <x v="508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5"/>
    <s v="photobooks"/>
    <x v="509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x v="510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5"/>
    <s v="photobooks"/>
    <x v="511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5"/>
    <s v="photobooks"/>
    <x v="512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5"/>
    <s v="photobooks"/>
    <x v="513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5"/>
    <s v="photobooks"/>
    <x v="514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5"/>
    <s v="photobooks"/>
    <x v="515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5"/>
    <s v="photobooks"/>
    <x v="516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5"/>
    <s v="photobooks"/>
    <x v="517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5"/>
    <s v="photobooks"/>
    <x v="518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5"/>
    <s v="photobooks"/>
    <x v="519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520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521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522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523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524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525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526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52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528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529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530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531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532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533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534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535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536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53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538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539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540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541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542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543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544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545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546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547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548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549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550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551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552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553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554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555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556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557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558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55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560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561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562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563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564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56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566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567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56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569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570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571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572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573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574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575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576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577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578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579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580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581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582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583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584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58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586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587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588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589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590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591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592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593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594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595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596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597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598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599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600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601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602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603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60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605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606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607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608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609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610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611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612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613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614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615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61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617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618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619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620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62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622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623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624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625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62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627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628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629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630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63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63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633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63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635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636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637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638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639"/>
    <d v="2013-07-25T20:30:3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640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64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642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643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644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645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646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647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648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649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650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651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652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653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654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655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656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657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658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659"/>
    <d v="2013-07-26T1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5"/>
    <s v="photobooks"/>
    <x v="660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5"/>
    <s v="photobooks"/>
    <x v="661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5"/>
    <s v="photobooks"/>
    <x v="662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5"/>
    <s v="photobooks"/>
    <x v="663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5"/>
    <s v="photobooks"/>
    <x v="664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5"/>
    <s v="photobooks"/>
    <x v="665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5"/>
    <s v="photobooks"/>
    <x v="666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5"/>
    <s v="photobooks"/>
    <x v="667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5"/>
    <s v="photobooks"/>
    <x v="668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5"/>
    <s v="photobooks"/>
    <x v="669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5"/>
    <s v="photobooks"/>
    <x v="670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5"/>
    <s v="photobooks"/>
    <x v="671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5"/>
    <s v="photobooks"/>
    <x v="672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5"/>
    <s v="photobooks"/>
    <x v="673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5"/>
    <s v="photobooks"/>
    <x v="674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5"/>
    <s v="photobooks"/>
    <x v="675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5"/>
    <s v="photobooks"/>
    <x v="676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5"/>
    <s v="photobooks"/>
    <x v="677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5"/>
    <s v="photobooks"/>
    <x v="678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5"/>
    <s v="photobooks"/>
    <x v="679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5"/>
    <s v="photobooks"/>
    <x v="680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5"/>
    <s v="photobooks"/>
    <x v="681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5"/>
    <s v="photobooks"/>
    <x v="682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5"/>
    <s v="photobooks"/>
    <x v="683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5"/>
    <s v="photobooks"/>
    <x v="684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5"/>
    <s v="photobooks"/>
    <x v="685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5"/>
    <s v="photobooks"/>
    <x v="68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5"/>
    <s v="photobooks"/>
    <x v="687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5"/>
    <s v="photobooks"/>
    <x v="688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5"/>
    <s v="photobooks"/>
    <x v="689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5"/>
    <s v="photobooks"/>
    <x v="690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5"/>
    <s v="photobooks"/>
    <x v="691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5"/>
    <s v="photobooks"/>
    <x v="692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5"/>
    <s v="photobooks"/>
    <x v="693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5"/>
    <s v="photobooks"/>
    <x v="694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5"/>
    <s v="photobooks"/>
    <x v="695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5"/>
    <s v="photobooks"/>
    <x v="696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5"/>
    <s v="photobooks"/>
    <x v="697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5"/>
    <s v="photobooks"/>
    <x v="698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5"/>
    <s v="photobooks"/>
    <x v="699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700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701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702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703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704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705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706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707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708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709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710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711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71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713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714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715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716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717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718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719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720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721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722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723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724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725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726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727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728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729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730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731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732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733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734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735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736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737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738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739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740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741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74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743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744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745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746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747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748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749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75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751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752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753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754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755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756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75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758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759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760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761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762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763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764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765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766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767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768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76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770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771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77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773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774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775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77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777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778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779"/>
    <d v="2014-07-12T13:11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5"/>
    <s v="photobooks"/>
    <x v="780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5"/>
    <s v="photobooks"/>
    <x v="781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5"/>
    <s v="photobooks"/>
    <x v="782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5"/>
    <s v="photobooks"/>
    <x v="783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5"/>
    <s v="photobooks"/>
    <x v="784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5"/>
    <s v="photobooks"/>
    <x v="785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5"/>
    <s v="photobooks"/>
    <x v="786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5"/>
    <s v="photobooks"/>
    <x v="787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5"/>
    <s v="photobooks"/>
    <x v="788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5"/>
    <s v="photobooks"/>
    <x v="789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5"/>
    <s v="photobooks"/>
    <x v="790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5"/>
    <s v="photobooks"/>
    <x v="791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5"/>
    <s v="photobooks"/>
    <x v="792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5"/>
    <s v="photobooks"/>
    <x v="79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x v="794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x v="795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5"/>
    <s v="photobooks"/>
    <x v="796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5"/>
    <s v="photobooks"/>
    <x v="797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5"/>
    <s v="photobooks"/>
    <x v="798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5"/>
    <s v="photobooks"/>
    <x v="799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5"/>
    <s v="photobooks"/>
    <x v="80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x v="801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5"/>
    <s v="photobooks"/>
    <x v="802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803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804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805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806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807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808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809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81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8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812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81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814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815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816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817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818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819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820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821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822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823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824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825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826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827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828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829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830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831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832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833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834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835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836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837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838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839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840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841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842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843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844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845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846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847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84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849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850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851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852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853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854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85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856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857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858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859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860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861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862"/>
    <d v="2012-10-06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86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864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865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866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867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868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86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870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871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87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873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874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875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876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877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878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879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880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881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882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883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884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885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886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887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888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889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890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89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892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893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894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89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89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897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898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899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900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901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902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903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904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905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906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907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90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90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910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911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912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913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91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915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916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917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918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919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920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921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922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923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924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925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926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927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928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929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930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931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932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93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934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935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936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937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938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939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940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94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942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943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944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945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946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947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948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94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950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95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952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95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95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955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956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95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958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959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960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961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962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963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96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965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966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96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968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969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970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971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972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973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974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975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976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977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978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979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98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981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982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983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984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985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986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987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988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989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990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99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992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993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994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995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996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997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998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999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1000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1001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1002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1003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1004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100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1006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10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1008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1009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1010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1011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1012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1013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1014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1015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1016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1017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1018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1019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1020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1021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1022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1023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1024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1025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1026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1027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1028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1029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103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1031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1032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1033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1034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1035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1036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1037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1038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103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1040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1041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1042"/>
    <d v="2014-01-01T18:08:5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1043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1044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1045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1046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1047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104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1049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1050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105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105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1053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1054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1055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1056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1057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1058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1059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1060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1061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1062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106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1064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1065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1066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1067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1068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1069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1070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1071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1072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1073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107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1075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1076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1077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1078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107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108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1081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1082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1083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1084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1085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1086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1087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1088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1089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1090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1091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1092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1093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1094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1095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1096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1097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1098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1099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1100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1101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1102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1103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1104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1105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1106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1107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1108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1109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1110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111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1112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1113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1114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1115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1116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1117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1118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1119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1120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1121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1122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1123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1124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1125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112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112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1128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1129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1130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1131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1132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1133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1134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1135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1136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1137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1138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113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1140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1141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1142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1143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1144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1145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1146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114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1148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1149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1150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1151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1152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1153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1154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1155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1156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1157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1158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1159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1160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1161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1162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1163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1164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1165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1166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1167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1168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1169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1170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1171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1172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1173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1174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1175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1176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1177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1178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117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1180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1181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1182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1183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118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1185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1186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1187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1188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1189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1190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1191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1192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1193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1194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1195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1196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1197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1198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119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1200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1201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1202"/>
    <d v="2014-04-02T13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1203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1204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1205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1206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1207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1208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1209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1210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1211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1212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121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121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1215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1216"/>
    <d v="2016-10-30T10:25: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1217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121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1219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1220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122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1222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122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1224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22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122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1227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1228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122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1230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1231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1232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1233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1234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123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1236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123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1238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1239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1240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1241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1242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1243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1244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1245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1246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1247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1248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12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1250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1251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1252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1253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1254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1255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1256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1257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1258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1259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1260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1261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1262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1263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1264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1265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126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1267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126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1269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1270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1271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127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1273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1274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1275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1276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1277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1278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1279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1280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128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1282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1283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1284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128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1286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1287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1288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1289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1290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1291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1292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1293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1294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1295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1296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1297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1298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1299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1300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1301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1302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130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1304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1305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130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1307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1308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1309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1310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1311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1312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1313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1314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1315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1316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1317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131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1319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1320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1321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13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1323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1324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1325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1326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1327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1328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1329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1330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1331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1332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1333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1334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1335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1336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1337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1338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1339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1340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1341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1342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1343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1344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1345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1346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13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1348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1349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1350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135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1352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1353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1354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1355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1356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1357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1358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1359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1360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1361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1362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1363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1364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1365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136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136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136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136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137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137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137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137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137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137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137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137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137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137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138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138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138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138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138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138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138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138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138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138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139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139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139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139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139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139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139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139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139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139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1400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140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140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140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140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140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140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140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140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140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141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141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141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141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141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141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141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141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141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141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142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142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142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142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142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142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142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142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142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142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143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143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143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143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143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143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143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143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143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143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144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14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144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144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144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144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144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144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144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144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145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145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145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14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145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145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145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145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145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145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1460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146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146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146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146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146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146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146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146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146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147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147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147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147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147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147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147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147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147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147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1480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148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148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148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148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148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148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148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148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148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149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149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149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149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149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149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149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149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149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149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150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150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150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150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150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150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15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150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150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150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151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151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151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151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151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151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151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151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151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151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152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152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152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152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152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152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152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152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152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152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153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153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153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153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153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153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153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153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153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153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154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154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154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154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154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154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154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154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154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154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155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155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155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155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155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155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155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155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155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155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156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156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156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156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156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156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156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156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156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156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1570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1571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1572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1573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1574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1575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1576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157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157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1579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1580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1581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158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1583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1584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1585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1586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1587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1588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1589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1590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159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1592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1593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159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1595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1596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1597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159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1599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1600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1601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1602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1603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1604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1605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1606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1607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1608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1609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1610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1611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1612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1613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1614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1615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1616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1617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1618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1619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1620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1621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1622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1623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162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1625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1626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1627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1628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1629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1630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1631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1632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1633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1634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1635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1636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1637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163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1639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1640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1641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1642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164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1644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1645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1646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1647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1648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1649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165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1651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1652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1653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165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1655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1656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1657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1658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1659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1660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1661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1662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1663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1664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1665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1666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1667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166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1669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1670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1671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1672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1673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1674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167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1676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1677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1678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1679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1680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1681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1682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1683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1684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168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1686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1687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1688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1689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1690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1691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1692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1693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1694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1695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1696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1697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1698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169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1700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1701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1702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17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1704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1705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170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1707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1708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1709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1710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1711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1712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1713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1714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1715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171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171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1718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1719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1720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1721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1722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1723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1724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17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172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1727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1728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1729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1730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1731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1732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1733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1734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1735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1736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1737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1738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1739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1740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1741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1742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1743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174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1745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1746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1747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1748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1749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175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1751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1752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1753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1754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175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1756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1757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1758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1759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1760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1761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1762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1763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1764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1765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1766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1767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1768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1769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1770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1771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1772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1773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1774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177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177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1777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1778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1779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1780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1781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1782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1783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1784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1785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178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1787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178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1789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1790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1791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1792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1793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1794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1795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1796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1797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1798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1799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1800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1801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1802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1803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180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1805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1806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1807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1808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1809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1810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1811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1812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1813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1814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1815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1816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1817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1818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1819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1820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1821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1822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1823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1824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1825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182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1827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1828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1829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1830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1831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1832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1833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1834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1835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1836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1837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1838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1839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1840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1841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1842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1843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1844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1845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1846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1847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1848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1849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1850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1851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1852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1853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1854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1855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185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1857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1858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1859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1860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1861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1862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1863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1864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1865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1866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1867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1868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1869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187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1871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1872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1873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1874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1875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1876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1877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1878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1879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188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1881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188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1883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1884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1885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188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1887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1888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1889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1890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1891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1892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1893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189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1895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1896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189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1898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189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1900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1901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1902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1903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1904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190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1906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1907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1908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1909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191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1911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1912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1913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1914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19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1916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1917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1918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1919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192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1921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1922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1923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1924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1925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19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1927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1928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1929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1930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1931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1932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1933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1934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1935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1936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193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1938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1939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1940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1941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1942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1943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1944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194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1946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1947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1948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194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1950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195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1952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19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1954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1955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1956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1957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1958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1959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1960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196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1962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1963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1964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1965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1966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1967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1968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1969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1970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1971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1972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1973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1974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1975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1976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1977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197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1979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1980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1981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1982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1983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1984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1985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1986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1987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1988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1989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199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1991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1992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1993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199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1995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1996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1997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1998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1999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2000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2001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200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2003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200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2005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2006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2007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2008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2009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2010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2011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2012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2013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2014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2015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2016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2017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2018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2019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2020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2021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2022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2023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2024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2025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2026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2027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2028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2029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2030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2031"/>
    <d v="2016-05-20T22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2032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2033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203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2035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2036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203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2038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2039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2040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2041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2042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2043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2044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2045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2046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2047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2048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2049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2050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2051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20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2053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2054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2055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2056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20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2058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2059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2060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2061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2062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2063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206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2065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2066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2067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2068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206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207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2071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2072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2073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2074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2075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2076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2077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2078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2079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2080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2081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2082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2083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2084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2085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2086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2087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2088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2089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2090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2091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2092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2093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2094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2095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2096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2097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2098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209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2100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2101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2102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2103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2104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2105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2106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2107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2108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2109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2110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2111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2112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2113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2114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2115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2116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2117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2118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2119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2120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2121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2122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212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2124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2125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2126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2127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2128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2129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2130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2131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2132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213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2134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2135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213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213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2138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2139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2140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214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2142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2143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2144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214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2146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2147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2148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214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2150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2151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2152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2153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2154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2155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2156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2157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2158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2159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2160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2161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16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2163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2164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2165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2166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2167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2168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2169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2170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217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2172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2173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174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217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2176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2177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2178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179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2180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2181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2182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2183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2184"/>
    <d v="2016-03-28T10:50: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2185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2186"/>
    <d v="2014-07-02T11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2187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2188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3"/>
    <x v="0"/>
    <s v="drama"/>
    <x v="2189"/>
    <d v="2014-09-19T13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2190"/>
    <d v="2016-01-12T10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2191"/>
    <d v="2017-01-15T20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2192"/>
    <d v="2015-08-04T17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"/>
    <x v="0"/>
    <s v="drama"/>
    <x v="2193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2194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2195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2196"/>
    <d v="2016-08-11T23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2197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219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2199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"/>
    <x v="0"/>
    <s v="drama"/>
    <x v="2200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2201"/>
    <d v="2015-08-05T14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"/>
    <x v="0"/>
    <s v="drama"/>
    <x v="2202"/>
    <d v="2015-03-23T19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203"/>
    <d v="2015-11-26T18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2204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5"/>
    <x v="0"/>
    <s v="drama"/>
    <x v="2205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2206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207"/>
    <d v="2017-01-06T19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2208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2209"/>
    <d v="2014-08-31T22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2210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11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2212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213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2214"/>
    <d v="2016-09-03T11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2215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"/>
    <x v="0"/>
    <s v="drama"/>
    <x v="2216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7"/>
    <x v="0"/>
    <s v="drama"/>
    <x v="2217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218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2219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220"/>
    <d v="2015-07-10T11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1"/>
    <x v="0"/>
    <s v="drama"/>
    <x v="2221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2222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2223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224"/>
    <d v="2016-08-31T21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1"/>
    <x v="0"/>
    <s v="drama"/>
    <x v="2225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9"/>
    <x v="0"/>
    <s v="drama"/>
    <x v="2226"/>
    <d v="2015-02-08T14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227"/>
    <d v="2015-10-08T15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2228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"/>
    <x v="0"/>
    <s v="drama"/>
    <x v="2229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"/>
    <x v="0"/>
    <s v="drama"/>
    <x v="2230"/>
    <d v="2015-10-06T10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231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5"/>
    <x v="0"/>
    <s v="drama"/>
    <x v="2232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2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2234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2"/>
    <x v="0"/>
    <s v="drama"/>
    <x v="2235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"/>
    <x v="0"/>
    <s v="drama"/>
    <x v="2236"/>
    <d v="2015-09-18T22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2237"/>
    <d v="2016-04-16T15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2238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223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2240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4"/>
    <x v="0"/>
    <s v="drama"/>
    <x v="2241"/>
    <d v="2015-04-22T17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9000000000002"/>
    <x v="0"/>
    <s v="drama"/>
    <x v="2242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2243"/>
    <d v="2015-05-15T10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9"/>
    <x v="0"/>
    <s v="drama"/>
    <x v="2244"/>
    <d v="2016-04-01T01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2245"/>
    <d v="2015-08-20T15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2246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2247"/>
    <d v="2015-03-26T21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2248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2249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2250"/>
    <d v="2016-04-08T17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2251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2252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2253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2254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2255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2256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"/>
    <x v="0"/>
    <s v="drama"/>
    <x v="2257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2258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22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2260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2261"/>
    <d v="2016-01-04T19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2262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2263"/>
    <d v="2016-12-30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2264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"/>
    <x v="0"/>
    <s v="animation"/>
    <x v="2265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7"/>
    <x v="0"/>
    <s v="animation"/>
    <x v="226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"/>
    <x v="0"/>
    <s v="animation"/>
    <x v="226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7"/>
    <x v="0"/>
    <s v="animation"/>
    <x v="2268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226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2270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3"/>
    <x v="0"/>
    <s v="animation"/>
    <x v="2271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2272"/>
    <d v="2015-10-22T13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2273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2274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2275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8"/>
    <x v="0"/>
    <s v="animation"/>
    <x v="2276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2277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2278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2279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2280"/>
    <d v="2013-09-13T12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2281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2282"/>
    <d v="2016-10-08T02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5"/>
    <x v="0"/>
    <s v="animation"/>
    <x v="2283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2284"/>
    <d v="2014-10-17T13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2285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2286"/>
    <d v="2013-11-02T14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9"/>
    <x v="0"/>
    <s v="animation"/>
    <x v="2287"/>
    <d v="2015-02-19T16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2288"/>
    <d v="2014-02-09T19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2289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2290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8"/>
    <x v="0"/>
    <s v="animation"/>
    <x v="2291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2292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"/>
    <x v="0"/>
    <s v="animation"/>
    <x v="2293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2294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"/>
    <x v="0"/>
    <s v="animation"/>
    <x v="2295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2296"/>
    <d v="2014-01-25T12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2297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2298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2299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2300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23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230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2303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2304"/>
    <d v="2011-11-13T11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230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230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2307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4"/>
    <x v="0"/>
    <s v="animation"/>
    <x v="2308"/>
    <d v="2011-09-24T12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2309"/>
    <d v="2016-05-18T15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2310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2311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"/>
    <x v="0"/>
    <s v="animation"/>
    <x v="2312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2313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231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2315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2316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2317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2318"/>
    <d v="2014-09-17T11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231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2320"/>
    <d v="2015-05-05T21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7"/>
    <x v="0"/>
    <s v="animation"/>
    <x v="232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2322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2323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2324"/>
    <d v="2014-11-21T05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6"/>
    <x v="0"/>
    <s v="animation"/>
    <x v="2325"/>
    <d v="2013-08-09T07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"/>
    <x v="0"/>
    <s v="animation"/>
    <x v="2326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2327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"/>
    <x v="0"/>
    <s v="animation"/>
    <x v="2328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5"/>
    <x v="0"/>
    <s v="animation"/>
    <x v="2329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"/>
    <x v="0"/>
    <s v="animation"/>
    <x v="2330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2331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2332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2333"/>
    <d v="2017-01-08T20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7"/>
    <x v="0"/>
    <s v="animation"/>
    <x v="2334"/>
    <d v="2012-01-05T06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233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233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233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23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"/>
    <x v="0"/>
    <s v="animation"/>
    <x v="2339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2340"/>
    <d v="2015-07-16T14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2341"/>
    <d v="2014-02-10T17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2342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"/>
    <x v="0"/>
    <s v="animation"/>
    <x v="2343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2344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2345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2346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2347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7"/>
    <x v="0"/>
    <s v="animation"/>
    <x v="2348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2349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"/>
    <x v="0"/>
    <s v="animation"/>
    <x v="2350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2351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2352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2353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2354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2355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2356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2357"/>
    <d v="2016-11-20T13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"/>
    <x v="0"/>
    <s v="animation"/>
    <x v="2358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2359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3"/>
    <x v="0"/>
    <s v="animation"/>
    <x v="2360"/>
    <d v="2015-12-29T06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2361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"/>
    <x v="0"/>
    <s v="animation"/>
    <x v="2362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2363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2364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2"/>
    <s v="web"/>
    <x v="2365"/>
    <d v="2015-02-04T14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2"/>
    <s v="web"/>
    <x v="2366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2"/>
    <s v="web"/>
    <x v="2367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2"/>
    <s v="web"/>
    <x v="2368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2"/>
    <s v="web"/>
    <x v="2369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1"/>
    <x v="2"/>
    <s v="web"/>
    <x v="2370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2"/>
    <s v="web"/>
    <x v="2371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2"/>
    <s v="web"/>
    <x v="2372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2"/>
    <s v="web"/>
    <x v="2373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2"/>
    <s v="web"/>
    <x v="2374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2"/>
    <s v="web"/>
    <x v="237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4"/>
    <x v="2"/>
    <s v="web"/>
    <x v="2376"/>
    <d v="2015-08-01T12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2"/>
    <s v="web"/>
    <x v="2377"/>
    <d v="2016-01-09T09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2"/>
    <s v="web"/>
    <x v="2378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"/>
    <x v="2"/>
    <s v="web"/>
    <x v="2379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2"/>
    <s v="web"/>
    <x v="2380"/>
    <d v="2016-06-12T03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2"/>
    <s v="web"/>
    <x v="2381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2"/>
    <s v="web"/>
    <x v="2382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2"/>
    <s v="web"/>
    <x v="2383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2"/>
    <s v="web"/>
    <x v="2384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2"/>
    <s v="web"/>
    <x v="238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2"/>
    <s v="web"/>
    <x v="2386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2"/>
    <s v="web"/>
    <x v="2387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2"/>
    <s v="web"/>
    <x v="2388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2"/>
    <s v="web"/>
    <x v="2389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2"/>
    <s v="web"/>
    <x v="2390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2"/>
    <s v="web"/>
    <x v="2391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2"/>
    <s v="web"/>
    <x v="2392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2"/>
    <s v="web"/>
    <x v="2393"/>
    <d v="2016-01-16T06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2"/>
    <s v="web"/>
    <x v="2394"/>
    <d v="2016-01-01T15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2"/>
    <s v="web"/>
    <x v="2395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2"/>
    <s v="web"/>
    <x v="2396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2"/>
    <s v="web"/>
    <x v="2397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"/>
    <x v="2"/>
    <s v="web"/>
    <x v="2398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2"/>
    <s v="web"/>
    <x v="2399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2"/>
    <s v="web"/>
    <x v="2400"/>
    <d v="2015-06-13T11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2"/>
    <s v="web"/>
    <x v="2401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2"/>
    <s v="web"/>
    <x v="2402"/>
    <d v="2016-05-20T09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2"/>
    <s v="web"/>
    <x v="2403"/>
    <d v="2015-09-07T08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2"/>
    <s v="web"/>
    <x v="2404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2"/>
    <s v="web"/>
    <x v="2405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2"/>
    <s v="web"/>
    <x v="2406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2"/>
    <s v="web"/>
    <x v="2407"/>
    <d v="2015-03-15T13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2"/>
    <s v="web"/>
    <x v="2408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2"/>
    <s v="web"/>
    <x v="2409"/>
    <d v="2015-03-16T11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2"/>
    <s v="web"/>
    <x v="2410"/>
    <d v="2015-11-30T19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2"/>
    <s v="web"/>
    <x v="2411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9"/>
    <x v="2"/>
    <s v="web"/>
    <x v="2412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2"/>
    <s v="web"/>
    <x v="2413"/>
    <d v="2016-11-17T14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2"/>
    <s v="web"/>
    <x v="2414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8"/>
    <x v="2"/>
    <s v="web"/>
    <x v="2415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2"/>
    <s v="web"/>
    <x v="2416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2"/>
    <s v="web"/>
    <x v="2417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3"/>
    <x v="2"/>
    <s v="web"/>
    <x v="2418"/>
    <d v="2015-04-06T10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2"/>
    <s v="web"/>
    <x v="2419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2"/>
    <s v="web"/>
    <x v="2420"/>
    <d v="2015-05-03T20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2"/>
    <s v="web"/>
    <x v="2421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2"/>
    <s v="web"/>
    <x v="2422"/>
    <d v="2016-07-31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3"/>
    <x v="2"/>
    <s v="web"/>
    <x v="2423"/>
    <d v="2014-12-04T19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2"/>
    <s v="web"/>
    <x v="2424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"/>
    <x v="2"/>
    <s v="wearables"/>
    <x v="2425"/>
    <d v="2014-11-09T13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6"/>
    <x v="2"/>
    <s v="wearables"/>
    <x v="2426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2"/>
    <s v="wearables"/>
    <x v="242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2"/>
    <s v="wearables"/>
    <x v="2428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"/>
    <x v="2"/>
    <s v="wearables"/>
    <x v="2429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000000000001"/>
    <x v="2"/>
    <s v="wearables"/>
    <x v="2430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2"/>
    <s v="wearables"/>
    <x v="2431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3"/>
    <x v="2"/>
    <s v="wearables"/>
    <x v="2432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2"/>
    <s v="wearables"/>
    <x v="2433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2"/>
    <s v="wearables"/>
    <x v="2434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5"/>
    <x v="2"/>
    <s v="wearables"/>
    <x v="2435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"/>
    <x v="2"/>
    <s v="wearables"/>
    <x v="2436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3"/>
    <x v="2"/>
    <s v="wearables"/>
    <x v="2437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"/>
    <x v="2"/>
    <s v="wearables"/>
    <x v="2438"/>
    <d v="2014-09-01T15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2"/>
    <s v="wearables"/>
    <x v="2439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70000000000003"/>
    <x v="2"/>
    <s v="wearables"/>
    <x v="2440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"/>
    <x v="2"/>
    <s v="wearables"/>
    <x v="244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2"/>
    <s v="wearables"/>
    <x v="2442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2443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"/>
    <x v="2"/>
    <s v="wearables"/>
    <x v="2444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"/>
    <x v="2"/>
    <s v="wearables"/>
    <x v="2445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2"/>
    <s v="wearables"/>
    <x v="2446"/>
    <d v="2016-10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2"/>
    <s v="wearables"/>
    <x v="2447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"/>
    <x v="2"/>
    <s v="wearables"/>
    <x v="2448"/>
    <d v="2016-10-31T16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"/>
    <x v="2"/>
    <s v="wearables"/>
    <x v="2449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2"/>
    <s v="wearables"/>
    <x v="2450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2"/>
    <s v="wearables"/>
    <x v="2451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999999999996"/>
    <x v="2"/>
    <s v="wearables"/>
    <x v="2452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2"/>
    <s v="wearables"/>
    <x v="24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5"/>
    <x v="2"/>
    <s v="wearables"/>
    <x v="2454"/>
    <d v="2016-12-07T2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9"/>
    <x v="2"/>
    <s v="wearables"/>
    <x v="2455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2"/>
    <s v="wearables"/>
    <x v="245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5"/>
    <x v="2"/>
    <s v="wearables"/>
    <x v="2457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9"/>
    <x v="2"/>
    <s v="wearables"/>
    <x v="2458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9"/>
    <x v="2"/>
    <s v="wearables"/>
    <x v="24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6"/>
    <x v="2"/>
    <s v="wearables"/>
    <x v="2460"/>
    <d v="2014-10-31T07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2"/>
    <s v="wearables"/>
    <x v="2461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"/>
    <x v="2"/>
    <s v="wearables"/>
    <x v="2462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9000000000005"/>
    <x v="2"/>
    <s v="wearables"/>
    <x v="2463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"/>
    <x v="2"/>
    <s v="wearables"/>
    <x v="2464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2"/>
    <s v="wearables"/>
    <x v="2465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"/>
    <x v="2"/>
    <s v="wearables"/>
    <x v="2466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2"/>
    <x v="2"/>
    <s v="wearables"/>
    <x v="246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"/>
    <x v="2"/>
    <s v="wearables"/>
    <x v="2468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2"/>
    <s v="wearables"/>
    <x v="2469"/>
    <d v="2017-02-19T23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2"/>
    <s v="wearables"/>
    <x v="2470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2"/>
    <s v="wearables"/>
    <x v="2471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7"/>
    <x v="2"/>
    <s v="wearables"/>
    <x v="2472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5"/>
    <x v="2"/>
    <s v="wearables"/>
    <x v="2473"/>
    <d v="2014-09-13T08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2"/>
    <s v="wearables"/>
    <x v="2474"/>
    <d v="2014-12-04T19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2"/>
    <s v="wearables"/>
    <x v="2475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"/>
    <x v="2"/>
    <s v="wearables"/>
    <x v="2476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2"/>
    <s v="wearables"/>
    <x v="2477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2"/>
    <s v="wearables"/>
    <x v="2478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19999999999993"/>
    <x v="2"/>
    <s v="wearables"/>
    <x v="2479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2"/>
    <s v="wearables"/>
    <x v="248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9"/>
    <x v="2"/>
    <s v="wearables"/>
    <x v="2481"/>
    <d v="2014-11-30T19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2"/>
    <s v="wearables"/>
    <x v="248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2"/>
    <s v="wearables"/>
    <x v="2483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2484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3"/>
    <s v="fiction"/>
    <x v="2485"/>
    <d v="2016-11-26T14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7"/>
    <x v="3"/>
    <s v="fiction"/>
    <x v="248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3"/>
    <s v="fiction"/>
    <x v="2487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3"/>
    <s v="fiction"/>
    <x v="2488"/>
    <d v="2013-08-15T05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3"/>
    <s v="fiction"/>
    <x v="2489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3"/>
    <x v="3"/>
    <s v="fiction"/>
    <x v="2490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3"/>
    <s v="fiction"/>
    <x v="2491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3"/>
    <s v="fiction"/>
    <x v="2492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3"/>
    <s v="fiction"/>
    <x v="2493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5"/>
    <x v="3"/>
    <s v="fiction"/>
    <x v="249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3"/>
    <s v="fiction"/>
    <x v="2495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3"/>
    <s v="fiction"/>
    <x v="2496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3"/>
    <s v="fiction"/>
    <x v="2497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3"/>
    <s v="fiction"/>
    <x v="2498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3"/>
    <s v="fiction"/>
    <x v="2499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3"/>
    <s v="fiction"/>
    <x v="2500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"/>
    <x v="3"/>
    <s v="fiction"/>
    <x v="2501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3"/>
    <s v="fiction"/>
    <x v="2502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3"/>
    <s v="fiction"/>
    <x v="2503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7"/>
    <x v="3"/>
    <s v="fiction"/>
    <x v="2504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2"/>
    <x v="4"/>
    <s v="jazz"/>
    <x v="2505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4"/>
    <s v="jazz"/>
    <x v="2506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4"/>
    <s v="jazz"/>
    <x v="2507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4"/>
    <s v="jazz"/>
    <x v="2508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8"/>
    <x v="4"/>
    <s v="jazz"/>
    <x v="2509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4"/>
    <s v="jazz"/>
    <x v="2510"/>
    <d v="2013-01-16T13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"/>
    <x v="4"/>
    <s v="jazz"/>
    <x v="2511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"/>
    <x v="4"/>
    <s v="jazz"/>
    <x v="2512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4"/>
    <s v="jazz"/>
    <x v="2513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7"/>
    <x v="4"/>
    <s v="jazz"/>
    <x v="2514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4"/>
    <s v="jazz"/>
    <x v="2515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"/>
    <x v="4"/>
    <s v="jazz"/>
    <x v="2516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4"/>
    <s v="jazz"/>
    <x v="2517"/>
    <d v="2011-03-10T14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4"/>
    <s v="jazz"/>
    <x v="2518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"/>
    <x v="4"/>
    <s v="jazz"/>
    <x v="2519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4"/>
    <s v="jazz"/>
    <x v="2520"/>
    <d v="2015-09-21T12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8"/>
    <x v="4"/>
    <s v="jazz"/>
    <x v="2521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9"/>
    <x v="4"/>
    <s v="jazz"/>
    <x v="2522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4"/>
    <s v="jazz"/>
    <x v="2523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7"/>
    <x v="4"/>
    <s v="jazz"/>
    <x v="2524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3"/>
    <x v="4"/>
    <s v="indie rock"/>
    <x v="2525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4"/>
    <s v="indie rock"/>
    <x v="25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"/>
    <x v="4"/>
    <s v="indie rock"/>
    <x v="2527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8"/>
    <x v="4"/>
    <s v="indie rock"/>
    <x v="2528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4"/>
    <s v="indie rock"/>
    <x v="2529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"/>
    <x v="4"/>
    <s v="indie rock"/>
    <x v="2530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9"/>
    <x v="4"/>
    <s v="indie rock"/>
    <x v="2531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4"/>
    <s v="indie rock"/>
    <x v="2532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4"/>
    <s v="indie rock"/>
    <x v="2533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4"/>
    <s v="indie rock"/>
    <x v="2534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4"/>
    <s v="indie rock"/>
    <x v="2535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9"/>
    <x v="4"/>
    <s v="indie rock"/>
    <x v="2536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"/>
    <x v="4"/>
    <s v="indie rock"/>
    <x v="2537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4"/>
    <s v="indie rock"/>
    <x v="2538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"/>
    <x v="4"/>
    <s v="indie rock"/>
    <x v="2539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6"/>
    <x v="4"/>
    <s v="indie rock"/>
    <x v="2540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"/>
    <x v="4"/>
    <s v="indie rock"/>
    <x v="2541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4"/>
    <s v="indie rock"/>
    <x v="2542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4"/>
    <s v="indie rock"/>
    <x v="2543"/>
    <d v="2012-01-15T13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4"/>
    <s v="indie rock"/>
    <x v="2544"/>
    <d v="2011-05-27T21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4"/>
    <s v="jazz"/>
    <x v="2545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4"/>
    <s v="jazz"/>
    <x v="2546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4"/>
    <s v="jazz"/>
    <x v="2547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4"/>
    <s v="jazz"/>
    <x v="2548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"/>
    <x v="4"/>
    <s v="jazz"/>
    <x v="2549"/>
    <d v="2016-01-02T20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7"/>
    <x v="4"/>
    <s v="jazz"/>
    <x v="2550"/>
    <d v="2011-01-24T00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4"/>
    <s v="jazz"/>
    <x v="2551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4"/>
    <s v="jazz"/>
    <x v="2552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4"/>
    <s v="jazz"/>
    <x v="2553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4"/>
    <s v="jazz"/>
    <x v="2554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4"/>
    <s v="jazz"/>
    <x v="2555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4"/>
    <s v="jazz"/>
    <x v="2556"/>
    <d v="2014-01-23T19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4"/>
    <s v="jazz"/>
    <x v="255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"/>
    <x v="4"/>
    <s v="jazz"/>
    <x v="2558"/>
    <d v="2012-05-04T22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4"/>
    <s v="jazz"/>
    <x v="2559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7"/>
    <x v="4"/>
    <s v="jazz"/>
    <x v="2560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4"/>
    <s v="jazz"/>
    <x v="2561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4"/>
    <s v="jazz"/>
    <x v="2562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4"/>
    <s v="jazz"/>
    <x v="2563"/>
    <d v="2014-12-01T17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4"/>
    <s v="jazz"/>
    <x v="2564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4"/>
    <s v="jazz"/>
    <x v="2565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4"/>
    <s v="jazz"/>
    <x v="256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"/>
    <x v="4"/>
    <s v="jazz"/>
    <x v="2567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4"/>
    <s v="jazz"/>
    <x v="2568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4"/>
    <s v="jazz"/>
    <x v="256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4"/>
    <s v="jazz"/>
    <x v="2570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4"/>
    <s v="jazz"/>
    <x v="2571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4"/>
    <s v="jazz"/>
    <x v="2572"/>
    <d v="2012-05-14T14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4"/>
    <s v="jazz"/>
    <x v="257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4"/>
    <s v="jazz"/>
    <x v="2574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4"/>
    <s v="jazz"/>
    <x v="2575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"/>
    <x v="4"/>
    <s v="jazz"/>
    <x v="2576"/>
    <d v="2014-03-16T17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"/>
    <x v="4"/>
    <s v="jazz"/>
    <x v="2577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4"/>
    <s v="jazz"/>
    <x v="2578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7"/>
    <x v="4"/>
    <s v="jazz"/>
    <x v="2579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4"/>
    <s v="jazz"/>
    <x v="2580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4"/>
    <s v="jazz"/>
    <x v="2581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4"/>
    <s v="jazz"/>
    <x v="2582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4"/>
    <s v="jazz"/>
    <x v="2583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4"/>
    <s v="jazz"/>
    <x v="2584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9"/>
    <x v="2"/>
    <s v="wearables"/>
    <x v="2585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2586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2"/>
    <s v="wearables"/>
    <x v="2587"/>
    <d v="2016-02-18T15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"/>
    <x v="2"/>
    <s v="wearables"/>
    <x v="2588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1"/>
    <x v="2"/>
    <s v="wearables"/>
    <x v="2589"/>
    <d v="2016-04-18T09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2"/>
    <s v="wearables"/>
    <x v="2590"/>
    <d v="2017-02-18T18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2"/>
    <s v="wearables"/>
    <x v="2591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2"/>
    <s v="wearables"/>
    <x v="2592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2"/>
    <s v="wearables"/>
    <x v="2593"/>
    <d v="2016-03-12T14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2"/>
    <s v="wearables"/>
    <x v="2594"/>
    <d v="2016-02-20T20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2"/>
    <x v="2"/>
    <s v="wearables"/>
    <x v="2595"/>
    <d v="2016-01-17T13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999999999999"/>
    <x v="2"/>
    <s v="wearables"/>
    <x v="2596"/>
    <d v="2016-06-04T10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6"/>
    <x v="2"/>
    <s v="wearables"/>
    <x v="2597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2"/>
    <s v="wearables"/>
    <x v="2598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"/>
    <x v="2"/>
    <s v="wearables"/>
    <x v="259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"/>
    <x v="2"/>
    <s v="wearables"/>
    <x v="26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5"/>
    <x v="2"/>
    <s v="wearables"/>
    <x v="2601"/>
    <d v="2015-04-26T15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9"/>
    <x v="2"/>
    <s v="wearables"/>
    <x v="2602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"/>
    <x v="2"/>
    <s v="wearables"/>
    <x v="26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3"/>
    <x v="2"/>
    <s v="wearables"/>
    <x v="2604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"/>
    <x v="2"/>
    <s v="wearables"/>
    <x v="260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"/>
    <x v="2"/>
    <s v="wearables"/>
    <x v="2606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39999999999998"/>
    <x v="2"/>
    <s v="wearables"/>
    <x v="2607"/>
    <d v="2016-02-11T12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9"/>
    <x v="2"/>
    <s v="wearables"/>
    <x v="2608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"/>
    <x v="2"/>
    <s v="wearables"/>
    <x v="260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7"/>
    <x v="2"/>
    <s v="wearables"/>
    <x v="2610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2"/>
    <s v="wearables"/>
    <x v="2611"/>
    <d v="2016-10-06T10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8"/>
    <x v="2"/>
    <s v="wearables"/>
    <x v="2612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2"/>
    <s v="wearables"/>
    <x v="2613"/>
    <d v="2014-08-15T15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3"/>
    <x v="2"/>
    <s v="wearables"/>
    <x v="2614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2"/>
    <s v="wearables"/>
    <x v="2615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2"/>
    <s v="wearables"/>
    <x v="2616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999999999999"/>
    <x v="2"/>
    <s v="wearables"/>
    <x v="2617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8"/>
    <x v="2"/>
    <s v="wearables"/>
    <x v="2618"/>
    <d v="2015-11-08T20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"/>
    <x v="2"/>
    <s v="wearables"/>
    <x v="2619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3"/>
    <x v="2"/>
    <s v="wearables"/>
    <x v="2620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2"/>
    <s v="wearables"/>
    <x v="2621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2"/>
    <s v="wearables"/>
    <x v="2622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4"/>
    <x v="2"/>
    <s v="wearables"/>
    <x v="2623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4"/>
    <x v="2"/>
    <s v="wearables"/>
    <x v="2624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4"/>
    <x v="2"/>
    <s v="wearables"/>
    <x v="2625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2"/>
    <s v="wearables"/>
    <x v="2626"/>
    <d v="2014-08-09T17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2"/>
    <s v="wearables"/>
    <x v="2627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"/>
    <x v="2"/>
    <s v="wearables"/>
    <x v="2628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"/>
    <x v="2"/>
    <s v="wearables"/>
    <x v="2629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9"/>
    <x v="2"/>
    <s v="wearables"/>
    <x v="26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7"/>
    <x v="2"/>
    <s v="wearables"/>
    <x v="2631"/>
    <d v="2016-01-09T19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2"/>
    <x v="2"/>
    <s v="wearables"/>
    <x v="2632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2"/>
    <s v="wearables"/>
    <x v="2633"/>
    <d v="2016-10-01T03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1"/>
    <x v="2"/>
    <s v="wearables"/>
    <x v="2634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2"/>
    <s v="wearables"/>
    <x v="2635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9"/>
    <x v="2"/>
    <s v="wearables"/>
    <x v="2636"/>
    <d v="2016-07-12T13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2"/>
    <s v="wearables"/>
    <x v="2637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6"/>
    <x v="2"/>
    <s v="wearables"/>
    <x v="263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"/>
    <x v="2"/>
    <s v="wearables"/>
    <x v="2639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7"/>
    <x v="2"/>
    <s v="wearables"/>
    <x v="2640"/>
    <d v="2014-11-29T11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2"/>
    <s v="wearables"/>
    <x v="2641"/>
    <d v="2014-07-27T10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300000000000008"/>
    <x v="2"/>
    <s v="wearables"/>
    <x v="2642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3"/>
    <x v="2"/>
    <s v="wearables"/>
    <x v="2643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8"/>
    <x v="2"/>
    <s v="wearables"/>
    <x v="2644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7"/>
    <x v="6"/>
    <s v="video games"/>
    <x v="2645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6"/>
    <s v="video games"/>
    <x v="2646"/>
    <d v="2014-02-19T04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2647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6"/>
    <s v="video games"/>
    <x v="2648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6"/>
    <s v="video games"/>
    <x v="2649"/>
    <d v="2016-04-10T02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9999999999997"/>
    <x v="6"/>
    <s v="video games"/>
    <x v="2650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6"/>
    <s v="video games"/>
    <x v="2651"/>
    <d v="2012-09-30T19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6"/>
    <s v="video games"/>
    <x v="2652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6"/>
    <s v="video games"/>
    <x v="2653"/>
    <d v="2014-02-05T14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6"/>
    <s v="video games"/>
    <x v="2654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7"/>
    <x v="6"/>
    <s v="video games"/>
    <x v="2655"/>
    <d v="2014-01-03T23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6"/>
    <s v="video games"/>
    <x v="26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"/>
    <x v="6"/>
    <s v="video games"/>
    <x v="2657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8"/>
    <x v="6"/>
    <s v="video games"/>
    <x v="2658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6"/>
    <s v="video games"/>
    <x v="2659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7"/>
    <x v="6"/>
    <s v="video games"/>
    <x v="2660"/>
    <d v="2016-05-14T08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79999999999998"/>
    <x v="6"/>
    <s v="video games"/>
    <x v="2661"/>
    <d v="2014-05-10T22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6"/>
    <s v="video games"/>
    <x v="2662"/>
    <d v="2015-01-28T17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70000000000002"/>
    <x v="6"/>
    <s v="video games"/>
    <x v="2663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6"/>
    <s v="video games"/>
    <x v="2664"/>
    <d v="2014-08-02T10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6"/>
    <s v="video games"/>
    <x v="2665"/>
    <d v="2014-08-08T16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6"/>
    <s v="video games"/>
    <x v="2666"/>
    <d v="2016-03-14T10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6"/>
    <s v="video games"/>
    <x v="2667"/>
    <d v="2014-08-24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6"/>
    <s v="video games"/>
    <x v="2668"/>
    <d v="2014-06-15T12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2"/>
    <x v="6"/>
    <s v="video games"/>
    <x v="2669"/>
    <d v="2014-04-24T14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6"/>
    <x v="6"/>
    <s v="video games"/>
    <x v="2670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6"/>
    <s v="video games"/>
    <x v="2671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6"/>
    <s v="video games"/>
    <x v="267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6"/>
    <s v="video games"/>
    <x v="2673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"/>
    <x v="6"/>
    <s v="video games"/>
    <x v="2674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"/>
    <x v="6"/>
    <s v="video games"/>
    <x v="2675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1"/>
    <x v="6"/>
    <s v="video games"/>
    <x v="2676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9999999999994"/>
    <x v="6"/>
    <s v="video games"/>
    <x v="2677"/>
    <d v="2014-10-03T22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"/>
    <x v="6"/>
    <s v="video games"/>
    <x v="2678"/>
    <d v="2014-03-02T14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"/>
    <x v="6"/>
    <s v="video games"/>
    <x v="2679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6"/>
    <s v="video games"/>
    <x v="2680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6"/>
    <s v="video games"/>
    <x v="2681"/>
    <d v="2016-02-13T21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"/>
    <x v="6"/>
    <s v="video games"/>
    <x v="2682"/>
    <d v="2016-07-14T13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1"/>
    <x v="6"/>
    <s v="video games"/>
    <x v="2683"/>
    <d v="2013-12-09T00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6"/>
    <s v="video games"/>
    <x v="2684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3"/>
    <x v="6"/>
    <s v="video games"/>
    <x v="2685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6"/>
    <s v="video games"/>
    <x v="2686"/>
    <d v="2014-03-23T21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"/>
    <x v="6"/>
    <s v="video games"/>
    <x v="2687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6"/>
    <s v="video games"/>
    <x v="2688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000000000003"/>
    <x v="6"/>
    <s v="video games"/>
    <x v="2689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6"/>
    <s v="video games"/>
    <x v="269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"/>
    <x v="6"/>
    <s v="video games"/>
    <x v="2691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6"/>
    <s v="video games"/>
    <x v="2692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"/>
    <x v="6"/>
    <s v="video games"/>
    <x v="2693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6"/>
    <s v="video games"/>
    <x v="2694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"/>
    <x v="6"/>
    <s v="video games"/>
    <x v="2695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6"/>
    <s v="video games"/>
    <x v="2696"/>
    <d v="2016-03-30T10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0000000000001"/>
    <x v="6"/>
    <s v="video games"/>
    <x v="2697"/>
    <d v="2012-06-09T15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8"/>
    <x v="6"/>
    <s v="video games"/>
    <x v="2698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"/>
    <x v="6"/>
    <s v="video games"/>
    <x v="269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6"/>
    <s v="video games"/>
    <x v="2700"/>
    <d v="2014-04-06T14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6"/>
    <s v="video games"/>
    <x v="2701"/>
    <d v="2011-10-28T15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6"/>
    <s v="video games"/>
    <x v="2702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6"/>
    <s v="video games"/>
    <x v="2703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7"/>
    <x v="6"/>
    <s v="video games"/>
    <x v="2704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"/>
    <x v="6"/>
    <s v="mobile games"/>
    <x v="2705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6"/>
    <s v="mobile games"/>
    <x v="2706"/>
    <d v="2015-09-25T09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6"/>
    <s v="mobile games"/>
    <x v="2707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"/>
    <x v="6"/>
    <s v="mobile games"/>
    <x v="2708"/>
    <d v="2014-11-14T16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6"/>
    <s v="mobile games"/>
    <x v="2709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6"/>
    <s v="mobile games"/>
    <x v="2710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7"/>
    <x v="6"/>
    <s v="mobile games"/>
    <x v="2711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6"/>
    <s v="mobile games"/>
    <x v="2712"/>
    <d v="2015-12-24T16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2"/>
    <x v="6"/>
    <s v="mobile games"/>
    <x v="2713"/>
    <d v="2016-12-31T21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6"/>
    <s v="mobile games"/>
    <x v="2714"/>
    <d v="2014-07-31T04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6"/>
    <s v="mobile games"/>
    <x v="2715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6"/>
    <s v="mobile games"/>
    <x v="2716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6"/>
    <s v="mobile games"/>
    <x v="2717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1"/>
    <x v="6"/>
    <s v="mobile games"/>
    <x v="2718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6"/>
    <s v="mobile games"/>
    <x v="2719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6"/>
    <s v="mobile games"/>
    <x v="2720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6"/>
    <s v="mobile games"/>
    <x v="2721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6"/>
    <s v="mobile games"/>
    <x v="2722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6"/>
    <s v="mobile games"/>
    <x v="2723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6"/>
    <s v="mobile games"/>
    <x v="2724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x v="2725"/>
    <d v="2015-04-28T23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x v="2726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7"/>
    <x v="7"/>
    <s v="food trucks"/>
    <x v="2727"/>
    <d v="2014-05-02T17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x v="2728"/>
    <d v="2014-10-19T18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"/>
    <x v="7"/>
    <s v="food trucks"/>
    <x v="2729"/>
    <d v="2016-12-01T00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x v="2730"/>
    <d v="2016-06-16T12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x v="2731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x v="2732"/>
    <d v="2015-09-06T21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"/>
    <x v="7"/>
    <s v="food trucks"/>
    <x v="2733"/>
    <d v="2015-05-15T12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x v="2734"/>
    <d v="2015-06-18T12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"/>
    <x v="7"/>
    <s v="food trucks"/>
    <x v="2735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x v="2736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x v="2737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"/>
    <x v="7"/>
    <s v="food trucks"/>
    <x v="2738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7"/>
    <x v="7"/>
    <s v="food trucks"/>
    <x v="2739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x v="2740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9"/>
    <x v="7"/>
    <s v="food trucks"/>
    <x v="2741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x v="2742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x v="2743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x v="2744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x v="2745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x v="2746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8"/>
    <x v="7"/>
    <s v="food trucks"/>
    <x v="2747"/>
    <d v="2015-06-25T23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9"/>
    <x v="7"/>
    <s v="food trucks"/>
    <x v="2748"/>
    <d v="2014-09-12T12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x v="2749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7"/>
    <x v="7"/>
    <s v="food trucks"/>
    <x v="2750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x v="2751"/>
    <d v="2015-05-30T16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x v="2752"/>
    <d v="2014-11-13T15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x v="2753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x v="2754"/>
    <d v="2015-08-02T23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"/>
    <x v="7"/>
    <s v="food trucks"/>
    <x v="2755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x v="2756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x v="2757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x v="2758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x v="2759"/>
    <d v="2014-08-16T16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x v="2760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2"/>
    <x v="7"/>
    <s v="food trucks"/>
    <x v="2761"/>
    <d v="2014-06-28T14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"/>
    <x v="7"/>
    <s v="food trucks"/>
    <x v="2762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x v="2763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"/>
    <x v="7"/>
    <s v="food trucks"/>
    <x v="2764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3"/>
    <s v="translations"/>
    <x v="2765"/>
    <d v="2015-02-22T07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8"/>
    <x v="3"/>
    <s v="translations"/>
    <x v="2766"/>
    <d v="2014-11-28T12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3"/>
    <s v="translations"/>
    <x v="276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3"/>
    <s v="translations"/>
    <x v="276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3"/>
    <s v="translations"/>
    <x v="2769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3"/>
    <s v="translations"/>
    <x v="2770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3"/>
    <s v="translations"/>
    <x v="2771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"/>
    <x v="3"/>
    <s v="translations"/>
    <x v="2772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2"/>
    <x v="3"/>
    <s v="translations"/>
    <x v="2773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3"/>
    <s v="translations"/>
    <x v="2774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3"/>
    <s v="translations"/>
    <x v="2775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9"/>
    <x v="3"/>
    <s v="translations"/>
    <x v="2776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3"/>
    <s v="translations"/>
    <x v="2777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3"/>
    <s v="translations"/>
    <x v="2778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3"/>
    <s v="translations"/>
    <x v="2779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3"/>
    <s v="translations"/>
    <x v="2780"/>
    <d v="2016-10-09T05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3"/>
    <s v="translations"/>
    <x v="2781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3"/>
    <s v="translations"/>
    <x v="2782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3"/>
    <s v="translations"/>
    <x v="2783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3"/>
    <s v="translations"/>
    <x v="2784"/>
    <d v="2016-01-01T03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"/>
    <x v="3"/>
    <s v="translations"/>
    <x v="2785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3"/>
    <s v="translations"/>
    <x v="2786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3"/>
    <s v="translations"/>
    <x v="2787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3"/>
    <s v="translations"/>
    <x v="2788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3"/>
    <s v="translations"/>
    <x v="2789"/>
    <d v="2016-04-02T03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3"/>
    <s v="translations"/>
    <x v="2790"/>
    <d v="2015-04-09T20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2791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"/>
    <x v="3"/>
    <s v="translations"/>
    <x v="2792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3"/>
    <s v="translations"/>
    <x v="2793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3"/>
    <s v="translations"/>
    <x v="2794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5"/>
    <x v="3"/>
    <s v="translations"/>
    <x v="2795"/>
    <d v="2015-06-08T10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3"/>
    <s v="translations"/>
    <x v="2796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3"/>
    <s v="translations"/>
    <x v="279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"/>
    <x v="3"/>
    <s v="translations"/>
    <x v="2798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3"/>
    <s v="translations"/>
    <x v="279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3"/>
    <s v="translations"/>
    <x v="2800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3"/>
    <s v="translations"/>
    <x v="2801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"/>
    <x v="3"/>
    <s v="translations"/>
    <x v="2802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3"/>
    <s v="translations"/>
    <x v="2803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3"/>
    <s v="translations"/>
    <x v="2804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3"/>
    <s v="translations"/>
    <x v="2805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3"/>
    <s v="translations"/>
    <x v="2806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3"/>
    <s v="translations"/>
    <x v="2807"/>
    <d v="2016-04-21T05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3"/>
    <s v="translations"/>
    <x v="2808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3"/>
    <s v="translations"/>
    <x v="2809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3"/>
    <s v="translations"/>
    <x v="2810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3"/>
    <s v="translations"/>
    <x v="2811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3"/>
    <s v="fiction"/>
    <x v="2812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3"/>
    <s v="fiction"/>
    <x v="2813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3"/>
    <s v="fiction"/>
    <x v="2814"/>
    <d v="2016-07-21T23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3"/>
    <s v="fiction"/>
    <x v="2815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3"/>
    <s v="fiction"/>
    <x v="2816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3"/>
    <s v="fiction"/>
    <x v="2817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3"/>
    <s v="fiction"/>
    <x v="2818"/>
    <d v="2016-08-02T17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3"/>
    <s v="fiction"/>
    <x v="2819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3"/>
    <s v="fiction"/>
    <x v="2820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1"/>
    <x v="3"/>
    <s v="fiction"/>
    <x v="2821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3"/>
    <s v="fiction"/>
    <x v="2822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3"/>
    <s v="fiction"/>
    <x v="2823"/>
    <d v="2011-06-18T16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3"/>
    <s v="fiction"/>
    <x v="2824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0000000000003"/>
    <x v="3"/>
    <s v="fiction"/>
    <x v="2825"/>
    <d v="2015-04-03T10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3"/>
    <s v="fiction"/>
    <x v="2826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3"/>
    <s v="fiction"/>
    <x v="2827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3"/>
    <s v="fiction"/>
    <x v="2828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3"/>
    <s v="fiction"/>
    <x v="2829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3"/>
    <s v="fiction"/>
    <x v="2830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"/>
    <x v="3"/>
    <s v="fiction"/>
    <x v="2831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nature"/>
    <x v="2832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nature"/>
    <x v="2833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nature"/>
    <x v="283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5"/>
    <s v="nature"/>
    <x v="2835"/>
    <d v="2015-03-31T19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nature"/>
    <x v="2836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"/>
    <x v="5"/>
    <s v="nature"/>
    <x v="2837"/>
    <d v="2014-09-17T00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5"/>
    <s v="nature"/>
    <x v="2838"/>
    <d v="2017-02-23T05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nature"/>
    <x v="2839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"/>
    <x v="5"/>
    <s v="nature"/>
    <x v="2840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3"/>
    <x v="5"/>
    <s v="nature"/>
    <x v="2841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5"/>
    <s v="nature"/>
    <x v="2842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9"/>
    <x v="5"/>
    <s v="nature"/>
    <x v="2843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5"/>
    <s v="nature"/>
    <x v="2844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5"/>
    <s v="nature"/>
    <x v="2845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5"/>
    <s v="nature"/>
    <x v="2846"/>
    <d v="2015-09-17T1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2"/>
    <x v="5"/>
    <s v="nature"/>
    <x v="2847"/>
    <d v="2016-07-03T22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nature"/>
    <x v="2848"/>
    <d v="2014-09-20T10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7"/>
    <x v="5"/>
    <s v="nature"/>
    <x v="2849"/>
    <d v="2015-08-28T07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nature"/>
    <x v="2850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nature"/>
    <x v="2851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laces"/>
    <x v="2852"/>
    <d v="2015-12-19T05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places"/>
    <x v="285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places"/>
    <x v="2854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5"/>
    <s v="places"/>
    <x v="2855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999999999999"/>
    <x v="5"/>
    <s v="places"/>
    <x v="2856"/>
    <d v="2016-12-25T06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5"/>
    <s v="places"/>
    <x v="2857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laces"/>
    <x v="2858"/>
    <d v="2014-12-13T17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5"/>
    <s v="places"/>
    <x v="2859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5"/>
    <s v="places"/>
    <x v="2860"/>
    <d v="2015-10-09T18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places"/>
    <x v="2861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8"/>
    <x v="5"/>
    <s v="places"/>
    <x v="2862"/>
    <d v="2016-04-03T11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5"/>
    <s v="places"/>
    <x v="2863"/>
    <d v="2015-03-27T19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ces"/>
    <x v="2864"/>
    <d v="2015-02-28T15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ces"/>
    <x v="2865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laces"/>
    <x v="2866"/>
    <d v="2014-06-18T15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ces"/>
    <x v="2867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5"/>
    <s v="places"/>
    <x v="2868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places"/>
    <x v="2869"/>
    <d v="2015-07-26T11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5"/>
    <s v="places"/>
    <x v="2870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8"/>
    <x v="5"/>
    <s v="places"/>
    <x v="2871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4"/>
    <s v="faith"/>
    <x v="2872"/>
    <d v="2015-01-15T10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4"/>
    <s v="faith"/>
    <x v="2873"/>
    <d v="2015-03-30T14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4"/>
    <s v="faith"/>
    <x v="2874"/>
    <d v="2015-08-31T01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"/>
    <x v="4"/>
    <s v="faith"/>
    <x v="2875"/>
    <d v="2015-02-15T22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4"/>
    <s v="faith"/>
    <x v="287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4"/>
    <s v="faith"/>
    <x v="2877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"/>
    <x v="4"/>
    <s v="faith"/>
    <x v="2878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4"/>
    <s v="faith"/>
    <x v="2879"/>
    <d v="2016-05-01T15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4"/>
    <s v="faith"/>
    <x v="2880"/>
    <d v="2014-08-31T14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4"/>
    <s v="faith"/>
    <x v="2881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4"/>
    <s v="faith"/>
    <x v="2882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4"/>
    <s v="faith"/>
    <x v="288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4"/>
    <s v="faith"/>
    <x v="2884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1"/>
    <x v="4"/>
    <s v="faith"/>
    <x v="2885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4"/>
    <s v="faith"/>
    <x v="2886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4"/>
    <s v="faith"/>
    <x v="2887"/>
    <d v="2016-12-09T09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0000000000003"/>
    <x v="4"/>
    <s v="faith"/>
    <x v="2888"/>
    <d v="2016-04-20T23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4"/>
    <s v="faith"/>
    <x v="288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7"/>
    <x v="4"/>
    <s v="faith"/>
    <x v="2890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3"/>
    <x v="4"/>
    <s v="faith"/>
    <x v="289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4"/>
    <s v="faith"/>
    <x v="2892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4"/>
    <s v="faith"/>
    <x v="2893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7"/>
    <x v="4"/>
    <s v="faith"/>
    <x v="2894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4"/>
    <s v="faith"/>
    <x v="2895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"/>
    <x v="4"/>
    <s v="faith"/>
    <x v="2896"/>
    <d v="2014-08-24T18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4"/>
    <s v="faith"/>
    <x v="2897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4"/>
    <s v="faith"/>
    <x v="2898"/>
    <d v="2015-04-05T06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"/>
    <x v="4"/>
    <s v="faith"/>
    <x v="2899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4"/>
    <s v="faith"/>
    <x v="2900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4"/>
    <s v="faith"/>
    <x v="2901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4"/>
    <s v="faith"/>
    <x v="290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4"/>
    <s v="faith"/>
    <x v="290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4"/>
    <s v="faith"/>
    <x v="290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4"/>
    <s v="faith"/>
    <x v="2905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4"/>
    <s v="faith"/>
    <x v="2906"/>
    <d v="2016-08-07T14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4"/>
    <s v="faith"/>
    <x v="2907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7"/>
    <x v="4"/>
    <s v="faith"/>
    <x v="2908"/>
    <d v="2015-07-20T17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4"/>
    <s v="faith"/>
    <x v="2909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4"/>
    <s v="faith"/>
    <x v="2910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4"/>
    <s v="faith"/>
    <x v="2911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"/>
    <x v="5"/>
    <s v="photobooks"/>
    <x v="2912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7"/>
    <x v="5"/>
    <s v="photobooks"/>
    <x v="2913"/>
    <d v="2014-08-13T18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5"/>
    <s v="photobooks"/>
    <x v="2914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2"/>
    <x v="5"/>
    <s v="photobooks"/>
    <x v="2915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7"/>
    <x v="5"/>
    <s v="photobooks"/>
    <x v="2916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4"/>
    <x v="5"/>
    <s v="photobooks"/>
    <x v="2917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x v="2918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2919"/>
    <d v="2014-10-23T18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6"/>
    <x v="5"/>
    <s v="photobooks"/>
    <x v="2920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9"/>
    <x v="5"/>
    <s v="photobooks"/>
    <x v="2921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1"/>
    <x v="5"/>
    <s v="photobooks"/>
    <x v="292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3"/>
    <x v="5"/>
    <s v="photobooks"/>
    <x v="2923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photobooks"/>
    <x v="2924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photobooks"/>
    <x v="2925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"/>
    <x v="5"/>
    <s v="photobooks"/>
    <x v="2926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"/>
    <x v="5"/>
    <s v="photobooks"/>
    <x v="2927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"/>
    <x v="5"/>
    <s v="photobooks"/>
    <x v="2928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"/>
    <x v="5"/>
    <s v="photobooks"/>
    <x v="2929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"/>
    <x v="5"/>
    <s v="photobooks"/>
    <x v="2930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3"/>
    <x v="5"/>
    <s v="photobooks"/>
    <x v="2931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"/>
    <x v="5"/>
    <s v="photobooks"/>
    <x v="2932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4"/>
    <x v="5"/>
    <s v="photobooks"/>
    <x v="2933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1"/>
    <x v="5"/>
    <s v="photobooks"/>
    <x v="2934"/>
    <d v="2014-12-15T08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8"/>
    <x v="5"/>
    <s v="photobooks"/>
    <x v="2935"/>
    <d v="2015-04-04T09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hotobooks"/>
    <x v="2936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photobooks"/>
    <x v="2937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7"/>
    <x v="5"/>
    <s v="photobooks"/>
    <x v="2938"/>
    <d v="2015-02-05T11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hotobooks"/>
    <x v="2939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4"/>
    <x v="5"/>
    <s v="photobooks"/>
    <x v="2940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photobooks"/>
    <x v="2941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9"/>
    <x v="5"/>
    <s v="photobooks"/>
    <x v="2942"/>
    <d v="2015-02-11T08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"/>
    <x v="5"/>
    <s v="photobooks"/>
    <x v="2943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"/>
    <x v="5"/>
    <s v="photobooks"/>
    <x v="2944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photobooks"/>
    <x v="2945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"/>
    <x v="5"/>
    <s v="photobooks"/>
    <x v="2946"/>
    <d v="2016-02-04T02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4"/>
    <x v="5"/>
    <s v="photobooks"/>
    <x v="2947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2"/>
    <x v="5"/>
    <s v="photobooks"/>
    <x v="2948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5"/>
    <x v="5"/>
    <s v="photobooks"/>
    <x v="2949"/>
    <d v="2015-12-15T07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8"/>
    <x v="5"/>
    <s v="photobooks"/>
    <x v="295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7"/>
    <x v="5"/>
    <s v="photobooks"/>
    <x v="2951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5"/>
    <x v="5"/>
    <s v="photobooks"/>
    <x v="2952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4"/>
    <x v="5"/>
    <s v="photobooks"/>
    <x v="2953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8"/>
    <x v="5"/>
    <s v="photobooks"/>
    <x v="2954"/>
    <d v="2014-09-30T10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3"/>
    <x v="5"/>
    <s v="photobooks"/>
    <x v="2955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"/>
    <x v="5"/>
    <s v="photobooks"/>
    <x v="2956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"/>
    <x v="5"/>
    <s v="photobooks"/>
    <x v="2957"/>
    <d v="2015-03-01T16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hotobooks"/>
    <x v="2958"/>
    <d v="2014-08-21T16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4"/>
    <x v="5"/>
    <s v="photobooks"/>
    <x v="2959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1"/>
    <x v="5"/>
    <s v="photobooks"/>
    <x v="2960"/>
    <d v="2016-07-03T02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5"/>
    <s v="photobooks"/>
    <x v="2961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6"/>
    <x v="5"/>
    <s v="photobooks"/>
    <x v="2962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5"/>
    <s v="photobooks"/>
    <x v="2963"/>
    <d v="2015-07-01T16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"/>
    <x v="5"/>
    <s v="photobooks"/>
    <x v="2964"/>
    <d v="2016-07-25T14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x v="2965"/>
    <d v="2017-01-30T01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5"/>
    <s v="photobooks"/>
    <x v="2966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hotobooks"/>
    <x v="2967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8"/>
    <x v="5"/>
    <s v="photobooks"/>
    <x v="2968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6"/>
    <s v="mobile games"/>
    <x v="2969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4"/>
    <x v="6"/>
    <s v="mobile games"/>
    <x v="2970"/>
    <d v="2017-03-08T02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6"/>
    <s v="mobile games"/>
    <x v="2971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"/>
    <x v="6"/>
    <s v="mobile games"/>
    <x v="2972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6"/>
    <s v="mobile games"/>
    <x v="2973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6"/>
    <s v="mobile games"/>
    <x v="2974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6"/>
    <s v="mobile games"/>
    <x v="2975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9"/>
    <x v="6"/>
    <s v="mobile games"/>
    <x v="2976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6"/>
    <s v="mobile games"/>
    <x v="2977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2"/>
    <x v="6"/>
    <s v="mobile games"/>
    <x v="2978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2"/>
    <x v="6"/>
    <s v="mobile games"/>
    <x v="2979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9999999999999"/>
    <x v="6"/>
    <s v="mobile games"/>
    <x v="2980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6"/>
    <s v="mobile games"/>
    <x v="2981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6"/>
    <s v="mobile games"/>
    <x v="2982"/>
    <d v="2016-06-28T18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6"/>
    <s v="mobile games"/>
    <x v="2983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6"/>
    <s v="mobile games"/>
    <x v="2984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6"/>
    <s v="mobile games"/>
    <x v="298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6"/>
    <s v="mobile games"/>
    <x v="2986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6"/>
    <s v="mobile games"/>
    <x v="2987"/>
    <d v="2016-03-14T09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"/>
    <x v="6"/>
    <s v="mobile games"/>
    <x v="2988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2"/>
    <s v="gadgets"/>
    <x v="298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2"/>
    <s v="gadgets"/>
    <x v="2990"/>
    <d v="2015-03-04T13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1"/>
    <x v="2"/>
    <s v="gadgets"/>
    <x v="299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2"/>
    <s v="gadgets"/>
    <x v="2992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2"/>
    <s v="gadgets"/>
    <x v="2993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6"/>
    <x v="2"/>
    <s v="gadgets"/>
    <x v="2994"/>
    <d v="2016-06-23T11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2"/>
    <s v="gadgets"/>
    <x v="299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2"/>
    <s v="gadgets"/>
    <x v="2996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"/>
    <x v="2"/>
    <s v="gadgets"/>
    <x v="2997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"/>
    <x v="2"/>
    <s v="gadgets"/>
    <x v="2998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2"/>
    <s v="gadgets"/>
    <x v="2999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9999999999994"/>
    <x v="2"/>
    <s v="gadgets"/>
    <x v="3000"/>
    <d v="2015-06-04T00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2"/>
    <s v="gadgets"/>
    <x v="3001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2"/>
    <s v="gadgets"/>
    <x v="3002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2"/>
    <s v="gadgets"/>
    <x v="3003"/>
    <d v="2014-09-01T20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2"/>
    <s v="gadgets"/>
    <x v="3004"/>
    <d v="2016-11-07T13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3"/>
    <x v="2"/>
    <s v="gadgets"/>
    <x v="3005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9"/>
    <x v="2"/>
    <s v="gadgets"/>
    <x v="3006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3"/>
    <x v="2"/>
    <s v="gadgets"/>
    <x v="3007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"/>
    <x v="2"/>
    <s v="gadgets"/>
    <x v="3008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eople"/>
    <x v="3009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5"/>
    <s v="people"/>
    <x v="3010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9"/>
    <x v="5"/>
    <s v="people"/>
    <x v="3011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"/>
    <x v="5"/>
    <s v="people"/>
    <x v="3012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people"/>
    <x v="3013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people"/>
    <x v="3014"/>
    <d v="2016-03-14T04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3"/>
    <x v="5"/>
    <s v="people"/>
    <x v="3015"/>
    <d v="2015-03-01T10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eople"/>
    <x v="3016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people"/>
    <x v="3017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eople"/>
    <x v="3018"/>
    <d v="2016-02-12T23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7"/>
    <x v="5"/>
    <s v="people"/>
    <x v="3019"/>
    <d v="2015-07-03T16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people"/>
    <x v="3020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5"/>
    <s v="people"/>
    <x v="3021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5"/>
    <s v="people"/>
    <x v="302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people"/>
    <x v="3023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5"/>
    <s v="people"/>
    <x v="3024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5"/>
    <s v="people"/>
    <x v="3025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"/>
    <x v="5"/>
    <s v="people"/>
    <x v="3026"/>
    <d v="2014-07-31T21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"/>
    <x v="5"/>
    <s v="people"/>
    <x v="3027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eople"/>
    <x v="3028"/>
    <d v="2016-01-06T17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6"/>
    <s v="video games"/>
    <x v="3029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"/>
    <x v="6"/>
    <s v="video games"/>
    <x v="3030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6"/>
    <s v="video games"/>
    <x v="3031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6"/>
    <s v="video games"/>
    <x v="3032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6"/>
    <x v="6"/>
    <s v="video games"/>
    <x v="303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6"/>
    <s v="video games"/>
    <x v="3034"/>
    <d v="2014-12-08T18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"/>
    <x v="6"/>
    <s v="video games"/>
    <x v="3035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6"/>
    <s v="video games"/>
    <x v="3036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70000000000002"/>
    <x v="6"/>
    <s v="video games"/>
    <x v="3037"/>
    <d v="2016-03-09T19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6"/>
    <s v="video games"/>
    <x v="3038"/>
    <d v="2014-08-15T21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"/>
    <x v="6"/>
    <s v="video games"/>
    <x v="3039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"/>
    <x v="6"/>
    <s v="video games"/>
    <x v="3040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"/>
    <x v="6"/>
    <s v="video games"/>
    <x v="3041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7"/>
    <x v="6"/>
    <s v="video games"/>
    <x v="3042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3"/>
    <x v="6"/>
    <s v="video games"/>
    <x v="3043"/>
    <d v="2012-10-04T18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"/>
    <x v="6"/>
    <s v="video games"/>
    <x v="3044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6"/>
    <x v="6"/>
    <s v="video games"/>
    <x v="3045"/>
    <d v="2014-12-05T13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7"/>
    <x v="6"/>
    <s v="video games"/>
    <x v="3046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4"/>
    <x v="6"/>
    <s v="video games"/>
    <x v="3047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1"/>
    <x v="6"/>
    <s v="video games"/>
    <x v="3048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6"/>
    <s v="video games"/>
    <x v="304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"/>
    <x v="6"/>
    <s v="video games"/>
    <x v="305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6"/>
    <s v="video games"/>
    <x v="3051"/>
    <d v="2010-07-21T14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"/>
    <x v="6"/>
    <s v="video games"/>
    <x v="3052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"/>
    <x v="6"/>
    <s v="video games"/>
    <x v="3053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6"/>
    <s v="video games"/>
    <x v="3054"/>
    <d v="2016-02-11T11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"/>
    <x v="6"/>
    <s v="video games"/>
    <x v="3055"/>
    <d v="2014-11-16T03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6"/>
    <s v="video games"/>
    <x v="3056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6"/>
    <s v="video games"/>
    <x v="3057"/>
    <d v="2010-07-30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6"/>
    <s v="video games"/>
    <x v="3058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70000000000002"/>
    <x v="6"/>
    <s v="video games"/>
    <x v="3059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6"/>
    <s v="video games"/>
    <x v="3060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6"/>
    <s v="video games"/>
    <x v="3061"/>
    <d v="2015-01-10T02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6"/>
    <s v="video games"/>
    <x v="3062"/>
    <d v="2014-01-28T10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6"/>
    <s v="video games"/>
    <x v="3063"/>
    <d v="2016-03-31T11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9999999999998"/>
    <x v="6"/>
    <s v="video games"/>
    <x v="3064"/>
    <d v="2013-09-16T15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5"/>
    <x v="6"/>
    <s v="video games"/>
    <x v="3065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7"/>
    <x v="6"/>
    <s v="video games"/>
    <x v="3066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6"/>
    <s v="video games"/>
    <x v="3067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"/>
    <x v="6"/>
    <s v="video games"/>
    <x v="3068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"/>
    <x v="7"/>
    <s v="food trucks"/>
    <x v="3069"/>
    <d v="2016-03-05T14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x v="3070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29999999999998"/>
    <x v="7"/>
    <s v="food trucks"/>
    <x v="3071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x v="3072"/>
    <d v="2016-01-02T19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x v="3073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"/>
    <x v="7"/>
    <s v="food trucks"/>
    <x v="3074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"/>
    <x v="7"/>
    <s v="food trucks"/>
    <x v="3075"/>
    <d v="2015-04-11T01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x v="3076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7"/>
    <x v="7"/>
    <s v="food trucks"/>
    <x v="3077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x v="3078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"/>
    <x v="7"/>
    <s v="food trucks"/>
    <x v="3079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x v="3080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"/>
    <x v="7"/>
    <s v="food trucks"/>
    <x v="3081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0000000000003"/>
    <x v="7"/>
    <s v="food trucks"/>
    <x v="3082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"/>
    <x v="7"/>
    <s v="food trucks"/>
    <x v="3083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x v="3084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x v="3085"/>
    <d v="2014-08-10T16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x v="3086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x v="3087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"/>
    <x v="7"/>
    <s v="food trucks"/>
    <x v="3088"/>
    <d v="2014-11-09T20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x v="3089"/>
    <d v="2015-02-21T11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x v="3090"/>
    <d v="2015-03-11T11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x v="3091"/>
    <d v="2014-12-31T11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"/>
    <x v="7"/>
    <s v="food trucks"/>
    <x v="3092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x v="3093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x v="3094"/>
    <d v="2015-08-07T23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x v="3095"/>
    <d v="2016-03-23T01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x v="3096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x v="3097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x v="3098"/>
    <d v="2016-02-11T22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x v="3099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x v="3100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x v="3101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x v="3102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x v="3103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x v="3104"/>
    <d v="2016-01-29T09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x v="3105"/>
    <d v="2015-03-17T13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x v="3106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x v="3107"/>
    <d v="2015-10-18T14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x v="3108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"/>
    <x v="7"/>
    <s v="restaurants"/>
    <x v="3109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x v="3110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x v="3111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x v="3112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x v="3113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x v="3114"/>
    <d v="2015-10-03T16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x v="3115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x v="3116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"/>
    <x v="7"/>
    <s v="restaurants"/>
    <x v="3117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x v="3118"/>
    <d v="2015-05-14T18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x v="3119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x v="3120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x v="3121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x v="3122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x v="312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x v="3124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5"/>
    <x v="7"/>
    <s v="restaurants"/>
    <x v="3125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x v="3126"/>
    <d v="2014-11-13T12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x v="3127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x v="3128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"/>
    <x v="7"/>
    <s v="food trucks"/>
    <x v="3129"/>
    <d v="2015-11-16T11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x v="3130"/>
    <d v="2016-10-29T18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x v="3131"/>
    <d v="2015-03-16T12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x v="3132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x v="3133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x v="3134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"/>
    <x v="7"/>
    <s v="food trucks"/>
    <x v="3135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3"/>
    <x v="7"/>
    <s v="food trucks"/>
    <x v="313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x v="313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x v="3138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x v="3139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x v="3140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x v="3141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x v="3142"/>
    <d v="2014-08-07T18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"/>
    <x v="7"/>
    <s v="food trucks"/>
    <x v="3143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999999999997"/>
    <x v="7"/>
    <s v="food trucks"/>
    <x v="3144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"/>
    <x v="7"/>
    <s v="food trucks"/>
    <x v="3145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"/>
    <x v="7"/>
    <s v="food trucks"/>
    <x v="3146"/>
    <d v="2015-09-23T15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x v="3147"/>
    <d v="2014-08-03T13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"/>
    <x v="7"/>
    <s v="food trucks"/>
    <x v="3148"/>
    <d v="2016-03-25T15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2"/>
    <s v="space exploration"/>
    <x v="3149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2"/>
    <s v="space exploration"/>
    <x v="3150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"/>
    <x v="2"/>
    <s v="makerspaces"/>
    <x v="3151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"/>
    <x v="2"/>
    <s v="makerspaces"/>
    <x v="3152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2"/>
    <x v="2"/>
    <s v="makerspaces"/>
    <x v="3153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"/>
    <x v="2"/>
    <s v="makerspaces"/>
    <x v="3154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2"/>
    <x v="2"/>
    <s v="makerspaces"/>
    <x v="3155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"/>
    <x v="2"/>
    <s v="makerspaces"/>
    <x v="3156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6"/>
    <x v="2"/>
    <s v="makerspaces"/>
    <x v="3157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"/>
    <x v="2"/>
    <s v="makerspaces"/>
    <x v="3158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2"/>
    <s v="makerspaces"/>
    <x v="3159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2"/>
    <s v="makerspaces"/>
    <x v="3160"/>
    <d v="2015-02-27T19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2"/>
    <s v="makerspaces"/>
    <x v="316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x v="3162"/>
    <d v="2014-07-10T16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x v="3163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x v="3164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x v="316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x v="3166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x v="3167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x v="3168"/>
    <d v="2015-06-29T10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9"/>
    <x v="7"/>
    <s v="food trucks"/>
    <x v="3169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x v="317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0000000000005"/>
    <x v="7"/>
    <s v="food trucks"/>
    <x v="3171"/>
    <d v="2015-06-02T21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x v="3172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x v="3173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"/>
    <x v="7"/>
    <s v="food trucks"/>
    <x v="3174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x v="3175"/>
    <d v="2014-09-25T22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7"/>
    <x v="7"/>
    <s v="food trucks"/>
    <x v="3176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"/>
    <x v="7"/>
    <s v="food trucks"/>
    <x v="3177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6"/>
    <x v="7"/>
    <s v="food trucks"/>
    <x v="3178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1"/>
    <x v="7"/>
    <s v="food trucks"/>
    <x v="3179"/>
    <d v="2014-06-27T16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x v="3180"/>
    <d v="2014-08-08T16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x v="3181"/>
    <d v="2014-09-18T15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3"/>
    <s v="children's books"/>
    <x v="3182"/>
    <d v="2014-10-19T21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"/>
    <x v="3"/>
    <s v="children's books"/>
    <x v="3183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3"/>
    <s v="children's books"/>
    <x v="3184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3185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3186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6"/>
    <x v="3"/>
    <s v="children's books"/>
    <x v="3187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3"/>
    <s v="children's books"/>
    <x v="3188"/>
    <d v="2012-06-15T22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3"/>
    <s v="children's books"/>
    <x v="3189"/>
    <d v="2016-09-02T12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3"/>
    <s v="children's books"/>
    <x v="3190"/>
    <d v="2015-04-04T13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3"/>
    <s v="children's books"/>
    <x v="3191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3"/>
    <s v="children's books"/>
    <x v="319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9"/>
    <x v="3"/>
    <s v="children's books"/>
    <x v="3193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3"/>
    <s v="children's books"/>
    <x v="3194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3"/>
    <s v="children's books"/>
    <x v="3195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29999999999998"/>
    <x v="3"/>
    <s v="children's books"/>
    <x v="3196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6"/>
    <x v="3"/>
    <s v="children's books"/>
    <x v="3197"/>
    <d v="2014-01-11T16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3"/>
    <s v="children's books"/>
    <x v="3198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3"/>
    <s v="children's books"/>
    <x v="3199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3"/>
    <s v="children's books"/>
    <x v="3200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3"/>
    <s v="children's books"/>
    <x v="3201"/>
    <d v="2013-06-20T06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3"/>
    <s v="children's books"/>
    <x v="3202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3"/>
    <s v="children's books"/>
    <x v="3203"/>
    <d v="2012-03-18T18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3"/>
    <s v="children's books"/>
    <x v="320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3"/>
    <s v="children's books"/>
    <x v="3205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3"/>
    <s v="children's books"/>
    <x v="3206"/>
    <d v="2012-10-28T08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3"/>
    <s v="children's books"/>
    <x v="3207"/>
    <d v="2011-08-11T11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3208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"/>
    <x v="3"/>
    <s v="children's books"/>
    <x v="3209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3"/>
    <s v="children's books"/>
    <x v="321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1"/>
    <x v="3"/>
    <s v="children's books"/>
    <x v="3211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3"/>
    <s v="children's books"/>
    <x v="3212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3"/>
    <s v="children's books"/>
    <x v="3213"/>
    <d v="2013-10-05T15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3"/>
    <s v="children's books"/>
    <x v="3214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5"/>
    <x v="3"/>
    <s v="children's books"/>
    <x v="3215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3"/>
    <s v="children's books"/>
    <x v="3216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3217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3"/>
    <s v="children's books"/>
    <x v="3218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7"/>
    <x v="3"/>
    <s v="children's books"/>
    <x v="3219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3"/>
    <s v="children's books"/>
    <x v="3220"/>
    <d v="2015-11-22T10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3"/>
    <s v="children's books"/>
    <x v="3221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1"/>
    <s v="plays"/>
    <x v="3222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1"/>
    <s v="plays"/>
    <x v="3223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1"/>
    <s v="plays"/>
    <x v="3224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1"/>
    <s v="plays"/>
    <x v="3225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7"/>
    <x v="1"/>
    <s v="plays"/>
    <x v="3226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1"/>
    <s v="plays"/>
    <x v="3227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1"/>
    <s v="plays"/>
    <x v="3228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"/>
    <x v="1"/>
    <s v="plays"/>
    <x v="3229"/>
    <d v="2015-05-29T10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1"/>
    <s v="plays"/>
    <x v="323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"/>
    <x v="1"/>
    <s v="plays"/>
    <x v="323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1"/>
    <s v="plays"/>
    <x v="3232"/>
    <d v="2016-01-29T18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"/>
    <x v="1"/>
    <s v="plays"/>
    <x v="323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1"/>
    <s v="plays"/>
    <x v="3234"/>
    <d v="2014-09-13T23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9"/>
    <x v="1"/>
    <s v="plays"/>
    <x v="3235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1"/>
    <s v="plays"/>
    <x v="3236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"/>
    <x v="1"/>
    <s v="plays"/>
    <x v="323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1"/>
    <s v="plays"/>
    <x v="3238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1"/>
    <s v="plays"/>
    <x v="3239"/>
    <d v="2014-12-05T06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1"/>
    <s v="plays"/>
    <x v="3240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6"/>
    <x v="1"/>
    <s v="plays"/>
    <x v="3241"/>
    <d v="2016-06-19T14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7"/>
    <x v="1"/>
    <s v="plays"/>
    <x v="3242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29999999999998"/>
    <x v="1"/>
    <s v="plays"/>
    <x v="3243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1"/>
    <s v="plays"/>
    <x v="3244"/>
    <d v="2014-09-09T11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"/>
    <x v="1"/>
    <s v="plays"/>
    <x v="3245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1"/>
    <s v="plays"/>
    <x v="3246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1"/>
    <s v="plays"/>
    <x v="3247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1"/>
    <s v="plays"/>
    <x v="3248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3"/>
    <x v="1"/>
    <s v="plays"/>
    <x v="3249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1"/>
    <s v="plays"/>
    <x v="3250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"/>
    <x v="1"/>
    <s v="plays"/>
    <x v="3251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"/>
    <x v="1"/>
    <s v="plays"/>
    <x v="3252"/>
    <d v="2014-12-21T12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1"/>
    <s v="plays"/>
    <x v="3253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3"/>
    <x v="1"/>
    <s v="plays"/>
    <x v="3254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"/>
    <x v="1"/>
    <s v="plays"/>
    <x v="3255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"/>
    <x v="1"/>
    <s v="plays"/>
    <x v="3256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1"/>
    <s v="plays"/>
    <x v="3257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"/>
    <x v="1"/>
    <s v="plays"/>
    <x v="3258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1"/>
    <s v="plays"/>
    <x v="3259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1"/>
    <s v="plays"/>
    <x v="3260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"/>
    <x v="1"/>
    <s v="plays"/>
    <x v="3261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1"/>
    <s v="plays"/>
    <x v="3262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1"/>
    <s v="plays"/>
    <x v="3263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1"/>
    <s v="plays"/>
    <x v="3264"/>
    <d v="2016-02-05T23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1"/>
    <s v="plays"/>
    <x v="3265"/>
    <d v="2014-12-05T12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1"/>
    <s v="plays"/>
    <x v="3266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1"/>
    <s v="plays"/>
    <x v="3267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1"/>
    <s v="plays"/>
    <x v="3268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1"/>
    <s v="plays"/>
    <x v="3269"/>
    <d v="2014-10-17T2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69999999999993"/>
    <x v="1"/>
    <s v="plays"/>
    <x v="3270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1"/>
    <s v="plays"/>
    <x v="3271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1"/>
    <s v="plays"/>
    <x v="3272"/>
    <d v="2016-04-15T15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"/>
    <x v="1"/>
    <s v="plays"/>
    <x v="3273"/>
    <d v="2014-08-25T16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1"/>
    <s v="plays"/>
    <x v="3274"/>
    <d v="2015-01-08T21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1"/>
    <s v="plays"/>
    <x v="327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1"/>
    <s v="plays"/>
    <x v="3276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"/>
    <x v="1"/>
    <s v="plays"/>
    <x v="3277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"/>
    <x v="1"/>
    <s v="plays"/>
    <x v="327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"/>
    <x v="1"/>
    <s v="plays"/>
    <x v="3279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1"/>
    <s v="plays"/>
    <x v="3280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3"/>
    <x v="1"/>
    <s v="plays"/>
    <x v="3281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1"/>
    <s v="plays"/>
    <x v="3282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1"/>
    <s v="plays"/>
    <x v="3283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1"/>
    <s v="plays"/>
    <x v="3284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1"/>
    <s v="plays"/>
    <x v="3285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90000000000003"/>
    <x v="1"/>
    <s v="plays"/>
    <x v="3286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09999999999994"/>
    <x v="1"/>
    <s v="plays"/>
    <x v="3287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1"/>
    <s v="plays"/>
    <x v="3288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1"/>
    <s v="plays"/>
    <x v="328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1"/>
    <s v="plays"/>
    <x v="3290"/>
    <d v="2014-11-25T14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1"/>
    <s v="plays"/>
    <x v="3291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3"/>
    <x v="1"/>
    <s v="plays"/>
    <x v="3292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8"/>
    <x v="1"/>
    <s v="plays"/>
    <x v="3293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1"/>
    <s v="plays"/>
    <x v="3294"/>
    <d v="2014-09-06T17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1"/>
    <s v="plays"/>
    <x v="3295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7"/>
    <x v="1"/>
    <s v="plays"/>
    <x v="3296"/>
    <d v="2016-03-16T03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"/>
    <x v="1"/>
    <s v="plays"/>
    <x v="3297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6"/>
    <x v="1"/>
    <s v="plays"/>
    <x v="3298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1"/>
    <s v="plays"/>
    <x v="3299"/>
    <d v="2015-10-29T10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1"/>
    <s v="plays"/>
    <x v="3300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2"/>
    <x v="1"/>
    <s v="plays"/>
    <x v="3301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1"/>
    <s v="spaces"/>
    <x v="3302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3"/>
    <x v="1"/>
    <s v="spaces"/>
    <x v="3303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1"/>
    <s v="spaces"/>
    <x v="3304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1"/>
    <s v="spaces"/>
    <x v="3305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1"/>
    <s v="spaces"/>
    <x v="3306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1"/>
    <s v="spaces"/>
    <x v="3307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"/>
    <x v="1"/>
    <s v="spaces"/>
    <x v="3308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7"/>
    <x v="1"/>
    <s v="spaces"/>
    <x v="3309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1"/>
    <s v="spaces"/>
    <x v="3310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1"/>
    <s v="spaces"/>
    <x v="3311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3"/>
    <x v="1"/>
    <s v="spaces"/>
    <x v="3312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1"/>
    <s v="spaces"/>
    <x v="3313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"/>
    <x v="1"/>
    <s v="spaces"/>
    <x v="3314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1"/>
    <s v="spaces"/>
    <x v="3315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1"/>
    <s v="spaces"/>
    <x v="3316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1"/>
    <s v="spaces"/>
    <x v="3317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1"/>
    <s v="spaces"/>
    <x v="3318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1"/>
    <s v="spaces"/>
    <x v="3319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1"/>
    <s v="spaces"/>
    <x v="3320"/>
    <d v="2014-08-08T17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"/>
    <x v="1"/>
    <s v="spaces"/>
    <x v="3321"/>
    <d v="2015-09-28T01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1"/>
    <s v="spaces"/>
    <x v="3322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"/>
    <x v="1"/>
    <s v="spaces"/>
    <x v="3323"/>
    <d v="2015-09-30T1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"/>
    <x v="1"/>
    <s v="spaces"/>
    <x v="3324"/>
    <d v="2016-10-22T17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"/>
    <x v="1"/>
    <s v="spaces"/>
    <x v="3325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1"/>
    <s v="spaces"/>
    <x v="3326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7"/>
    <x v="1"/>
    <s v="spaces"/>
    <x v="332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1"/>
    <s v="spaces"/>
    <x v="3328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1"/>
    <s v="spaces"/>
    <x v="3329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"/>
    <x v="1"/>
    <s v="spaces"/>
    <x v="3330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8"/>
    <x v="1"/>
    <s v="spaces"/>
    <x v="3331"/>
    <d v="2016-12-07T12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1"/>
    <x v="1"/>
    <s v="spaces"/>
    <x v="3332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1"/>
    <s v="spaces"/>
    <x v="3333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"/>
    <x v="1"/>
    <s v="spaces"/>
    <x v="3334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"/>
    <x v="1"/>
    <s v="spaces"/>
    <x v="3335"/>
    <d v="2016-03-10T08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1"/>
    <s v="spaces"/>
    <x v="3336"/>
    <d v="2016-08-18T21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1"/>
    <s v="spaces"/>
    <x v="3337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1"/>
    <s v="spaces"/>
    <x v="333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7"/>
    <x v="1"/>
    <s v="spaces"/>
    <x v="3339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8"/>
    <x v="1"/>
    <s v="spaces"/>
    <x v="3340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"/>
    <x v="1"/>
    <s v="spaces"/>
    <x v="3341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1"/>
    <s v="spaces"/>
    <x v="3342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1"/>
    <s v="spaces"/>
    <x v="3343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70000000000002"/>
    <x v="1"/>
    <s v="spaces"/>
    <x v="3344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"/>
    <x v="1"/>
    <s v="spaces"/>
    <x v="3345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8"/>
    <x v="1"/>
    <s v="spaces"/>
    <x v="3346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70000000000002"/>
    <x v="1"/>
    <s v="spaces"/>
    <x v="3347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1"/>
    <s v="spaces"/>
    <x v="3348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1"/>
    <s v="spaces"/>
    <x v="3349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9"/>
    <x v="1"/>
    <s v="spaces"/>
    <x v="3350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"/>
    <x v="1"/>
    <s v="spaces"/>
    <x v="3351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"/>
    <x v="1"/>
    <s v="spaces"/>
    <x v="3352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"/>
    <x v="1"/>
    <s v="spaces"/>
    <x v="3353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3"/>
    <x v="1"/>
    <s v="spaces"/>
    <x v="3354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1"/>
    <s v="spaces"/>
    <x v="3355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1"/>
    <s v="spaces"/>
    <x v="3356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9"/>
    <x v="1"/>
    <s v="spaces"/>
    <x v="3357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"/>
    <x v="1"/>
    <s v="spaces"/>
    <x v="3358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"/>
    <x v="1"/>
    <s v="spaces"/>
    <x v="335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1"/>
    <s v="spaces"/>
    <x v="3360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4"/>
    <x v="1"/>
    <s v="spaces"/>
    <x v="3361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1"/>
    <s v="spaces"/>
    <x v="3362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"/>
    <x v="1"/>
    <s v="spaces"/>
    <x v="3363"/>
    <d v="2016-08-23T03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1"/>
    <s v="spaces"/>
    <x v="3364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1"/>
    <s v="spaces"/>
    <x v="3365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"/>
    <x v="1"/>
    <s v="spaces"/>
    <x v="336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1"/>
    <s v="spaces"/>
    <x v="3367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999999999997"/>
    <x v="1"/>
    <s v="spaces"/>
    <x v="3368"/>
    <d v="2015-05-11T14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1"/>
    <s v="spaces"/>
    <x v="3369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"/>
    <x v="1"/>
    <s v="spaces"/>
    <x v="3370"/>
    <d v="2014-08-27T22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1"/>
    <s v="spaces"/>
    <x v="3371"/>
    <d v="2017-02-18T19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1"/>
    <x v="1"/>
    <s v="spaces"/>
    <x v="3372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9"/>
    <x v="1"/>
    <s v="spaces"/>
    <x v="3373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"/>
    <x v="1"/>
    <s v="spaces"/>
    <x v="3374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1"/>
    <s v="spaces"/>
    <x v="3375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1"/>
    <s v="spaces"/>
    <x v="3376"/>
    <d v="2016-06-05T05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1"/>
    <s v="spaces"/>
    <x v="3377"/>
    <d v="2015-04-01T07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1"/>
    <s v="spaces"/>
    <x v="3378"/>
    <d v="2016-05-27T08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1"/>
    <s v="spaces"/>
    <x v="3379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1"/>
    <s v="spaces"/>
    <x v="3380"/>
    <d v="2015-03-26T19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1"/>
    <s v="spaces"/>
    <x v="3381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"/>
    <x v="1"/>
    <s v="musical"/>
    <x v="338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"/>
    <x v="1"/>
    <s v="musical"/>
    <x v="3383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1"/>
    <s v="musical"/>
    <x v="3384"/>
    <d v="2016-12-08T23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1"/>
    <s v="musical"/>
    <x v="3385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1"/>
    <s v="musical"/>
    <x v="3386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6"/>
    <x v="1"/>
    <s v="musical"/>
    <x v="3387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1"/>
    <s v="musical"/>
    <x v="338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8"/>
    <x v="1"/>
    <s v="musical"/>
    <x v="3389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1"/>
    <s v="musical"/>
    <x v="3390"/>
    <d v="2015-08-01T0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1"/>
    <s v="musical"/>
    <x v="3391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7"/>
    <x v="1"/>
    <s v="musical"/>
    <x v="3392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1"/>
    <x v="1"/>
    <s v="musical"/>
    <x v="3393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1"/>
    <s v="musical"/>
    <x v="3394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1"/>
    <s v="musical"/>
    <x v="3395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1"/>
    <s v="musical"/>
    <x v="339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7"/>
    <x v="1"/>
    <s v="musical"/>
    <x v="3397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1"/>
    <s v="musical"/>
    <x v="3398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1"/>
    <s v="musical"/>
    <x v="3399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1"/>
    <s v="musical"/>
    <x v="3400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"/>
    <x v="1"/>
    <s v="musical"/>
    <x v="3401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1"/>
    <s v="musical"/>
    <x v="3402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1"/>
    <s v="musical"/>
    <x v="3403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1"/>
    <s v="musical"/>
    <x v="3404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"/>
    <x v="1"/>
    <s v="musical"/>
    <x v="3405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1"/>
    <s v="musical"/>
    <x v="3406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4"/>
    <x v="1"/>
    <s v="musical"/>
    <x v="340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"/>
    <x v="1"/>
    <s v="musical"/>
    <x v="3408"/>
    <d v="2017-01-13T22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1"/>
    <s v="musical"/>
    <x v="3409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1"/>
    <s v="musical"/>
    <x v="3410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"/>
    <x v="1"/>
    <s v="musical"/>
    <x v="3411"/>
    <d v="2015-01-01T11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1"/>
    <s v="musical"/>
    <x v="3412"/>
    <d v="2015-04-19T10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1"/>
    <s v="musical"/>
    <x v="3413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29999999999998"/>
    <x v="1"/>
    <s v="musical"/>
    <x v="3414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1"/>
    <s v="musical"/>
    <x v="3415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1"/>
    <s v="musical"/>
    <x v="3416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1"/>
    <s v="musical"/>
    <x v="3417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2"/>
    <x v="1"/>
    <s v="musical"/>
    <x v="3418"/>
    <d v="2016-03-07T23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1"/>
    <s v="musical"/>
    <x v="3419"/>
    <d v="2016-11-21T19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3"/>
    <x v="1"/>
    <s v="musical"/>
    <x v="3420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1"/>
    <s v="musical"/>
    <x v="3421"/>
    <d v="2016-09-30T12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"/>
    <x v="1"/>
    <s v="plays"/>
    <x v="3422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1"/>
    <s v="plays"/>
    <x v="3423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1"/>
    <s v="plays"/>
    <x v="3424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7"/>
    <x v="1"/>
    <s v="plays"/>
    <x v="3425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1"/>
    <s v="plays"/>
    <x v="3426"/>
    <d v="2015-01-24T07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1"/>
    <s v="plays"/>
    <x v="3427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1"/>
    <s v="plays"/>
    <x v="3428"/>
    <d v="2015-05-25T16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1"/>
    <s v="plays"/>
    <x v="342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1"/>
    <s v="plays"/>
    <x v="3430"/>
    <d v="2015-03-23T13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1"/>
    <s v="plays"/>
    <x v="3431"/>
    <d v="2015-11-12T01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1"/>
    <s v="plays"/>
    <x v="3432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3"/>
    <x v="1"/>
    <s v="plays"/>
    <x v="3433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"/>
    <x v="1"/>
    <s v="plays"/>
    <x v="3434"/>
    <d v="2014-08-11T20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1"/>
    <s v="plays"/>
    <x v="3435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1"/>
    <s v="plays"/>
    <x v="3436"/>
    <d v="2014-09-06T00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1"/>
    <s v="plays"/>
    <x v="3437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1"/>
    <s v="plays"/>
    <x v="3438"/>
    <d v="2014-07-04T22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1"/>
    <s v="plays"/>
    <x v="3439"/>
    <d v="2014-08-10T11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1"/>
    <s v="plays"/>
    <x v="3440"/>
    <d v="2016-10-08T04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1"/>
    <s v="plays"/>
    <x v="3441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1"/>
    <s v="musical"/>
    <x v="3442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1"/>
    <s v="musical"/>
    <x v="3443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1"/>
    <s v="musical"/>
    <x v="3444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1"/>
    <s v="musical"/>
    <x v="3445"/>
    <d v="2014-07-06T11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1"/>
    <s v="musical"/>
    <x v="3446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1"/>
    <s v="musical"/>
    <x v="3447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1"/>
    <s v="musical"/>
    <x v="3448"/>
    <d v="2015-06-07T08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1"/>
    <s v="musical"/>
    <x v="3449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1"/>
    <s v="musical"/>
    <x v="3450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1"/>
    <x v="1"/>
    <s v="musical"/>
    <x v="3451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1"/>
    <s v="musical"/>
    <x v="3452"/>
    <d v="2014-08-10T12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1"/>
    <s v="musical"/>
    <x v="345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"/>
    <x v="1"/>
    <s v="musical"/>
    <x v="3454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"/>
    <x v="1"/>
    <s v="musical"/>
    <x v="3455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1"/>
    <s v="musical"/>
    <x v="3456"/>
    <d v="2015-10-21T22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1"/>
    <s v="musical"/>
    <x v="3457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1"/>
    <s v="musical"/>
    <x v="3458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1"/>
    <s v="musical"/>
    <x v="3459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1"/>
    <s v="musical"/>
    <x v="3460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6"/>
    <x v="1"/>
    <s v="musical"/>
    <x v="3461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5"/>
    <x v="1"/>
    <s v="plays"/>
    <x v="3462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7"/>
    <x v="1"/>
    <s v="plays"/>
    <x v="3463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"/>
    <x v="1"/>
    <s v="plays"/>
    <x v="346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1"/>
    <s v="plays"/>
    <x v="3465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7"/>
    <x v="1"/>
    <s v="plays"/>
    <x v="3466"/>
    <d v="2015-10-01T10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3"/>
    <x v="1"/>
    <s v="plays"/>
    <x v="3467"/>
    <d v="2014-10-04T0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6"/>
    <x v="1"/>
    <s v="plays"/>
    <x v="3468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"/>
    <x v="1"/>
    <s v="plays"/>
    <x v="346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59999999999994"/>
    <x v="1"/>
    <s v="plays"/>
    <x v="3470"/>
    <d v="2015-06-11T13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1"/>
    <s v="plays"/>
    <x v="3471"/>
    <d v="2014-12-31T21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1"/>
    <s v="plays"/>
    <x v="3472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1"/>
    <s v="plays"/>
    <x v="3473"/>
    <d v="2015-03-26T22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1"/>
    <s v="plays"/>
    <x v="3474"/>
    <d v="2014-09-01T15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1"/>
    <s v="plays"/>
    <x v="3475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1"/>
    <s v="plays"/>
    <x v="3476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1"/>
    <s v="plays"/>
    <x v="3477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1"/>
    <s v="plays"/>
    <x v="3478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1"/>
    <s v="plays"/>
    <x v="3479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1"/>
    <s v="plays"/>
    <x v="3480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40000000000006"/>
    <x v="1"/>
    <s v="plays"/>
    <x v="3481"/>
    <d v="2014-08-12T10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1"/>
    <s v="plays"/>
    <x v="3482"/>
    <d v="2014-11-12T16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1"/>
    <s v="plays"/>
    <x v="3483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1"/>
    <s v="plays"/>
    <x v="3484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1"/>
    <s v="plays"/>
    <x v="3485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3"/>
    <x v="1"/>
    <s v="plays"/>
    <x v="3486"/>
    <d v="2014-08-30T00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1"/>
    <s v="plays"/>
    <x v="3487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1"/>
    <s v="plays"/>
    <x v="3488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"/>
    <x v="1"/>
    <s v="plays"/>
    <x v="3489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"/>
    <x v="1"/>
    <s v="plays"/>
    <x v="349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1"/>
    <s v="plays"/>
    <x v="3491"/>
    <d v="2015-08-15T13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"/>
    <x v="1"/>
    <s v="plays"/>
    <x v="3492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1"/>
    <s v="plays"/>
    <x v="3493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000000000001"/>
    <x v="1"/>
    <s v="plays"/>
    <x v="3494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"/>
    <x v="1"/>
    <s v="plays"/>
    <x v="3495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1"/>
    <s v="plays"/>
    <x v="3496"/>
    <d v="2015-02-28T01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1"/>
    <s v="plays"/>
    <x v="3497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1"/>
    <s v="plays"/>
    <x v="3498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8"/>
    <x v="1"/>
    <s v="plays"/>
    <x v="3499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1"/>
    <s v="plays"/>
    <x v="3500"/>
    <d v="2014-08-12T13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1"/>
    <s v="plays"/>
    <x v="350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1"/>
    <s v="plays"/>
    <x v="3502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6"/>
    <x v="1"/>
    <s v="plays"/>
    <x v="3503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1"/>
    <s v="plays"/>
    <x v="3504"/>
    <d v="2015-08-14T14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1"/>
    <s v="plays"/>
    <x v="3505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"/>
    <x v="1"/>
    <s v="plays"/>
    <x v="3506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3"/>
    <x v="1"/>
    <s v="plays"/>
    <x v="3507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1"/>
    <s v="plays"/>
    <x v="3508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1"/>
    <s v="plays"/>
    <x v="3509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1"/>
    <s v="plays"/>
    <x v="3510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7"/>
    <x v="1"/>
    <s v="plays"/>
    <x v="3511"/>
    <d v="2015-09-07T13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4"/>
    <x v="1"/>
    <s v="plays"/>
    <x v="3512"/>
    <d v="2014-11-26T15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1"/>
    <s v="plays"/>
    <x v="3513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6000000000001"/>
    <x v="1"/>
    <s v="plays"/>
    <x v="3514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7"/>
    <x v="1"/>
    <s v="plays"/>
    <x v="3515"/>
    <d v="2015-05-10T17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1"/>
    <s v="plays"/>
    <x v="3516"/>
    <d v="2016-06-01T18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1"/>
    <s v="plays"/>
    <x v="3517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1"/>
    <s v="plays"/>
    <x v="3518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1"/>
    <s v="plays"/>
    <x v="3519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1"/>
    <s v="plays"/>
    <x v="3520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1"/>
    <s v="plays"/>
    <x v="3521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1"/>
    <s v="plays"/>
    <x v="3522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7"/>
    <x v="1"/>
    <s v="plays"/>
    <x v="3523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"/>
    <x v="1"/>
    <s v="plays"/>
    <x v="3524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1"/>
    <s v="plays"/>
    <x v="3525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1"/>
    <s v="plays"/>
    <x v="3526"/>
    <d v="2014-07-30T15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1"/>
    <s v="plays"/>
    <x v="3527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1"/>
    <s v="plays"/>
    <x v="3528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1"/>
    <s v="plays"/>
    <x v="3529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6"/>
    <x v="1"/>
    <s v="plays"/>
    <x v="3530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1"/>
    <s v="plays"/>
    <x v="353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1"/>
    <s v="plays"/>
    <x v="3532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1"/>
    <s v="plays"/>
    <x v="3533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"/>
    <x v="1"/>
    <s v="plays"/>
    <x v="3534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"/>
    <x v="1"/>
    <s v="plays"/>
    <x v="3535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"/>
    <x v="1"/>
    <s v="plays"/>
    <x v="353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1"/>
    <s v="plays"/>
    <x v="3537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1"/>
    <s v="plays"/>
    <x v="3538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1"/>
    <s v="plays"/>
    <x v="3539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1"/>
    <s v="plays"/>
    <x v="3540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1"/>
    <s v="plays"/>
    <x v="354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1"/>
    <s v="plays"/>
    <x v="3542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1"/>
    <s v="plays"/>
    <x v="3543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8000000000001"/>
    <x v="1"/>
    <s v="plays"/>
    <x v="3544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1"/>
    <s v="plays"/>
    <x v="354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1"/>
    <s v="plays"/>
    <x v="3546"/>
    <d v="2015-05-15T14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1"/>
    <s v="plays"/>
    <x v="3547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1"/>
    <s v="plays"/>
    <x v="3548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1"/>
    <s v="plays"/>
    <x v="3549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"/>
    <x v="1"/>
    <s v="plays"/>
    <x v="3550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1"/>
    <s v="plays"/>
    <x v="3551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1"/>
    <s v="plays"/>
    <x v="355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1"/>
    <s v="plays"/>
    <x v="3553"/>
    <d v="2015-10-26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1"/>
    <s v="plays"/>
    <x v="3554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1"/>
    <s v="plays"/>
    <x v="3555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3"/>
    <x v="1"/>
    <s v="plays"/>
    <x v="3556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1"/>
    <s v="plays"/>
    <x v="355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1"/>
    <s v="plays"/>
    <x v="3558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"/>
    <x v="1"/>
    <s v="plays"/>
    <x v="3559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"/>
    <x v="1"/>
    <s v="plays"/>
    <x v="3560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1"/>
    <s v="plays"/>
    <x v="3561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1"/>
    <s v="plays"/>
    <x v="3562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1"/>
    <s v="plays"/>
    <x v="3563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1"/>
    <s v="plays"/>
    <x v="3564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1"/>
    <s v="plays"/>
    <x v="3565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1"/>
    <s v="plays"/>
    <x v="3566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1"/>
    <s v="plays"/>
    <x v="3567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1"/>
    <s v="plays"/>
    <x v="3568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1"/>
    <x v="1"/>
    <s v="plays"/>
    <x v="3569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7"/>
    <x v="1"/>
    <s v="plays"/>
    <x v="3570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1"/>
    <s v="plays"/>
    <x v="357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7"/>
    <x v="1"/>
    <s v="plays"/>
    <x v="3572"/>
    <d v="2014-07-21T07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8"/>
    <x v="1"/>
    <s v="plays"/>
    <x v="3573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"/>
    <x v="1"/>
    <s v="plays"/>
    <x v="3574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"/>
    <x v="1"/>
    <s v="plays"/>
    <x v="3575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1"/>
    <s v="plays"/>
    <x v="3576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1"/>
    <s v="plays"/>
    <x v="3577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1"/>
    <s v="plays"/>
    <x v="3578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1"/>
    <s v="plays"/>
    <x v="3579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29999999999998"/>
    <x v="1"/>
    <s v="plays"/>
    <x v="3580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90000000000006"/>
    <x v="1"/>
    <s v="plays"/>
    <x v="3581"/>
    <d v="2014-07-05T09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1"/>
    <s v="plays"/>
    <x v="3582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1"/>
    <s v="plays"/>
    <x v="3583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"/>
    <x v="1"/>
    <s v="plays"/>
    <x v="3584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1"/>
    <s v="plays"/>
    <x v="3585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4"/>
    <x v="1"/>
    <s v="plays"/>
    <x v="3586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4"/>
    <x v="1"/>
    <s v="plays"/>
    <x v="3587"/>
    <d v="2016-05-06T08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2"/>
    <x v="1"/>
    <s v="plays"/>
    <x v="3588"/>
    <d v="2014-05-16T17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1"/>
    <s v="plays"/>
    <x v="3589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1"/>
    <s v="plays"/>
    <x v="3590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1"/>
    <s v="plays"/>
    <x v="3591"/>
    <d v="2016-03-02T11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1"/>
    <s v="plays"/>
    <x v="359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"/>
    <x v="1"/>
    <s v="plays"/>
    <x v="3593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1"/>
    <s v="plays"/>
    <x v="3594"/>
    <d v="2015-05-13T15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1"/>
    <s v="plays"/>
    <x v="3595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1"/>
    <s v="plays"/>
    <x v="3596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4"/>
    <x v="1"/>
    <s v="plays"/>
    <x v="3597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1"/>
    <s v="plays"/>
    <x v="3598"/>
    <d v="2015-04-05T03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"/>
    <x v="1"/>
    <s v="plays"/>
    <x v="3599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"/>
    <x v="1"/>
    <s v="plays"/>
    <x v="3600"/>
    <d v="2014-08-31T14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1"/>
    <s v="plays"/>
    <x v="3601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6"/>
    <x v="1"/>
    <s v="plays"/>
    <x v="3602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1"/>
    <s v="plays"/>
    <x v="3603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1"/>
    <s v="plays"/>
    <x v="3604"/>
    <d v="2015-02-15T09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1"/>
    <s v="plays"/>
    <x v="3605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1"/>
    <s v="plays"/>
    <x v="3606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1"/>
    <s v="plays"/>
    <x v="36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1"/>
    <s v="plays"/>
    <x v="3608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1"/>
    <s v="plays"/>
    <x v="3609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1"/>
    <s v="plays"/>
    <x v="361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"/>
    <x v="1"/>
    <s v="plays"/>
    <x v="3611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1"/>
    <s v="plays"/>
    <x v="3612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1"/>
    <s v="plays"/>
    <x v="3613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1"/>
    <s v="plays"/>
    <x v="3614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1"/>
    <s v="plays"/>
    <x v="3615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1"/>
    <s v="plays"/>
    <x v="3616"/>
    <d v="2015-07-19T13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1"/>
    <s v="plays"/>
    <x v="3617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1"/>
    <s v="plays"/>
    <x v="3618"/>
    <d v="2014-09-04T11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1"/>
    <s v="plays"/>
    <x v="3619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1"/>
    <s v="plays"/>
    <x v="3620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"/>
    <x v="1"/>
    <s v="plays"/>
    <x v="3621"/>
    <d v="2015-03-23T22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1"/>
    <s v="plays"/>
    <x v="3622"/>
    <d v="2014-10-26T16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6"/>
    <x v="1"/>
    <s v="plays"/>
    <x v="3623"/>
    <d v="2015-01-31T21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1"/>
    <s v="plays"/>
    <x v="3624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1"/>
    <s v="plays"/>
    <x v="3625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1"/>
    <s v="plays"/>
    <x v="362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1"/>
    <s v="plays"/>
    <x v="3627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"/>
    <x v="1"/>
    <s v="plays"/>
    <x v="3628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1"/>
    <s v="plays"/>
    <x v="3629"/>
    <d v="2014-06-05T17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1"/>
    <s v="plays"/>
    <x v="363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7"/>
    <x v="1"/>
    <s v="plays"/>
    <x v="3631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1"/>
    <s v="plays"/>
    <x v="3632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1"/>
    <s v="plays"/>
    <x v="3633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"/>
    <x v="1"/>
    <s v="plays"/>
    <x v="363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1"/>
    <s v="plays"/>
    <x v="3635"/>
    <d v="2015-04-03T16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1"/>
    <s v="plays"/>
    <x v="3636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6"/>
    <x v="1"/>
    <s v="plays"/>
    <x v="3637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1"/>
    <s v="plays"/>
    <x v="3638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1"/>
    <s v="plays"/>
    <x v="3639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1"/>
    <s v="plays"/>
    <x v="3640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1"/>
    <s v="plays"/>
    <x v="3641"/>
    <d v="2015-07-17T22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1"/>
    <s v="plays"/>
    <x v="3642"/>
    <d v="2016-09-06T06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1"/>
    <s v="plays"/>
    <x v="3643"/>
    <d v="2015-01-20T14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1"/>
    <s v="plays"/>
    <x v="3644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1"/>
    <s v="plays"/>
    <x v="3645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1"/>
    <s v="plays"/>
    <x v="3646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"/>
    <x v="1"/>
    <s v="plays"/>
    <x v="3647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1"/>
    <s v="plays"/>
    <x v="3648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9999999999997"/>
    <x v="1"/>
    <s v="plays"/>
    <x v="3649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1"/>
    <s v="plays"/>
    <x v="3650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1"/>
    <s v="plays"/>
    <x v="365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1"/>
    <s v="plays"/>
    <x v="3652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2"/>
    <x v="1"/>
    <s v="plays"/>
    <x v="3653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1"/>
    <s v="plays"/>
    <x v="3654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1"/>
    <s v="plays"/>
    <x v="365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"/>
    <x v="1"/>
    <s v="plays"/>
    <x v="3656"/>
    <d v="2014-06-19T10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"/>
    <x v="1"/>
    <s v="plays"/>
    <x v="3657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999999999999"/>
    <x v="1"/>
    <s v="plays"/>
    <x v="3658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1"/>
    <s v="plays"/>
    <x v="3659"/>
    <d v="2016-03-31T22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"/>
    <x v="1"/>
    <s v="plays"/>
    <x v="3660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1"/>
    <s v="plays"/>
    <x v="3661"/>
    <d v="2014-06-23T11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1"/>
    <s v="plays"/>
    <x v="3662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000000000001"/>
    <x v="1"/>
    <s v="plays"/>
    <x v="3663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1"/>
    <s v="plays"/>
    <x v="366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7"/>
    <x v="1"/>
    <s v="plays"/>
    <x v="3665"/>
    <d v="2015-04-29T09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1"/>
    <s v="plays"/>
    <x v="3666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1"/>
    <s v="plays"/>
    <x v="3667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2"/>
    <x v="1"/>
    <s v="plays"/>
    <x v="3668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1"/>
    <s v="plays"/>
    <x v="3669"/>
    <d v="2017-01-13T18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8"/>
    <x v="1"/>
    <s v="plays"/>
    <x v="3670"/>
    <d v="2015-02-28T07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1"/>
    <s v="plays"/>
    <x v="3671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1"/>
    <s v="plays"/>
    <x v="3672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1"/>
    <s v="plays"/>
    <x v="3673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1"/>
    <s v="plays"/>
    <x v="3674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1"/>
    <s v="plays"/>
    <x v="367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1"/>
    <x v="1"/>
    <s v="plays"/>
    <x v="3676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1"/>
    <s v="plays"/>
    <x v="3677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1"/>
    <s v="plays"/>
    <x v="3678"/>
    <d v="2016-12-21T12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1"/>
    <s v="plays"/>
    <x v="3679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1"/>
    <s v="plays"/>
    <x v="3680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1"/>
    <s v="plays"/>
    <x v="3681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7"/>
    <x v="1"/>
    <s v="plays"/>
    <x v="3682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1"/>
    <s v="plays"/>
    <x v="368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1"/>
    <s v="plays"/>
    <x v="3684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1"/>
    <s v="plays"/>
    <x v="3685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1"/>
    <s v="plays"/>
    <x v="3686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1"/>
    <s v="plays"/>
    <x v="3687"/>
    <d v="2015-11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1"/>
    <s v="plays"/>
    <x v="3688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1"/>
    <s v="plays"/>
    <x v="3689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1"/>
    <s v="plays"/>
    <x v="3690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7"/>
    <x v="1"/>
    <s v="plays"/>
    <x v="3691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1"/>
    <s v="plays"/>
    <x v="3692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1"/>
    <s v="plays"/>
    <x v="3693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1"/>
    <s v="plays"/>
    <x v="3694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1"/>
    <s v="plays"/>
    <x v="3695"/>
    <d v="2014-10-21T23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1"/>
    <s v="plays"/>
    <x v="3696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1"/>
    <s v="plays"/>
    <x v="3697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1"/>
    <s v="plays"/>
    <x v="3698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1"/>
    <s v="plays"/>
    <x v="3699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1"/>
    <s v="plays"/>
    <x v="3700"/>
    <d v="2016-09-02T15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1"/>
    <s v="plays"/>
    <x v="370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1"/>
    <s v="plays"/>
    <x v="3702"/>
    <d v="2017-01-25T16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"/>
    <x v="1"/>
    <s v="plays"/>
    <x v="3703"/>
    <d v="2016-05-15T15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70000000000002"/>
    <x v="1"/>
    <s v="plays"/>
    <x v="3704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9"/>
    <x v="1"/>
    <s v="plays"/>
    <x v="3705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"/>
    <x v="1"/>
    <s v="plays"/>
    <x v="3706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7"/>
    <x v="1"/>
    <s v="plays"/>
    <x v="3707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1"/>
    <s v="plays"/>
    <x v="3708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1"/>
    <s v="plays"/>
    <x v="3709"/>
    <d v="2017-03-03T00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1"/>
    <s v="plays"/>
    <x v="3710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"/>
    <x v="1"/>
    <s v="plays"/>
    <x v="3711"/>
    <d v="2016-07-21T10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7"/>
    <x v="1"/>
    <s v="plays"/>
    <x v="3712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1"/>
    <s v="plays"/>
    <x v="3713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1"/>
    <s v="plays"/>
    <x v="3714"/>
    <d v="2016-01-08T01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715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716"/>
    <d v="2015-04-18T05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71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3718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719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37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3721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722"/>
    <d v="2015-04-03T08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372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724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25"/>
    <d v="2014-06-16T15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26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3727"/>
    <d v="2014-11-07T15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28"/>
    <d v="2016-05-31T12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29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30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3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32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3733"/>
    <d v="2015-07-31T23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34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735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8"/>
    <x v="0"/>
    <s v="science fiction"/>
    <x v="3736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737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738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3739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3740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3741"/>
    <d v="2017-01-17T19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742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743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3744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3745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746"/>
    <d v="2015-06-18T08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747"/>
    <d v="2014-09-22T20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748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3749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750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751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7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753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754"/>
    <d v="2016-07-03T05:25:45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2"/>
    <s v="web"/>
    <x v="3755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"/>
    <x v="2"/>
    <s v="web"/>
    <x v="3756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2"/>
    <s v="web"/>
    <x v="3757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9"/>
    <x v="2"/>
    <s v="web"/>
    <x v="3758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2"/>
    <s v="web"/>
    <x v="3759"/>
    <d v="2014-08-27T19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8"/>
    <x v="2"/>
    <s v="web"/>
    <x v="3760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2"/>
    <s v="web"/>
    <x v="3761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2"/>
    <s v="web"/>
    <x v="3762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2"/>
    <s v="web"/>
    <x v="3763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2"/>
    <s v="web"/>
    <x v="3764"/>
    <d v="2015-11-28T20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2"/>
    <s v="web"/>
    <x v="3765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2"/>
    <s v="web"/>
    <x v="3766"/>
    <d v="2016-01-19T08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2"/>
    <s v="web"/>
    <x v="3767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"/>
    <x v="2"/>
    <s v="web"/>
    <x v="3768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2"/>
    <s v="web"/>
    <x v="3769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2"/>
    <s v="web"/>
    <x v="3770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2"/>
    <s v="web"/>
    <x v="3771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2"/>
    <s v="web"/>
    <x v="3772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2"/>
    <s v="web"/>
    <x v="3773"/>
    <d v="2015-12-09T14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2"/>
    <s v="web"/>
    <x v="3774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2"/>
    <s v="web"/>
    <x v="3775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2"/>
    <s v="web"/>
    <x v="3776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9"/>
    <x v="2"/>
    <s v="web"/>
    <x v="3777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2"/>
    <s v="web"/>
    <x v="3778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2"/>
    <s v="web"/>
    <x v="3779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2"/>
    <s v="web"/>
    <x v="3780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"/>
    <x v="2"/>
    <s v="web"/>
    <x v="3781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2"/>
    <s v="web"/>
    <x v="3782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2"/>
    <s v="web"/>
    <x v="3783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7"/>
    <x v="2"/>
    <s v="web"/>
    <x v="3784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2"/>
    <s v="web"/>
    <x v="3785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7"/>
    <x v="2"/>
    <s v="web"/>
    <x v="3786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2"/>
    <s v="web"/>
    <x v="3787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2"/>
    <s v="web"/>
    <x v="3788"/>
    <d v="2016-06-17T18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2"/>
    <s v="web"/>
    <x v="3789"/>
    <d v="2015-02-26T17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2"/>
    <s v="web"/>
    <x v="3790"/>
    <d v="2015-04-11T21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2"/>
    <s v="web"/>
    <x v="3791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2"/>
    <s v="web"/>
    <x v="3792"/>
    <d v="2017-02-25T18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2"/>
    <s v="web"/>
    <x v="3793"/>
    <d v="2017-03-25T08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2"/>
    <s v="web"/>
    <x v="3794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2"/>
    <s v="wearables"/>
    <x v="3795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2"/>
    <s v="wearables"/>
    <x v="3796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5000000000001"/>
    <x v="2"/>
    <s v="wearables"/>
    <x v="3797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7"/>
    <x v="2"/>
    <s v="wearables"/>
    <x v="3798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4"/>
    <x v="2"/>
    <s v="wearables"/>
    <x v="3799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"/>
    <x v="2"/>
    <s v="wearables"/>
    <x v="3800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2"/>
    <s v="wearables"/>
    <x v="3801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5"/>
    <x v="2"/>
    <s v="wearables"/>
    <x v="3802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2"/>
    <s v="wearables"/>
    <x v="3803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2"/>
    <s v="wearables"/>
    <x v="3804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2"/>
    <s v="wearables"/>
    <x v="3805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2"/>
    <s v="wearables"/>
    <x v="3806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6"/>
    <x v="2"/>
    <s v="wearables"/>
    <x v="3807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"/>
    <x v="2"/>
    <s v="wearables"/>
    <x v="3808"/>
    <d v="2015-12-29T15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2"/>
    <s v="wearables"/>
    <x v="3809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2"/>
    <s v="wearables"/>
    <x v="3810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3811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2"/>
    <x v="2"/>
    <s v="wearables"/>
    <x v="3812"/>
    <d v="2015-11-21T12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"/>
    <x v="2"/>
    <s v="wearables"/>
    <x v="381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2"/>
    <s v="wearables"/>
    <x v="3814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x v="3815"/>
    <d v="2016-08-27T12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x v="3816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x v="3817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4"/>
    <x v="8"/>
    <s v="audio"/>
    <x v="3818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x v="3819"/>
    <d v="2015-03-05T15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x v="382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x v="3821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x v="3822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x v="3823"/>
    <d v="2016-09-24T20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x v="3824"/>
    <d v="2016-02-12T05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x v="3825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x v="3826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x v="3827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x v="3828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x v="382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x v="3830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x v="3831"/>
    <d v="2015-04-24T11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x v="3832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x v="3833"/>
    <d v="2015-03-25T19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x v="3834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x v="3835"/>
    <d v="2015-04-15T16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x v="3836"/>
    <d v="2016-05-01T20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x v="3837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x v="3838"/>
    <d v="2016-08-30T19:44:2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9"/>
    <x v="4"/>
    <s v="world music"/>
    <x v="3839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3840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3"/>
    <x v="4"/>
    <s v="world music"/>
    <x v="38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3842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"/>
    <x v="4"/>
    <s v="world music"/>
    <x v="3843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3844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3845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3846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3847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29999999999998"/>
    <x v="4"/>
    <s v="world music"/>
    <x v="3848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3849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3850"/>
    <d v="2013-12-14T22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3851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3852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"/>
    <x v="4"/>
    <s v="world music"/>
    <x v="3853"/>
    <d v="2011-08-06T09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3854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3"/>
    <x v="4"/>
    <s v="world music"/>
    <x v="3855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2"/>
    <x v="4"/>
    <s v="world music"/>
    <x v="3856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3857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3858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"/>
    <x v="2"/>
    <s v="wearables"/>
    <x v="3859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2"/>
    <x v="2"/>
    <s v="wearables"/>
    <x v="3860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"/>
    <x v="2"/>
    <s v="wearables"/>
    <x v="3861"/>
    <d v="2014-12-04T05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"/>
    <x v="2"/>
    <s v="wearables"/>
    <x v="3862"/>
    <d v="2016-02-17T07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"/>
    <x v="2"/>
    <s v="wearables"/>
    <x v="3863"/>
    <d v="2016-10-08T09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"/>
    <x v="2"/>
    <s v="wearables"/>
    <x v="3864"/>
    <d v="2015-10-15T16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999999999999"/>
    <x v="2"/>
    <s v="wearables"/>
    <x v="3865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2"/>
    <s v="wearables"/>
    <x v="3866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2"/>
    <s v="wearables"/>
    <x v="3867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2"/>
    <x v="2"/>
    <s v="wearables"/>
    <x v="3868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"/>
    <x v="2"/>
    <s v="wearables"/>
    <x v="3869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99999999999"/>
    <x v="2"/>
    <s v="wearables"/>
    <x v="3870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2"/>
    <s v="wearables"/>
    <x v="3871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3"/>
    <x v="2"/>
    <s v="wearables"/>
    <x v="3872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1"/>
    <x v="2"/>
    <s v="wearables"/>
    <x v="3873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"/>
    <x v="2"/>
    <s v="wearables"/>
    <x v="3874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7"/>
    <x v="2"/>
    <s v="wearables"/>
    <x v="3875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6"/>
    <x v="2"/>
    <s v="wearables"/>
    <x v="3876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2"/>
    <s v="wearables"/>
    <x v="3877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"/>
    <x v="2"/>
    <s v="wearables"/>
    <x v="3878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7"/>
    <x v="2"/>
    <s v="wearables"/>
    <x v="3879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2"/>
    <s v="wearables"/>
    <x v="3880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3"/>
    <x v="2"/>
    <s v="wearables"/>
    <x v="3881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9"/>
    <x v="2"/>
    <s v="wearables"/>
    <x v="3882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"/>
    <x v="2"/>
    <s v="wearables"/>
    <x v="3883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"/>
    <x v="2"/>
    <s v="wearables"/>
    <x v="3884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2"/>
    <s v="wearables"/>
    <x v="3885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2"/>
    <s v="wearables"/>
    <x v="3886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2"/>
    <s v="wearables"/>
    <x v="3887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2"/>
    <s v="wearables"/>
    <x v="3888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"/>
    <x v="2"/>
    <s v="wearables"/>
    <x v="3889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2"/>
    <s v="wearables"/>
    <x v="3890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3"/>
    <x v="2"/>
    <s v="wearables"/>
    <x v="3891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"/>
    <x v="2"/>
    <s v="wearables"/>
    <x v="3892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3893"/>
    <d v="2015-08-02T14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5"/>
    <x v="2"/>
    <s v="wearables"/>
    <x v="3894"/>
    <d v="2014-12-08T11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2"/>
    <s v="wearables"/>
    <x v="3895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"/>
    <x v="2"/>
    <s v="wearables"/>
    <x v="3896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2"/>
    <s v="wearables"/>
    <x v="3897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6000000000001"/>
    <x v="2"/>
    <s v="wearables"/>
    <x v="3898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3"/>
    <s v="translations"/>
    <x v="3899"/>
    <d v="2014-11-18T19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3"/>
    <s v="translations"/>
    <x v="3900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3"/>
    <s v="translations"/>
    <x v="3901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3"/>
    <s v="translations"/>
    <x v="3902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3"/>
    <s v="translations"/>
    <x v="3903"/>
    <d v="2014-09-05T08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"/>
    <x v="3"/>
    <s v="translations"/>
    <x v="3904"/>
    <d v="2017-01-03T11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3"/>
    <s v="translations"/>
    <x v="3905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3"/>
    <s v="translations"/>
    <x v="3906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3"/>
    <s v="translations"/>
    <x v="3907"/>
    <d v="2015-12-02T12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3"/>
    <s v="translations"/>
    <x v="3908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3"/>
    <s v="art books"/>
    <x v="3909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3"/>
    <s v="art books"/>
    <x v="3910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3"/>
    <s v="art books"/>
    <x v="39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3"/>
    <s v="art books"/>
    <x v="3912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3"/>
    <s v="art books"/>
    <x v="3913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"/>
    <x v="3"/>
    <s v="art books"/>
    <x v="391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"/>
    <x v="3"/>
    <s v="art books"/>
    <x v="391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3"/>
    <s v="art books"/>
    <x v="3916"/>
    <d v="2014-12-23T20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3"/>
    <s v="art books"/>
    <x v="3917"/>
    <d v="2013-05-25T11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7"/>
    <x v="3"/>
    <s v="art books"/>
    <x v="3918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3"/>
    <s v="art books"/>
    <x v="3919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7"/>
    <x v="3"/>
    <s v="art books"/>
    <x v="3920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"/>
    <x v="3"/>
    <s v="art books"/>
    <x v="3921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"/>
    <x v="3"/>
    <s v="art books"/>
    <x v="3922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9999999999994"/>
    <x v="3"/>
    <s v="art books"/>
    <x v="3923"/>
    <d v="2014-07-09T07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3"/>
    <s v="art books"/>
    <x v="3924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3"/>
    <s v="art books"/>
    <x v="3925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3"/>
    <s v="art books"/>
    <x v="3926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3"/>
    <s v="art books"/>
    <x v="3927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3"/>
    <s v="art books"/>
    <x v="3928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2"/>
    <s v="web"/>
    <x v="3929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2"/>
    <s v="web"/>
    <x v="393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2"/>
    <s v="web"/>
    <x v="3931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2"/>
    <s v="web"/>
    <x v="3932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2"/>
    <s v="web"/>
    <x v="3933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2"/>
    <s v="web"/>
    <x v="3934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2"/>
    <s v="web"/>
    <x v="3935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2"/>
    <s v="web"/>
    <x v="3936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2"/>
    <s v="web"/>
    <x v="3937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2"/>
    <s v="web"/>
    <x v="3938"/>
    <d v="2017-01-03T15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3"/>
    <x v="2"/>
    <s v="web"/>
    <x v="39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2"/>
    <s v="web"/>
    <x v="3940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2"/>
    <s v="web"/>
    <x v="3941"/>
    <d v="2015-04-21T11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2"/>
    <s v="web"/>
    <x v="3942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2"/>
    <s v="web"/>
    <x v="3943"/>
    <d v="2015-05-02T17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2"/>
    <s v="web"/>
    <x v="394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2"/>
    <s v="web"/>
    <x v="3945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2"/>
    <s v="web"/>
    <x v="394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2"/>
    <s v="web"/>
    <x v="3947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2"/>
    <s v="web"/>
    <x v="3948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2"/>
    <s v="web"/>
    <x v="3949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2"/>
    <s v="web"/>
    <x v="395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2"/>
    <s v="web"/>
    <x v="3951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2"/>
    <s v="web"/>
    <x v="3952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2"/>
    <s v="web"/>
    <x v="3953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1"/>
    <x v="2"/>
    <s v="web"/>
    <x v="3954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6"/>
    <x v="2"/>
    <s v="web"/>
    <x v="3955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2"/>
    <s v="web"/>
    <x v="3956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2"/>
    <s v="web"/>
    <x v="3957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2"/>
    <s v="web"/>
    <x v="3958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2"/>
    <s v="web"/>
    <x v="3959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2"/>
    <s v="web"/>
    <x v="3960"/>
    <d v="2015-04-23T20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2"/>
    <s v="web"/>
    <x v="3961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2"/>
    <s v="web"/>
    <x v="3962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2"/>
    <s v="web"/>
    <x v="3963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"/>
    <x v="2"/>
    <s v="web"/>
    <x v="3964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2"/>
    <s v="web"/>
    <x v="3965"/>
    <d v="2016-11-25T16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2"/>
    <s v="web"/>
    <x v="3966"/>
    <d v="2015-08-25T19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2"/>
    <s v="web"/>
    <x v="3967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29999999999998"/>
    <x v="2"/>
    <s v="web"/>
    <x v="3968"/>
    <d v="2015-10-01T14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3"/>
    <x v="2"/>
    <s v="web"/>
    <x v="3969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2"/>
    <s v="web"/>
    <x v="3970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2"/>
    <s v="web"/>
    <x v="3971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2"/>
    <s v="web"/>
    <x v="3972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"/>
    <x v="2"/>
    <s v="web"/>
    <x v="3973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2"/>
    <s v="web"/>
    <x v="397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2"/>
    <s v="web"/>
    <x v="3975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8"/>
    <x v="2"/>
    <s v="web"/>
    <x v="3976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2"/>
    <s v="web"/>
    <x v="3977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2"/>
    <s v="web"/>
    <x v="3978"/>
    <d v="2015-01-04T01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2"/>
    <s v="web"/>
    <x v="3979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2"/>
    <s v="web"/>
    <x v="3980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2"/>
    <s v="web"/>
    <x v="3981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2"/>
    <s v="web"/>
    <x v="3982"/>
    <d v="2015-02-26T03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2"/>
    <s v="web"/>
    <x v="3983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2"/>
    <s v="web"/>
    <x v="3984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2"/>
    <s v="web"/>
    <x v="3985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2"/>
    <s v="web"/>
    <x v="3986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2"/>
    <s v="web"/>
    <x v="3987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2"/>
    <s v="web"/>
    <x v="3988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x v="398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x v="3990"/>
    <d v="2016-10-11T07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x v="399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x v="3992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x v="3993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x v="3995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x v="3996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x v="3997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x v="3998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x v="3999"/>
    <d v="2016-05-19T03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x v="4000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x v="4001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x v="4002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x v="4003"/>
    <d v="2015-01-11T21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x v="4004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x v="4005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x v="4006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"/>
    <x v="7"/>
    <s v="food trucks"/>
    <x v="4007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x v="4008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4009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4010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"/>
    <x v="2"/>
    <s v="space exploration"/>
    <x v="4011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4012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2"/>
    <s v="space exploration"/>
    <x v="4013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4014"/>
    <d v="2016-03-09T12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4015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4016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4017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4018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4019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4020"/>
    <d v="2015-04-21T08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4021"/>
    <d v="2016-02-09T15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4022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402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4024"/>
    <d v="2016-07-30T16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4025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2"/>
    <s v="space exploration"/>
    <x v="4026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9999999999999"/>
    <x v="1"/>
    <s v="spaces"/>
    <x v="4027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3"/>
    <x v="1"/>
    <s v="spaces"/>
    <x v="4028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7"/>
    <x v="1"/>
    <s v="spaces"/>
    <x v="4029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1"/>
    <s v="spaces"/>
    <x v="4030"/>
    <d v="2017-03-16T08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1"/>
    <s v="spaces"/>
    <x v="4031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1"/>
    <s v="spaces"/>
    <x v="4032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"/>
    <x v="1"/>
    <s v="spaces"/>
    <x v="4033"/>
    <d v="2015-03-27T18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1"/>
    <s v="spaces"/>
    <x v="4034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1"/>
    <s v="spaces"/>
    <x v="403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1"/>
    <s v="spaces"/>
    <x v="4036"/>
    <d v="2014-09-11T13:10:2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1"/>
    <s v="spaces"/>
    <x v="4037"/>
    <d v="2014-09-26T11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1"/>
    <s v="spaces"/>
    <x v="4038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"/>
    <x v="1"/>
    <s v="spaces"/>
    <x v="4039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1"/>
    <s v="spaces"/>
    <x v="4040"/>
    <d v="2015-02-02T13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1"/>
    <s v="spaces"/>
    <x v="4041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8"/>
    <x v="1"/>
    <s v="spaces"/>
    <x v="404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1"/>
    <s v="spaces"/>
    <x v="4043"/>
    <d v="2015-03-01T15:33:4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1"/>
    <s v="musical"/>
    <x v="4044"/>
    <d v="2014-09-08T10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"/>
    <x v="1"/>
    <s v="musical"/>
    <x v="4045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1"/>
    <s v="musical"/>
    <x v="4046"/>
    <d v="2014-07-02T23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"/>
    <x v="1"/>
    <s v="musical"/>
    <x v="4047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1"/>
    <s v="musical"/>
    <x v="4048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1"/>
    <s v="musical"/>
    <x v="4049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1"/>
    <s v="musical"/>
    <x v="4050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1"/>
    <s v="musical"/>
    <x v="4051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"/>
    <x v="1"/>
    <s v="musical"/>
    <x v="4052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"/>
    <x v="1"/>
    <s v="musical"/>
    <x v="4053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1"/>
    <s v="musical"/>
    <x v="4054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1"/>
    <s v="musical"/>
    <x v="4055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5"/>
    <x v="1"/>
    <s v="musical"/>
    <x v="4056"/>
    <d v="2014-07-30T18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1"/>
    <s v="musical"/>
    <x v="4057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1"/>
    <s v="musical"/>
    <x v="4058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1"/>
    <s v="musical"/>
    <x v="405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1"/>
    <s v="musical"/>
    <x v="4060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1"/>
    <s v="musical"/>
    <x v="4061"/>
    <d v="2016-05-09T17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1"/>
    <s v="musical"/>
    <x v="406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1"/>
    <s v="musical"/>
    <x v="4063"/>
    <d v="2015-05-01T17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406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4065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4066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4067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4068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406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4070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4071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4072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4073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4074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4075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4076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4077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4078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4079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4080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4081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4082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4083"/>
    <d v="2017-03-31T2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4084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4085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4086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4087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4088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4089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4090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4091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4092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4093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4094"/>
    <d v="2017-03-24T15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4095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4096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4097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4098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4099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4100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4101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4102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4103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4104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4105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4106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4107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410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410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4110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4111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4112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4113"/>
    <d v="2017-04-16T10:22:4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.0266285714285714"/>
    <n v="106.62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.0466666666666666"/>
    <n v="327.08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.604850000000001"/>
    <n v="134.36000000000001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.1800000000000002"/>
    <n v="19.46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8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0000000000005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.2223999999999999"/>
    <n v="56.4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.35"/>
    <n v="79.41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.0086153846153847"/>
    <n v="211.48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.1499999999999999"/>
    <n v="32.340000000000003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.0416766467065868"/>
    <n v="123.38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2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.0376666666666667"/>
    <n v="111.18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.1864285714285714"/>
    <n v="346.04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.10406125"/>
    <n v="65.91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.0789146666666667"/>
    <n v="56.98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.0358125"/>
    <n v="48.04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.2364125714285714"/>
    <n v="110.39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.57189"/>
    <n v="849.67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.7989999999999999"/>
    <n v="96.38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.5375"/>
    <n v="27.86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.0250632911392406"/>
    <n v="80.180000000000007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4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.08"/>
    <n v="462.86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9999999998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.5957748878923765"/>
    <n v="180.75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.5482402000000004"/>
    <n v="91.21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.8212909090909091"/>
    <n v="128.38999999999999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.05158"/>
    <n v="383.36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.1956399999999991"/>
    <n v="422.02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.0224343076923077"/>
    <n v="147.68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.0114999999999998"/>
    <n v="220.74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.14977"/>
    <n v="566.39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.4804999999999999"/>
    <n v="120.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.1732719999999999"/>
    <n v="259.25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.4697777777777778"/>
    <n v="52.7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.744899999999999"/>
    <n v="81.56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.3740000000000001"/>
    <n v="69.569999999999993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.7069999999999999"/>
    <n v="53.08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.906363636363636"/>
    <n v="83.8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.3118399999999999"/>
    <n v="26.59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.56"/>
    <n v="27.58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.1998010000000001"/>
    <n v="64.1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.28925"/>
    <n v="53.16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.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.0137777777777779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.0389999999999999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.0654545454545454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.0466666666666666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.1074999999999999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.1002000000000001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2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2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2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3"/>
    <x v="0"/>
    <x v="2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2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2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2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"/>
    <x v="0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2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2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2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2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21"/>
  </r>
  <r>
    <n v="174"/>
    <s v="I Am Forgotten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s v="film &amp; video/drama"/>
    <n v="0"/>
    <e v="#DIV/0!"/>
    <x v="0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"/>
    <x v="0"/>
    <x v="2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2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"/>
    <x v="0"/>
    <x v="21"/>
  </r>
  <r>
    <n v="178"/>
    <s v="El viaje de LucÃ­a"/>
    <s v="El viaje de LucÃ­a es un largometraje de ficciÃ³n con temÃ¡tica sobre el cÃ¡ncer infantil."/>
    <n v="500000"/>
    <n v="0"/>
    <x v="1"/>
    <x v="3"/>
    <s v="EUR"/>
    <n v="1448582145"/>
    <n v="1445986545"/>
    <b v="0"/>
    <n v="0"/>
    <b v="0"/>
    <s v="film &amp; video/drama"/>
    <n v="0"/>
    <e v="#DIV/0!"/>
    <x v="0"/>
    <x v="2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2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5"/>
    <x v="0"/>
    <x v="2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2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2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5"/>
    <s v="CAD"/>
    <n v="1409543940"/>
    <n v="1404586762"/>
    <b v="0"/>
    <n v="2"/>
    <b v="0"/>
    <s v="film &amp; video/drama"/>
    <n v="3.4000000000000002E-2"/>
    <n v="25.5"/>
    <x v="0"/>
    <x v="2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5.5E-2"/>
    <n v="220"/>
    <x v="0"/>
    <x v="2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2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2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2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2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21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"/>
    <x v="0"/>
    <x v="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7"/>
    <x v="0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2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2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2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1"/>
    <x v="0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2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2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1"/>
    <x v="0"/>
    <x v="2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9"/>
    <x v="0"/>
    <x v="2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2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"/>
    <x v="0"/>
    <x v="2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21"/>
  </r>
  <r>
    <n v="207"/>
    <s v="M39 - Action film / Drama"/>
    <s v="To avoid bankruptcy, Vincent, a passionate young entrepreneur embarks  on an illicit affair in order to save his dream business."/>
    <n v="14000"/>
    <n v="2130"/>
    <x v="1"/>
    <x v="5"/>
    <s v="CAD"/>
    <n v="1420346638"/>
    <n v="1417754638"/>
    <b v="0"/>
    <n v="13"/>
    <b v="0"/>
    <s v="film &amp; video/drama"/>
    <n v="0.15214285714285714"/>
    <n v="163.85"/>
    <x v="0"/>
    <x v="2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e v="#DIV/0!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2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2"/>
    <x v="0"/>
    <x v="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"/>
    <x v="0"/>
    <x v="2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2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2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2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4"/>
    <x v="0"/>
    <x v="2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9000000000002"/>
    <x v="0"/>
    <x v="2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2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9"/>
    <x v="0"/>
    <x v="2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2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2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2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e v="#DIV/0!"/>
    <x v="0"/>
    <x v="2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21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2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e v="#DIV/0!"/>
    <x v="0"/>
    <x v="2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2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21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"/>
    <x v="0"/>
    <x v="2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2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2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2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0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"/>
    <x v="0"/>
    <x v="2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7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"/>
    <x v="0"/>
    <x v="2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7"/>
    <x v="0"/>
    <x v="2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3"/>
    <x v="0"/>
    <x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8"/>
    <x v="0"/>
    <x v="2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s v="film &amp; video/animation"/>
    <n v="0"/>
    <e v="#DIV/0!"/>
    <x v="0"/>
    <x v="2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5"/>
    <x v="0"/>
    <x v="2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9"/>
    <x v="0"/>
    <x v="22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s v="film &amp; video/animation"/>
    <n v="1E-3"/>
    <n v="5"/>
    <x v="0"/>
    <x v="2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8"/>
    <x v="0"/>
    <x v="2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"/>
    <x v="0"/>
    <x v="22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"/>
    <x v="0"/>
    <x v="2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29999999999998"/>
    <x v="0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s v="film &amp; video/animation"/>
    <n v="0"/>
    <e v="#DIV/0!"/>
    <x v="0"/>
    <x v="22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60000000000002"/>
    <x v="0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4"/>
    <x v="0"/>
    <x v="2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9.9009900990099011E-4"/>
    <n v="1"/>
    <x v="0"/>
    <x v="2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"/>
    <x v="0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9999999999997"/>
    <x v="0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7"/>
    <x v="0"/>
    <x v="2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6"/>
    <x v="0"/>
    <x v="2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"/>
    <x v="0"/>
    <x v="2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"/>
    <x v="0"/>
    <x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5"/>
    <x v="0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"/>
    <x v="0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0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e v="#DIV/0!"/>
    <x v="0"/>
    <x v="2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7"/>
    <x v="0"/>
    <x v="2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2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"/>
    <x v="0"/>
    <x v="2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"/>
    <x v="0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59999999999994"/>
    <x v="0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7"/>
    <x v="0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"/>
    <x v="0"/>
    <x v="2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000000000001"/>
    <x v="0"/>
    <x v="2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"/>
    <x v="0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s v="film &amp; video/animation"/>
    <n v="3.3333333333333333E-2"/>
    <n v="16.670000000000002"/>
    <x v="0"/>
    <x v="2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3"/>
    <x v="0"/>
    <x v="2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"/>
    <x v="0"/>
    <x v="2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9999999999997"/>
    <x v="0"/>
    <x v="2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2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2"/>
    <x v="2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2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2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2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0.27383999999999997"/>
    <n v="402.71"/>
    <x v="2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2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2"/>
    <x v="2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2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2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7.0000000000000001E-3"/>
    <n v="8.75"/>
    <x v="2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4"/>
    <x v="2"/>
    <x v="23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e v="#DIV/0!"/>
    <x v="2"/>
    <x v="23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2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"/>
    <x v="2"/>
    <x v="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2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2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9.1066666666666674E-3"/>
    <n v="68.3"/>
    <x v="2"/>
    <x v="2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2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2"/>
    <x v="2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4"/>
    <n v="4"/>
    <x v="2"/>
    <x v="2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2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e v="#DIV/0!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2"/>
    <x v="23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5"/>
    <n v="1"/>
    <x v="2"/>
    <x v="2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2"/>
    <x v="2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2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2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0.01"/>
    <n v="49"/>
    <x v="2"/>
    <x v="23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8.0000000000000002E-3"/>
    <n v="20"/>
    <x v="2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2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2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"/>
    <x v="2"/>
    <x v="2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2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4.3166666666666666E-3"/>
    <n v="64.75"/>
    <x v="2"/>
    <x v="2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2"/>
    <x v="2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2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2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2"/>
    <x v="2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2"/>
    <x v="2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2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2"/>
    <x v="2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2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2"/>
    <x v="2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2"/>
    <x v="2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2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5E-2"/>
    <n v="389.29"/>
    <x v="2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s v="technology/web"/>
    <n v="3.3444444444444443E-2"/>
    <n v="150.5"/>
    <x v="2"/>
    <x v="2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2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8"/>
    <x v="2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2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2"/>
    <x v="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3"/>
    <x v="2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2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2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2"/>
    <x v="2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2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3"/>
    <x v="2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6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4"/>
    <s v="DKK"/>
    <n v="1437250456"/>
    <n v="1434658456"/>
    <b v="0"/>
    <n v="7"/>
    <b v="0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00000000000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s v="technology/wearables"/>
    <n v="0.1002"/>
    <n v="178.9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s v="technology/wearables"/>
    <n v="0.29276666666666668"/>
    <n v="85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3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70000000000003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E-2"/>
    <n v="61.29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80000000000007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n v="1481133653"/>
    <b v="0"/>
    <n v="6"/>
    <b v="0"/>
    <s v="technology/wearables"/>
    <n v="3.5499999999999997E-2"/>
    <n v="591.66999999999996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5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9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5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9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9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6"/>
    <x v="2"/>
    <x v="4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0.46379999999999999"/>
    <n v="20.3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9000000000005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8.7454545454545458E-3"/>
    <n v="120.25"/>
    <x v="2"/>
    <x v="4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5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19999999999993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9"/>
    <x v="2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3"/>
    <x v="2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7"/>
    <x v="3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n v="1479328570"/>
    <b v="0"/>
    <n v="0"/>
    <b v="0"/>
    <s v="publishing/fiction"/>
    <n v="0"/>
    <e v="#DIV/0!"/>
    <x v="3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3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3"/>
    <x v="2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3"/>
    <x v="3"/>
    <x v="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e v="#DIV/0!"/>
    <x v="3"/>
    <x v="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3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3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5"/>
    <x v="3"/>
    <x v="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3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3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3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3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3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3"/>
    <x v="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"/>
    <x v="3"/>
    <x v="2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3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3"/>
    <x v="2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7"/>
    <x v="3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2"/>
    <x v="4"/>
    <x v="2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4"/>
    <x v="2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4"/>
    <x v="2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4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8"/>
    <x v="4"/>
    <x v="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4"/>
    <x v="2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"/>
    <x v="4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"/>
    <x v="4"/>
    <x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4"/>
    <x v="2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7"/>
    <x v="4"/>
    <x v="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4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"/>
    <x v="4"/>
    <x v="2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4"/>
    <x v="2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4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"/>
    <x v="4"/>
    <x v="2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4"/>
    <x v="25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8"/>
    <x v="4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9"/>
    <x v="4"/>
    <x v="2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4"/>
    <x v="2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7"/>
    <x v="4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4"/>
    <x v="2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4"/>
    <x v="25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4"/>
    <x v="2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4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"/>
    <x v="4"/>
    <x v="2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7"/>
    <x v="4"/>
    <x v="2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4"/>
    <x v="2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4"/>
    <x v="2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4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4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4"/>
    <x v="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4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4"/>
    <x v="2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"/>
    <x v="4"/>
    <x v="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4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7"/>
    <x v="4"/>
    <x v="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4"/>
    <x v="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4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4"/>
    <x v="2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4"/>
    <x v="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4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4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"/>
    <x v="4"/>
    <x v="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4"/>
    <x v="2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4"/>
    <x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4"/>
    <x v="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4"/>
    <x v="2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4"/>
    <x v="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4"/>
    <x v="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4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4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"/>
    <x v="4"/>
    <x v="2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"/>
    <x v="4"/>
    <x v="2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4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0.30399999999999999"/>
    <n v="50.67"/>
    <x v="4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4"/>
    <x v="2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4"/>
    <x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4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4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4"/>
    <x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0000000000003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1"/>
    <x v="2"/>
    <x v="4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0.28039999999999998"/>
    <n v="58.42"/>
    <x v="2"/>
    <x v="4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999999999999"/>
    <x v="2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6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5"/>
    <x v="2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9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3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39999999999998"/>
    <x v="2"/>
    <x v="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9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7.9909090909090902E-3"/>
    <n v="30.3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7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8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n v="1483773407"/>
    <b v="0"/>
    <n v="11"/>
    <b v="0"/>
    <s v="technology/wearables"/>
    <n v="0.46666666666666667"/>
    <n v="1272.73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99999999999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8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3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3"/>
    <s v="EUR"/>
    <n v="1456094197"/>
    <n v="1453502197"/>
    <b v="0"/>
    <n v="12"/>
    <b v="0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4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0.2950613611721471"/>
    <n v="171.79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.2933333333333327E-2"/>
    <n v="82.09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7"/>
    <x v="2"/>
    <x v="4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2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s v="technology/wearables"/>
    <n v="0"/>
    <e v="#DIV/0!"/>
    <x v="2"/>
    <x v="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1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9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6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7"/>
    <x v="2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2"/>
    <x v="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300000000000008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0.58558333333333334"/>
    <n v="153.43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3E-2"/>
    <n v="292.08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7"/>
    <x v="6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6"/>
    <x v="2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30000000000003"/>
    <x v="6"/>
    <x v="2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6"/>
    <x v="2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6"/>
    <x v="2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9999999999997"/>
    <x v="6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6"/>
    <x v="26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e v="#DIV/0!"/>
    <x v="6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6"/>
    <x v="2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6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7"/>
    <x v="6"/>
    <x v="2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6"/>
    <x v="2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"/>
    <x v="6"/>
    <x v="2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8"/>
    <x v="6"/>
    <x v="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6"/>
    <x v="2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2.6076923076923077E-2"/>
    <n v="37.67"/>
    <x v="6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79999999999998"/>
    <x v="6"/>
    <x v="2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6"/>
    <x v="2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70000000000002"/>
    <x v="6"/>
    <x v="2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8.2000000000000007E-3"/>
    <n v="410"/>
    <x v="6"/>
    <x v="2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6"/>
    <x v="26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00000000000001E-2"/>
    <n v="114"/>
    <x v="6"/>
    <x v="2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6"/>
    <x v="2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6"/>
    <x v="2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2"/>
    <x v="6"/>
    <x v="26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5E-2"/>
    <n v="23.96"/>
    <x v="6"/>
    <x v="2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6"/>
    <x v="2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6"/>
    <x v="2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6"/>
    <x v="2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0.14083333333333334"/>
    <n v="10.56"/>
    <x v="6"/>
    <x v="2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"/>
    <x v="6"/>
    <x v="2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1"/>
    <x v="6"/>
    <x v="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9999999999994"/>
    <x v="6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"/>
    <x v="6"/>
    <x v="2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"/>
    <x v="6"/>
    <x v="2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6"/>
    <x v="26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2.5000000000000001E-2"/>
    <n v="10"/>
    <x v="6"/>
    <x v="2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"/>
    <x v="6"/>
    <x v="2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1"/>
    <x v="6"/>
    <x v="2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6"/>
    <x v="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3"/>
    <x v="6"/>
    <x v="2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6"/>
    <x v="2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"/>
    <x v="6"/>
    <x v="2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6"/>
    <x v="2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000000000003"/>
    <x v="6"/>
    <x v="2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6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"/>
    <x v="6"/>
    <x v="2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6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"/>
    <x v="6"/>
    <x v="26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6"/>
    <x v="26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"/>
    <x v="6"/>
    <x v="2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6"/>
    <x v="2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0000000000001"/>
    <x v="6"/>
    <x v="2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.3000000000000004E-2"/>
    <n v="10.38"/>
    <x v="6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"/>
    <x v="6"/>
    <x v="2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6"/>
    <x v="2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6"/>
    <x v="2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6"/>
    <x v="2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6"/>
    <x v="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7"/>
    <x v="6"/>
    <x v="2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"/>
    <x v="6"/>
    <x v="27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6"/>
    <x v="2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6"/>
    <x v="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"/>
    <x v="6"/>
    <x v="27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6"/>
    <x v="2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7"/>
    <x v="6"/>
    <x v="27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e v="#DIV/0!"/>
    <x v="6"/>
    <x v="27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0.14380000000000001"/>
    <n v="110.62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6"/>
    <x v="27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6"/>
    <x v="27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0.05"/>
    <n v="50"/>
    <x v="6"/>
    <x v="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3E-2"/>
    <n v="45"/>
    <x v="6"/>
    <x v="2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1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6"/>
    <x v="2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6"/>
    <x v="2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6"/>
    <x v="27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e v="#DIV/0!"/>
    <x v="6"/>
    <x v="2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6"/>
    <x v="2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6"/>
    <x v="2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7"/>
    <x v="28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7"/>
    <x v="2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7"/>
    <x v="7"/>
    <x v="28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e v="#DIV/0!"/>
    <x v="7"/>
    <x v="2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"/>
    <x v="7"/>
    <x v="28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7"/>
    <x v="2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7"/>
    <x v="2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7"/>
    <x v="28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"/>
    <x v="7"/>
    <x v="2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7"/>
    <x v="2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"/>
    <x v="7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7"/>
    <x v="28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7"/>
    <x v="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"/>
    <x v="7"/>
    <x v="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7"/>
    <x v="7"/>
    <x v="2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7"/>
    <x v="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9"/>
    <x v="7"/>
    <x v="2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7"/>
    <x v="2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7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7"/>
    <x v="2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7"/>
    <x v="2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7"/>
    <x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8"/>
    <x v="7"/>
    <x v="2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9"/>
    <x v="7"/>
    <x v="28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7"/>
    <x v="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7"/>
    <x v="7"/>
    <x v="2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7"/>
    <x v="2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7"/>
    <x v="2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7"/>
    <x v="2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7"/>
    <x v="28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"/>
    <x v="7"/>
    <x v="2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7"/>
    <x v="2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7"/>
    <x v="2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7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7"/>
    <x v="28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7E-2"/>
    <n v="640"/>
    <x v="7"/>
    <x v="2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2"/>
    <x v="7"/>
    <x v="2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"/>
    <x v="7"/>
    <x v="2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7"/>
    <x v="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"/>
    <x v="7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3"/>
    <x v="2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8"/>
    <x v="3"/>
    <x v="29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s v="publishing/translations"/>
    <n v="1.25E-3"/>
    <n v="5"/>
    <x v="3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3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3"/>
    <x v="2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3"/>
    <x v="2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s v="publishing/translations"/>
    <n v="1.6666666666666666E-4"/>
    <n v="1"/>
    <x v="3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"/>
    <x v="3"/>
    <x v="2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2"/>
    <x v="3"/>
    <x v="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s v="publishing/translations"/>
    <n v="0.05"/>
    <n v="100"/>
    <x v="3"/>
    <x v="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3"/>
    <x v="2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9"/>
    <x v="3"/>
    <x v="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3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3"/>
    <x v="29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2E-3"/>
    <n v="6"/>
    <x v="3"/>
    <x v="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3"/>
    <x v="2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3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3"/>
    <x v="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1.0399999999999999E-3"/>
    <n v="13"/>
    <x v="3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3"/>
    <x v="29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"/>
    <x v="3"/>
    <x v="2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3"/>
    <x v="2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e v="#DIV/0!"/>
    <x v="3"/>
    <x v="2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.3799999999999999E-2"/>
    <n v="104.75"/>
    <x v="3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4999999999999998E-2"/>
    <n v="15"/>
    <x v="3"/>
    <x v="2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3"/>
    <x v="2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3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"/>
    <x v="3"/>
    <x v="2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3"/>
    <x v="2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s v="publishing/translations"/>
    <n v="6.7083333333333328E-2"/>
    <n v="80.5"/>
    <x v="3"/>
    <x v="29"/>
  </r>
  <r>
    <n v="1434"/>
    <s v="Translation of 'SOCIALCAPITALISM' (2014)"/>
    <s v="Interest from abroad to publish my book SOCIALCAPITALISM. Need translation to English master. Help appreciated."/>
    <n v="82000"/>
    <n v="8190"/>
    <x v="1"/>
    <x v="14"/>
    <s v="DKK"/>
    <n v="1433775600"/>
    <n v="1431973478"/>
    <b v="0"/>
    <n v="11"/>
    <b v="0"/>
    <s v="publishing/translations"/>
    <n v="9.987804878048781E-2"/>
    <n v="744.55"/>
    <x v="3"/>
    <x v="29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s v="publishing/translations"/>
    <n v="1E-3"/>
    <n v="7.5"/>
    <x v="3"/>
    <x v="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7.7000000000000002E-3"/>
    <n v="38.5"/>
    <x v="3"/>
    <x v="2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"/>
    <x v="3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4"/>
    <s v="DKK"/>
    <n v="1461765300"/>
    <n v="1459198499"/>
    <b v="0"/>
    <n v="8"/>
    <b v="0"/>
    <s v="publishing/translations"/>
    <n v="0.03"/>
    <n v="75"/>
    <x v="3"/>
    <x v="2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E-2"/>
    <n v="30"/>
    <x v="3"/>
    <x v="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s v="publishing/translations"/>
    <n v="7.6923076923076926E-5"/>
    <n v="1"/>
    <x v="3"/>
    <x v="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"/>
    <x v="3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3"/>
    <x v="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e v="#DIV/0!"/>
    <x v="3"/>
    <x v="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e v="#DIV/0!"/>
    <x v="3"/>
    <x v="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e v="#DIV/0!"/>
    <x v="3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s v="publishing/translations"/>
    <n v="0"/>
    <e v="#DIV/0!"/>
    <x v="3"/>
    <x v="2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3"/>
    <x v="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e v="#DIV/0!"/>
    <x v="3"/>
    <x v="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3"/>
    <x v="2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3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000000000000001E-2"/>
    <n v="17.5"/>
    <x v="3"/>
    <x v="2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3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3"/>
    <x v="24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3"/>
    <x v="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3"/>
    <x v="2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3"/>
    <x v="24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3"/>
    <x v="24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3"/>
    <x v="2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3"/>
    <x v="2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1"/>
    <x v="3"/>
    <x v="2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3"/>
    <x v="2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3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3"/>
    <x v="2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0000000000003"/>
    <x v="3"/>
    <x v="2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3"/>
    <x v="24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3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3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3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3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"/>
    <x v="3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5"/>
    <x v="30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0.04"/>
    <n v="20"/>
    <x v="5"/>
    <x v="3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5"/>
    <x v="3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5"/>
    <x v="3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5"/>
    <x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"/>
    <x v="5"/>
    <x v="3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5"/>
    <x v="3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5"/>
    <x v="3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"/>
    <x v="5"/>
    <x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3"/>
    <x v="5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5"/>
    <x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9"/>
    <x v="5"/>
    <x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5"/>
    <x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e v="#DIV/0!"/>
    <x v="5"/>
    <x v="3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5"/>
    <x v="30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0.45133333333333331"/>
    <n v="56.42"/>
    <x v="5"/>
    <x v="3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5"/>
    <x v="3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7"/>
    <x v="5"/>
    <x v="3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5"/>
    <x v="3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5"/>
    <x v="3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5"/>
    <x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5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5"/>
    <x v="3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5"/>
    <x v="3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0.79"/>
    <n v="131.66999999999999"/>
    <x v="5"/>
    <x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5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5"/>
    <x v="3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5"/>
    <x v="3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5"/>
    <x v="31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s v="photography/places"/>
    <n v="1.7000000000000001E-2"/>
    <n v="510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8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5"/>
    <x v="3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5"/>
    <x v="3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5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5"/>
    <x v="31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5"/>
    <x v="3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5"/>
    <x v="31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5"/>
    <x v="3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8"/>
    <x v="5"/>
    <x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4"/>
    <x v="32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4"/>
    <x v="3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4"/>
    <x v="3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"/>
    <x v="4"/>
    <x v="3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4"/>
    <x v="32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e v="#DIV/0!"/>
    <x v="4"/>
    <x v="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"/>
    <x v="4"/>
    <x v="3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4"/>
    <x v="3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4"/>
    <x v="32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6.7999999999999996E-3"/>
    <n v="34"/>
    <x v="4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4"/>
    <x v="3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4"/>
    <x v="3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4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1"/>
    <x v="4"/>
    <x v="3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4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4"/>
    <x v="3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0000000000003"/>
    <x v="4"/>
    <x v="3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4"/>
    <x v="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7"/>
    <x v="4"/>
    <x v="3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3"/>
    <x v="4"/>
    <x v="3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4"/>
    <x v="3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4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7"/>
    <x v="4"/>
    <x v="3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4"/>
    <x v="3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"/>
    <x v="4"/>
    <x v="3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4"/>
    <x v="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4"/>
    <x v="3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"/>
    <x v="4"/>
    <x v="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4"/>
    <x v="3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4"/>
    <x v="32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4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4"/>
    <x v="3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4"/>
    <x v="32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4"/>
    <x v="3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4"/>
    <x v="3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4"/>
    <x v="3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7"/>
    <x v="4"/>
    <x v="3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4"/>
    <x v="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4"/>
    <x v="3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4"/>
    <x v="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7"/>
    <x v="5"/>
    <x v="9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2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4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6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9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1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3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3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4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1"/>
    <x v="5"/>
    <x v="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8"/>
    <x v="5"/>
    <x v="9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7"/>
    <x v="5"/>
    <x v="9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4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9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0.38735714285714284"/>
    <n v="133.9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"/>
    <x v="5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5"/>
    <x v="5"/>
    <x v="9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0.48485714285714288"/>
    <n v="94.28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7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5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0.36404444444444445"/>
    <n v="67.14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8"/>
    <x v="5"/>
    <x v="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3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0.10857142857142857"/>
    <n v="42.22"/>
    <x v="5"/>
    <x v="9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4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1"/>
    <x v="5"/>
    <x v="9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6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"/>
    <x v="5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8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6"/>
    <x v="2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4"/>
    <x v="6"/>
    <x v="2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6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"/>
    <x v="6"/>
    <x v="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6"/>
    <x v="2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6"/>
    <x v="2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6"/>
    <x v="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9"/>
    <x v="6"/>
    <x v="2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6"/>
    <x v="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2"/>
    <x v="6"/>
    <x v="2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2"/>
    <x v="6"/>
    <x v="2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9999999999999"/>
    <x v="6"/>
    <x v="27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4.4999999999999997E-3"/>
    <n v="18"/>
    <x v="6"/>
    <x v="2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6"/>
    <x v="2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6"/>
    <x v="27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e v="#DIV/0!"/>
    <x v="6"/>
    <x v="2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6"/>
    <x v="27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e v="#DIV/0!"/>
    <x v="6"/>
    <x v="27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1.1999999999999999E-3"/>
    <n v="3"/>
    <x v="6"/>
    <x v="27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"/>
    <x v="6"/>
    <x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1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6"/>
    <x v="2"/>
    <x v="3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3E-4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9999999999994"/>
    <x v="2"/>
    <x v="3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2"/>
    <x v="3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2"/>
    <x v="33"/>
  </r>
  <r>
    <n v="1917"/>
    <s v="Chronovisor:The MOST innovative watch for night time reading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3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3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799999999999998E-2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9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5"/>
    <x v="3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3"/>
    <x v="5"/>
    <x v="34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5"/>
    <x v="34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7"/>
    <x v="5"/>
    <x v="3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E-2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"/>
    <x v="5"/>
    <x v="3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0.125"/>
    <n v="25"/>
    <x v="5"/>
    <x v="34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6"/>
    <x v="26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n v="1481181169"/>
    <b v="0"/>
    <n v="3"/>
    <b v="0"/>
    <s v="games/video games"/>
    <n v="3.875E-3"/>
    <n v="103.33"/>
    <x v="6"/>
    <x v="2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6"/>
    <x v="2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6"/>
    <x v="2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6"/>
    <x v="6"/>
    <x v="2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6"/>
    <x v="2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"/>
    <x v="6"/>
    <x v="26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1.6666666666666668E-3"/>
    <n v="25"/>
    <x v="6"/>
    <x v="2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70000000000002"/>
    <x v="6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6"/>
    <x v="2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"/>
    <x v="6"/>
    <x v="2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"/>
    <x v="6"/>
    <x v="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"/>
    <x v="6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7"/>
    <x v="6"/>
    <x v="2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3"/>
    <x v="6"/>
    <x v="2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"/>
    <x v="6"/>
    <x v="2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0.28405999999999998"/>
    <n v="26.6"/>
    <x v="6"/>
    <x v="26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7"/>
    <x v="6"/>
    <x v="2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4"/>
    <x v="6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1"/>
    <x v="6"/>
    <x v="2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6"/>
    <x v="2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5.7238095238095241E-2"/>
    <n v="50.08"/>
    <x v="6"/>
    <x v="2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6"/>
    <x v="2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"/>
    <x v="6"/>
    <x v="2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"/>
    <x v="6"/>
    <x v="2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6"/>
    <x v="2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"/>
    <x v="6"/>
    <x v="26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6"/>
    <x v="2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6"/>
    <x v="26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8.0999999999999996E-3"/>
    <n v="101.25"/>
    <x v="6"/>
    <x v="2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70000000000002"/>
    <x v="6"/>
    <x v="2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6"/>
    <x v="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6"/>
    <x v="2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6"/>
    <x v="2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6"/>
    <x v="2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9999999999998"/>
    <x v="6"/>
    <x v="2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5"/>
    <x v="6"/>
    <x v="2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7"/>
    <x v="6"/>
    <x v="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6"/>
    <x v="2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"/>
    <x v="6"/>
    <x v="2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"/>
    <x v="7"/>
    <x v="2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7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29999999999998"/>
    <x v="7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7"/>
    <x v="2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7"/>
    <x v="2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"/>
    <x v="7"/>
    <x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"/>
    <x v="7"/>
    <x v="2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7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7"/>
    <x v="7"/>
    <x v="2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e v="#DIV/0!"/>
    <x v="7"/>
    <x v="2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"/>
    <x v="7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e v="#DIV/0!"/>
    <x v="7"/>
    <x v="2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"/>
    <x v="7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0000000000003"/>
    <x v="7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"/>
    <x v="7"/>
    <x v="2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7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7"/>
    <x v="28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7"/>
    <x v="2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7"/>
    <x v="2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"/>
    <x v="7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7"/>
    <x v="2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7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7"/>
    <x v="2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"/>
    <x v="7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7"/>
    <x v="2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7"/>
    <x v="28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7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7"/>
    <x v="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.4321428571428572E-2"/>
    <n v="501.25"/>
    <x v="7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7"/>
    <x v="2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7"/>
    <x v="2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7"/>
    <x v="2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7"/>
    <x v="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7"/>
    <x v="2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7"/>
    <x v="2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2E-4"/>
    <n v="22.5"/>
    <x v="7"/>
    <x v="2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7"/>
    <x v="2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7"/>
    <x v="2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7"/>
    <x v="28"/>
  </r>
  <r>
    <n v="2440"/>
    <s v="The first green Food Truck in Phnom Penh"/>
    <s v="Starting a entire clean energy food truck and set a new standard for Cambodia"/>
    <n v="5000"/>
    <n v="10"/>
    <x v="1"/>
    <x v="15"/>
    <s v="EUR"/>
    <n v="1455399313"/>
    <n v="1452807313"/>
    <b v="0"/>
    <n v="2"/>
    <b v="0"/>
    <s v="food/food trucks"/>
    <n v="2E-3"/>
    <n v="5"/>
    <x v="7"/>
    <x v="2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5E-2"/>
    <n v="40.14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7"/>
    <x v="35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7"/>
    <x v="3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6E-2"/>
    <n v="53.55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7"/>
    <x v="3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"/>
    <x v="7"/>
    <x v="28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7"/>
    <x v="2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7"/>
    <x v="28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7"/>
    <x v="2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7"/>
    <x v="28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7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"/>
    <x v="7"/>
    <x v="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3"/>
    <x v="7"/>
    <x v="2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4"/>
    <s v="DKK"/>
    <n v="1458733927"/>
    <n v="1456145527"/>
    <b v="0"/>
    <n v="1"/>
    <b v="0"/>
    <s v="food/food trucks"/>
    <n v="1E-4"/>
    <n v="5"/>
    <x v="7"/>
    <x v="2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e v="#DIV/0!"/>
    <x v="7"/>
    <x v="2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7"/>
    <x v="28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7"/>
    <x v="2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7"/>
    <x v="2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7"/>
    <x v="28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"/>
    <x v="7"/>
    <x v="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0.23588571428571428"/>
    <n v="305.77999999999997"/>
    <x v="7"/>
    <x v="2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"/>
    <x v="7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"/>
    <x v="7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7"/>
    <x v="28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"/>
    <x v="7"/>
    <x v="2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2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2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0.50380952380952382"/>
    <n v="117.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2"/>
    <x v="18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7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7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7"/>
    <x v="2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7"/>
    <x v="2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7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7"/>
    <x v="28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7"/>
    <x v="28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9"/>
    <x v="7"/>
    <x v="2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7"/>
    <x v="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0000000000005"/>
    <x v="7"/>
    <x v="28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4E-4"/>
    <n v="17.5"/>
    <x v="7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7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"/>
    <x v="7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7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7"/>
    <x v="7"/>
    <x v="2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"/>
    <x v="7"/>
    <x v="2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6"/>
    <x v="7"/>
    <x v="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1"/>
    <x v="7"/>
    <x v="28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e v="#DIV/0!"/>
    <x v="7"/>
    <x v="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7"/>
    <x v="2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3"/>
    <x v="3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000000000000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29999999999997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6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3"/>
    <x v="3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9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1"/>
    <x v="11"/>
    <s v="EUR"/>
    <n v="1428519527"/>
    <n v="1425927527"/>
    <b v="0"/>
    <n v="15"/>
    <b v="0"/>
    <s v="publishing/children's books"/>
    <n v="0.52"/>
    <n v="17.329999999999998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6"/>
    <x v="3"/>
    <x v="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3"/>
    <x v="3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3"/>
    <x v="36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8.5000000000000006E-3"/>
    <n v="11.33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1.8867924528301887E-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5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7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3"/>
    <x v="36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s v="publishing/children's books"/>
    <n v="0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3"/>
    <s v="EUR"/>
    <n v="1483535180"/>
    <n v="1480943180"/>
    <b v="0"/>
    <n v="1"/>
    <b v="0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1"/>
    <s v="EUR"/>
    <n v="1454109420"/>
    <n v="1453334629"/>
    <b v="0"/>
    <n v="0"/>
    <b v="0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n v="1482444295"/>
    <b v="0"/>
    <n v="15"/>
    <b v="0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1"/>
    <x v="3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"/>
    <x v="1"/>
    <x v="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1"/>
    <x v="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"/>
    <x v="1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1"/>
    <x v="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1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0.26840000000000003"/>
    <n v="51.62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0.20424999999999999"/>
    <n v="202.23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7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"/>
    <x v="1"/>
    <x v="19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"/>
    <x v="1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"/>
    <x v="1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7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8"/>
    <x v="1"/>
    <x v="1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1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3E-4"/>
    <n v="7.33"/>
    <x v="1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1"/>
    <x v="1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7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8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70000000000002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8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s v="theater/spaces"/>
    <n v="2.5000000000000001E-3"/>
    <n v="16.670000000000002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0.22750000000000001"/>
    <n v="53.53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9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4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"/>
    <x v="1"/>
    <x v="1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999999999997"/>
    <x v="1"/>
    <x v="1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"/>
    <x v="1"/>
    <x v="19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1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9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6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4"/>
    <s v="DKK"/>
    <n v="1424081477"/>
    <n v="1420798277"/>
    <b v="0"/>
    <n v="3"/>
    <b v="0"/>
    <s v="theater/musical"/>
    <n v="3.6666666666666666E-3"/>
    <n v="36.67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1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7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4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66E-2"/>
    <n v="176.94"/>
    <x v="1"/>
    <x v="2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"/>
    <x v="1"/>
    <x v="2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29999999999998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2"/>
    <x v="1"/>
    <x v="2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3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1"/>
    <x v="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1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1"/>
    <x v="3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1"/>
    <x v="2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1"/>
    <x v="2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1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1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6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.0433333333333334E-2"/>
    <n v="75.459999999999994"/>
    <x v="1"/>
    <x v="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1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40000000000006"/>
    <x v="1"/>
    <x v="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1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0.26937422295897223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1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1"/>
    <x v="3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1"/>
    <x v="14"/>
    <s v="DKK"/>
    <n v="1464952752"/>
    <n v="1462360752"/>
    <b v="0"/>
    <n v="0"/>
    <b v="0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1"/>
    <s v="EUR"/>
    <n v="1462301342"/>
    <n v="1457120942"/>
    <b v="0"/>
    <n v="1"/>
    <b v="0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7"/>
    <x v="1"/>
    <x v="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4"/>
    <x v="1"/>
    <x v="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2"/>
    <x v="1"/>
    <x v="3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1"/>
    <x v="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1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"/>
    <x v="1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1"/>
    <x v="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000000000000001E-2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7"/>
    <x v="1"/>
    <x v="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n v="1480187931"/>
    <b v="0"/>
    <n v="0"/>
    <b v="0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1"/>
    <x v="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n v="1479516350"/>
    <b v="0"/>
    <n v="1"/>
    <b v="0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n v="1479860109"/>
    <b v="0"/>
    <n v="6"/>
    <b v="0"/>
    <s v="theater/plays"/>
    <n v="6.9696969696969702E-2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1"/>
    <s v="EUR"/>
    <n v="1456617600"/>
    <n v="1454280186"/>
    <b v="0"/>
    <n v="1"/>
    <b v="0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37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7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5"/>
    <s v="CAD"/>
    <n v="1486165880"/>
    <n v="1480981880"/>
    <b v="0"/>
    <n v="6"/>
    <b v="0"/>
    <s v="film &amp; video/science fiction"/>
    <n v="0.14000000000000001"/>
    <n v="11.67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3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7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7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1"/>
    <x v="0"/>
    <x v="37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7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4"/>
    <s v="DKK"/>
    <n v="1444657593"/>
    <n v="1440337593"/>
    <b v="0"/>
    <n v="0"/>
    <b v="0"/>
    <s v="film &amp; video/science fiction"/>
    <n v="0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39999999999995"/>
    <x v="0"/>
    <x v="37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8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2"/>
    <s v="AUD"/>
    <n v="1472882100"/>
    <n v="1467941542"/>
    <b v="0"/>
    <n v="0"/>
    <b v="0"/>
    <s v="film &amp; video/science fiction"/>
    <n v="0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5"/>
    <s v="CAD"/>
    <n v="1428945472"/>
    <n v="1423765072"/>
    <b v="0"/>
    <n v="37"/>
    <b v="0"/>
    <s v="film &amp; video/science fiction"/>
    <n v="0.27600000000000002"/>
    <n v="55.95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6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"/>
    <x v="0"/>
    <x v="37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2"/>
    <s v="AUD"/>
    <n v="1434633191"/>
    <n v="1429449191"/>
    <b v="0"/>
    <n v="5"/>
    <b v="0"/>
    <s v="film &amp; video/science fiction"/>
    <n v="5.5999999999999995E-4"/>
    <n v="28"/>
    <x v="0"/>
    <x v="37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5"/>
    <s v="CAD"/>
    <n v="1407034796"/>
    <n v="1401850796"/>
    <b v="0"/>
    <n v="15"/>
    <b v="0"/>
    <s v="film &amp; video/science fiction"/>
    <n v="5.0999999999999997E-2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2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E-2"/>
    <n v="23.33"/>
    <x v="2"/>
    <x v="2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2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9"/>
    <x v="2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2"/>
    <x v="23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8"/>
    <x v="2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23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2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2"/>
    <x v="23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6.41025641025641E-3"/>
    <n v="5"/>
    <x v="2"/>
    <x v="23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2"/>
    <x v="2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e v="#DIV/0!"/>
    <x v="2"/>
    <x v="23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s v="technology/web"/>
    <n v="0"/>
    <e v="#DIV/0!"/>
    <x v="2"/>
    <x v="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"/>
    <x v="2"/>
    <x v="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2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e v="#DIV/0!"/>
    <x v="2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e v="#DIV/0!"/>
    <x v="2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0.03"/>
    <n v="20"/>
    <x v="2"/>
    <x v="2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2"/>
    <x v="23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2"/>
    <x v="2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0.01"/>
    <n v="300"/>
    <x v="2"/>
    <x v="2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2"/>
    <x v="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9"/>
    <x v="2"/>
    <x v="2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e v="#DIV/0!"/>
    <x v="2"/>
    <x v="23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2"/>
    <x v="23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e v="#DIV/0!"/>
    <x v="2"/>
    <x v="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"/>
    <x v="2"/>
    <x v="2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0"/>
    <s v="SEK"/>
    <n v="1457996400"/>
    <n v="1452842511"/>
    <b v="0"/>
    <n v="1"/>
    <b v="0"/>
    <s v="technology/web"/>
    <n v="2.0000000000000001E-4"/>
    <n v="90"/>
    <x v="2"/>
    <x v="2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2"/>
    <x v="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1.75E-3"/>
    <n v="116.67"/>
    <x v="2"/>
    <x v="23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2"/>
    <x v="23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E-2"/>
    <n v="76.67"/>
    <x v="2"/>
    <x v="23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e v="#DIV/0!"/>
    <x v="2"/>
    <x v="2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2"/>
    <x v="2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2"/>
    <x v="23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2"/>
    <x v="23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2E-3"/>
    <n v="4"/>
    <x v="2"/>
    <x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2"/>
    <x v="23"/>
  </r>
  <r>
    <n v="638"/>
    <s v="W (Canceled)"/>
    <s v="O0"/>
    <n v="200000"/>
    <n v="18"/>
    <x v="2"/>
    <x v="7"/>
    <s v="EUR"/>
    <n v="1490447662"/>
    <n v="1485267262"/>
    <b v="0"/>
    <n v="6"/>
    <b v="0"/>
    <s v="technology/web"/>
    <n v="9.0000000000000006E-5"/>
    <n v="3"/>
    <x v="2"/>
    <x v="23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2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5000000000001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0.16055"/>
    <n v="214.07"/>
    <x v="2"/>
    <x v="4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n v="1480361115"/>
    <b v="0"/>
    <n v="1"/>
    <b v="0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6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"/>
    <x v="2"/>
    <x v="4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90000000000006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2"/>
    <x v="2"/>
    <x v="4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7"/>
    <s v="EUR"/>
    <n v="1451161560"/>
    <n v="1447273560"/>
    <b v="0"/>
    <n v="0"/>
    <b v="0"/>
    <s v="journalism/audio"/>
    <n v="0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38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38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38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38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38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9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3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29999999999998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4"/>
    <x v="39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"/>
    <x v="4"/>
    <x v="3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3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2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0.39627499999999999"/>
    <n v="152.41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2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"/>
    <x v="2"/>
    <x v="4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"/>
    <x v="2"/>
    <x v="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999999999999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2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99999999999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4"/>
    <s v="DKK"/>
    <n v="1469109600"/>
    <n v="1464586746"/>
    <b v="0"/>
    <n v="19"/>
    <b v="0"/>
    <s v="technology/wearables"/>
    <n v="5.7334999999999997E-2"/>
    <n v="603.53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1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0.15103448275862069"/>
    <n v="97.33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7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0"/>
    <s v="SEK"/>
    <n v="1482515937"/>
    <n v="1479923937"/>
    <b v="0"/>
    <n v="7"/>
    <b v="0"/>
    <s v="technology/wearables"/>
    <n v="1.3028138528138528E-2"/>
    <n v="859.86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7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9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3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9999999999993"/>
    <x v="2"/>
    <x v="4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5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0.7036"/>
    <n v="382.39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6000000000001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3"/>
    <x v="29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3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e v="#DIV/0!"/>
    <x v="3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8.5714285714285719E-3"/>
    <n v="15"/>
    <x v="3"/>
    <x v="2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3"/>
    <x v="29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s v="publishing/translations"/>
    <n v="2.9000000000000001E-2"/>
    <n v="48.33"/>
    <x v="3"/>
    <x v="2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3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3"/>
    <x v="29"/>
  </r>
  <r>
    <n v="1459"/>
    <s v="Like all the others (Canceled)"/>
    <s v="What if you suddenly found out, that your life wasnÂ´t the life you thought you had? What if you were like all the others!"/>
    <n v="37000"/>
    <n v="0"/>
    <x v="2"/>
    <x v="14"/>
    <s v="DKK"/>
    <n v="1449077100"/>
    <n v="1446612896"/>
    <b v="0"/>
    <n v="0"/>
    <b v="0"/>
    <s v="publishing/translations"/>
    <n v="0"/>
    <e v="#DIV/0!"/>
    <x v="3"/>
    <x v="29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3"/>
    <x v="2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6E-2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3"/>
    <x v="40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7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6.6115702479338841E-3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0.05"/>
    <n v="41.67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7E-2"/>
    <n v="74.33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9999999999994"/>
    <x v="3"/>
    <x v="40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2"/>
    <x v="2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2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2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1E-3"/>
    <n v="1"/>
    <x v="2"/>
    <x v="2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2"/>
    <x v="23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2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2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0"/>
    <s v="SEK"/>
    <n v="1439318228"/>
    <n v="1436812628"/>
    <b v="0"/>
    <n v="0"/>
    <b v="0"/>
    <s v="technology/web"/>
    <n v="0"/>
    <e v="#DIV/0!"/>
    <x v="2"/>
    <x v="23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1"/>
    <s v="EUR"/>
    <n v="1483474370"/>
    <n v="1480882370"/>
    <b v="0"/>
    <n v="0"/>
    <b v="0"/>
    <s v="technology/web"/>
    <n v="0"/>
    <e v="#DIV/0!"/>
    <x v="2"/>
    <x v="23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5.7142857142857143E-3"/>
    <n v="15.43"/>
    <x v="2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2"/>
    <x v="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2"/>
    <x v="23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2"/>
    <x v="23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6.875E-3"/>
    <n v="27.5"/>
    <x v="2"/>
    <x v="23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e v="#DIV/0!"/>
    <x v="2"/>
    <x v="23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2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2"/>
    <x v="23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2"/>
    <x v="23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4.0000000000000002E-4"/>
    <n v="2"/>
    <x v="2"/>
    <x v="23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e v="#DIV/0!"/>
    <x v="2"/>
    <x v="23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2"/>
    <x v="2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2"/>
    <x v="23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2"/>
    <x v="23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s v="technology/web"/>
    <n v="0"/>
    <e v="#DIV/0!"/>
    <x v="2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0.1052"/>
    <n v="97.41"/>
    <x v="2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6"/>
    <x v="2"/>
    <x v="2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2"/>
    <x v="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2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2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2"/>
    <x v="2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3E-2"/>
    <n v="30"/>
    <x v="2"/>
    <x v="23"/>
  </r>
  <r>
    <n v="2373"/>
    <s v="Cykelauktion.com (Canceled)"/>
    <s v="We want to create a safe marketplace for buying and selling bicycles."/>
    <n v="850000"/>
    <n v="50"/>
    <x v="2"/>
    <x v="10"/>
    <s v="SEK"/>
    <n v="1440863624"/>
    <n v="1438271624"/>
    <b v="0"/>
    <n v="1"/>
    <b v="0"/>
    <s v="technology/web"/>
    <n v="5.8823529411764708E-5"/>
    <n v="50"/>
    <x v="2"/>
    <x v="23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2"/>
    <x v="2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2"/>
    <x v="2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"/>
    <x v="2"/>
    <x v="23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e v="#DIV/0!"/>
    <x v="2"/>
    <x v="2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2"/>
    <x v="23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2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29999999999998"/>
    <x v="2"/>
    <x v="23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3"/>
    <x v="2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2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7E-2"/>
    <n v="145"/>
    <x v="2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2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"/>
    <x v="2"/>
    <x v="23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e v="#DIV/0!"/>
    <x v="2"/>
    <x v="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2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8"/>
    <x v="2"/>
    <x v="2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1.8749999999999999E-3"/>
    <n v="30"/>
    <x v="2"/>
    <x v="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e v="#DIV/0!"/>
    <x v="2"/>
    <x v="23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2"/>
    <x v="2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2"/>
    <x v="23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2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1"/>
    <s v="EUR"/>
    <n v="1424940093"/>
    <n v="1422348093"/>
    <b v="0"/>
    <n v="2"/>
    <b v="0"/>
    <s v="technology/web"/>
    <n v="5.9999999999999995E-4"/>
    <n v="1.5"/>
    <x v="2"/>
    <x v="23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2"/>
    <x v="23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2"/>
    <x v="2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2"/>
    <x v="23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2"/>
    <x v="2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0"/>
    <s v="SEK"/>
    <n v="1418934506"/>
    <n v="1415910506"/>
    <b v="0"/>
    <n v="0"/>
    <b v="0"/>
    <s v="technology/web"/>
    <n v="0"/>
    <e v="#DIV/0!"/>
    <x v="2"/>
    <x v="2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e v="#DIV/0!"/>
    <x v="2"/>
    <x v="2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e v="#DIV/0!"/>
    <x v="7"/>
    <x v="2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7"/>
    <s v="EUR"/>
    <n v="1476189339"/>
    <n v="1471005339"/>
    <b v="0"/>
    <n v="3"/>
    <b v="0"/>
    <s v="food/food trucks"/>
    <n v="7.4999999999999997E-3"/>
    <n v="25"/>
    <x v="7"/>
    <x v="28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7"/>
    <x v="28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e v="#DIV/0!"/>
    <x v="7"/>
    <x v="28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7"/>
    <x v="28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7"/>
    <x v="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7"/>
    <x v="2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5.0000000000000001E-3"/>
    <n v="50"/>
    <x v="7"/>
    <x v="28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7"/>
    <x v="2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7"/>
    <x v="28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2.5000000000000001E-3"/>
    <n v="62.5"/>
    <x v="7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7"/>
    <x v="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7"/>
    <x v="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7"/>
    <x v="28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7"/>
    <x v="28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7"/>
    <x v="28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7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7"/>
    <x v="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"/>
    <x v="7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7"/>
    <x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79999999999997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0.105"/>
    <n v="91.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70000000000002"/>
    <x v="2"/>
    <x v="17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8.8500000000000002E-3"/>
    <n v="80.45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2"/>
    <x v="17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"/>
    <x v="2"/>
    <x v="1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8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2"/>
    <x v="17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9999999999999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3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7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"/>
    <x v="1"/>
    <x v="19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6.6666666666666671E-3"/>
    <n v="10"/>
    <x v="1"/>
    <x v="19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1"/>
    <x v="19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8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1"/>
    <x v="19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2E-3"/>
    <n v="10"/>
    <x v="1"/>
    <x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4"/>
    <s v="DKK"/>
    <n v="1472896800"/>
    <n v="1472804365"/>
    <b v="0"/>
    <n v="0"/>
    <b v="0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0.52794871794871789"/>
    <n v="44.76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0.13066666666666665"/>
    <n v="57.65"/>
    <x v="1"/>
    <x v="2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1"/>
    <x v="2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3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3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3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3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3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3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3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3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3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3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32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n v="0.39120962394619685"/>
    <n v="64.53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0.46176470588235297"/>
    <n v="34.130000000000003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19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n v="1485016430"/>
    <b v="0"/>
    <n v="45"/>
    <b v="0"/>
    <s v="theater/spaces"/>
    <n v="1.0375000000000001"/>
    <n v="922.22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1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n v="1487485760"/>
    <b v="0"/>
    <n v="6"/>
    <b v="0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n v="1488471766"/>
    <b v="0"/>
    <n v="12"/>
    <b v="0"/>
    <s v="theater/plays"/>
    <n v="0.105"/>
    <n v="437.5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FD844-363D-8E47-B724-8CC366FDD151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8"/>
        <item x="4"/>
        <item x="5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08501-2644-C74C-BBE3-AD91F28D8E08}" name="PivotTable5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1"/>
        <item x="2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dataField="1" showAll="0" sortType="descending">
      <items count="42">
        <item x="22"/>
        <item x="40"/>
        <item x="38"/>
        <item x="36"/>
        <item x="16"/>
        <item x="2"/>
        <item x="21"/>
        <item x="8"/>
        <item x="32"/>
        <item x="24"/>
        <item x="28"/>
        <item x="33"/>
        <item x="13"/>
        <item x="12"/>
        <item x="25"/>
        <item x="18"/>
        <item x="7"/>
        <item x="27"/>
        <item x="20"/>
        <item x="30"/>
        <item x="5"/>
        <item x="34"/>
        <item x="9"/>
        <item x="31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29"/>
        <item x="26"/>
        <item x="4"/>
        <item x="23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028D0-DE68-9547-8CD5-35AE382EC43D}" name="PivotTable6" cacheId="29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Normal="100" workbookViewId="0">
      <selection activeCell="S2" sqref="S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ROUND(E2/L2,2)</f>
        <v>63.92</v>
      </c>
      <c r="Q2" t="str">
        <f>LEFT(N2, SEARCH("/",N2)-1)</f>
        <v>film &amp; video</v>
      </c>
      <c r="R2" t="str">
        <f>RIGHT(N2, 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ROUND(E3/L3,2)</f>
        <v>185.48</v>
      </c>
      <c r="Q3" t="str">
        <f>LEFT(N3, SEARCH("/",N3)-1)</f>
        <v>film &amp; video</v>
      </c>
      <c r="R3" t="str">
        <f>RIGHT(N3, LEN(N3)-SEARCH("/",N3))</f>
        <v>television</v>
      </c>
      <c r="S3" s="10">
        <f t="shared" ref="S3:S66" si="0">(J3/86400)+25569+(-5/24)</f>
        <v>42766.392164351848</v>
      </c>
      <c r="T3" s="10">
        <f t="shared" ref="T3:T66" si="1">(I3/86400)+25569+(-5/24)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ROUND(E4/L4,2)</f>
        <v>15</v>
      </c>
      <c r="Q4" t="str">
        <f>LEFT(N4, SEARCH("/",N4)-1)</f>
        <v>film &amp; video</v>
      </c>
      <c r="R4" t="str">
        <f>RIGHT(N4, LEN(N4)-SEARCH("/",N4))</f>
        <v>television</v>
      </c>
      <c r="S4" s="10">
        <f t="shared" si="0"/>
        <v>42405.494016203702</v>
      </c>
      <c r="T4" s="10">
        <f t="shared" si="1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ROUND(E5/L5,2)</f>
        <v>69.27</v>
      </c>
      <c r="Q5" t="str">
        <f>LEFT(N5, SEARCH("/",N5)-1)</f>
        <v>film &amp; video</v>
      </c>
      <c r="R5" t="str">
        <f>RIGHT(N5, LEN(N5)-SEARCH("/",N5))</f>
        <v>television</v>
      </c>
      <c r="S5" s="10">
        <f t="shared" si="0"/>
        <v>41828.306793981479</v>
      </c>
      <c r="T5" s="10">
        <f t="shared" si="1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ROUND(E6/L6,2)</f>
        <v>190.55</v>
      </c>
      <c r="Q6" t="str">
        <f>LEFT(N6, SEARCH("/",N6)-1)</f>
        <v>film &amp; video</v>
      </c>
      <c r="R6" t="str">
        <f>RIGHT(N6, LEN(N6)-SEARCH("/",N6))</f>
        <v>television</v>
      </c>
      <c r="S6" s="10">
        <f t="shared" si="0"/>
        <v>42327.625914351847</v>
      </c>
      <c r="T6" s="10">
        <f t="shared" si="1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ROUND(E7/L7,2)</f>
        <v>93.4</v>
      </c>
      <c r="Q7" t="str">
        <f>LEFT(N7, SEARCH("/",N7)-1)</f>
        <v>film &amp; video</v>
      </c>
      <c r="R7" t="str">
        <f>RIGHT(N7, LEN(N7)-SEARCH("/",N7))</f>
        <v>television</v>
      </c>
      <c r="S7" s="10">
        <f t="shared" si="0"/>
        <v>42563.724618055552</v>
      </c>
      <c r="T7" s="10">
        <f t="shared" si="1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ROUND(E8/L8,2)</f>
        <v>146.88</v>
      </c>
      <c r="Q8" t="str">
        <f>LEFT(N8, SEARCH("/",N8)-1)</f>
        <v>film &amp; video</v>
      </c>
      <c r="R8" t="str">
        <f>RIGHT(N8, LEN(N8)-SEARCH("/",N8))</f>
        <v>television</v>
      </c>
      <c r="S8" s="10">
        <f t="shared" si="0"/>
        <v>41793.864004629628</v>
      </c>
      <c r="T8" s="10">
        <f t="shared" si="1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ROUND(E9/L9,2)</f>
        <v>159.82</v>
      </c>
      <c r="Q9" t="str">
        <f>LEFT(N9, SEARCH("/",N9)-1)</f>
        <v>film &amp; video</v>
      </c>
      <c r="R9" t="str">
        <f>RIGHT(N9, LEN(N9)-SEARCH("/",N9))</f>
        <v>television</v>
      </c>
      <c r="S9" s="10">
        <f t="shared" si="0"/>
        <v>42515.838738425919</v>
      </c>
      <c r="T9" s="10">
        <f t="shared" si="1"/>
        <v>42555.838738425919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ROUND(E10/L10,2)</f>
        <v>291.79000000000002</v>
      </c>
      <c r="Q10" t="str">
        <f>LEFT(N10, SEARCH("/",N10)-1)</f>
        <v>film &amp; video</v>
      </c>
      <c r="R10" t="str">
        <f>RIGHT(N10, LEN(N10)-SEARCH("/",N10))</f>
        <v>television</v>
      </c>
      <c r="S10" s="10">
        <f t="shared" si="0"/>
        <v>42468.736249999994</v>
      </c>
      <c r="T10" s="10">
        <f t="shared" si="1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ROUND(E11/L11,2)</f>
        <v>31.5</v>
      </c>
      <c r="Q11" t="str">
        <f>LEFT(N11, SEARCH("/",N11)-1)</f>
        <v>film &amp; video</v>
      </c>
      <c r="R11" t="str">
        <f>RIGHT(N11, LEN(N11)-SEARCH("/",N11))</f>
        <v>television</v>
      </c>
      <c r="S11" s="10">
        <f t="shared" si="0"/>
        <v>42446.895185185182</v>
      </c>
      <c r="T11" s="10">
        <f t="shared" si="1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ROUND(E12/L12,2)</f>
        <v>158.68</v>
      </c>
      <c r="Q12" t="str">
        <f>LEFT(N12, SEARCH("/",N12)-1)</f>
        <v>film &amp; video</v>
      </c>
      <c r="R12" t="str">
        <f>RIGHT(N12, LEN(N12)-SEARCH("/",N12))</f>
        <v>television</v>
      </c>
      <c r="S12" s="10">
        <f t="shared" si="0"/>
        <v>41779.859710648147</v>
      </c>
      <c r="T12" s="10">
        <f t="shared" si="1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ROUND(E13/L13,2)</f>
        <v>80.33</v>
      </c>
      <c r="Q13" t="str">
        <f>LEFT(N13, SEARCH("/",N13)-1)</f>
        <v>film &amp; video</v>
      </c>
      <c r="R13" t="str">
        <f>RIGHT(N13, LEN(N13)-SEARCH("/",N13))</f>
        <v>television</v>
      </c>
      <c r="S13" s="10">
        <f t="shared" si="0"/>
        <v>42572.570162037031</v>
      </c>
      <c r="T13" s="10">
        <f t="shared" si="1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ROUND(E14/L14,2)</f>
        <v>59.96</v>
      </c>
      <c r="Q14" t="str">
        <f>LEFT(N14, SEARCH("/",N14)-1)</f>
        <v>film &amp; video</v>
      </c>
      <c r="R14" t="str">
        <f>RIGHT(N14, LEN(N14)-SEARCH("/",N14))</f>
        <v>television</v>
      </c>
      <c r="S14" s="10">
        <f t="shared" si="0"/>
        <v>41791.504918981482</v>
      </c>
      <c r="T14" s="10">
        <f t="shared" si="1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ROUND(E15/L15,2)</f>
        <v>109.78</v>
      </c>
      <c r="Q15" t="str">
        <f>LEFT(N15, SEARCH("/",N15)-1)</f>
        <v>film &amp; video</v>
      </c>
      <c r="R15" t="str">
        <f>RIGHT(N15, LEN(N15)-SEARCH("/",N15))</f>
        <v>television</v>
      </c>
      <c r="S15" s="10">
        <f t="shared" si="0"/>
        <v>42508.468854166662</v>
      </c>
      <c r="T15" s="10">
        <f t="shared" si="1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ROUND(E16/L16,2)</f>
        <v>147.71</v>
      </c>
      <c r="Q16" t="str">
        <f>LEFT(N16, SEARCH("/",N16)-1)</f>
        <v>film &amp; video</v>
      </c>
      <c r="R16" t="str">
        <f>RIGHT(N16, LEN(N16)-SEARCH("/",N16))</f>
        <v>television</v>
      </c>
      <c r="S16" s="10">
        <f t="shared" si="0"/>
        <v>41807.818148148144</v>
      </c>
      <c r="T16" s="10">
        <f t="shared" si="1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ROUND(E17/L17,2)</f>
        <v>21.76</v>
      </c>
      <c r="Q17" t="str">
        <f>LEFT(N17, SEARCH("/",N17)-1)</f>
        <v>film &amp; video</v>
      </c>
      <c r="R17" t="str">
        <f>RIGHT(N17, LEN(N17)-SEARCH("/",N17))</f>
        <v>television</v>
      </c>
      <c r="S17" s="10">
        <f t="shared" si="0"/>
        <v>42256.183541666665</v>
      </c>
      <c r="T17" s="10">
        <f t="shared" si="1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ROUND(E18/L18,2)</f>
        <v>171.84</v>
      </c>
      <c r="Q18" t="str">
        <f>LEFT(N18, SEARCH("/",N18)-1)</f>
        <v>film &amp; video</v>
      </c>
      <c r="R18" t="str">
        <f>RIGHT(N18, LEN(N18)-SEARCH("/",N18))</f>
        <v>television</v>
      </c>
      <c r="S18" s="10">
        <f t="shared" si="0"/>
        <v>41760.588090277779</v>
      </c>
      <c r="T18" s="10">
        <f t="shared" si="1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ROUND(E19/L19,2)</f>
        <v>41.94</v>
      </c>
      <c r="Q19" t="str">
        <f>LEFT(N19, SEARCH("/",N19)-1)</f>
        <v>film &amp; video</v>
      </c>
      <c r="R19" t="str">
        <f>RIGHT(N19, LEN(N19)-SEARCH("/",N19))</f>
        <v>television</v>
      </c>
      <c r="S19" s="10">
        <f t="shared" si="0"/>
        <v>41917.523402777777</v>
      </c>
      <c r="T19" s="10">
        <f t="shared" si="1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ROUND(E20/L20,2)</f>
        <v>93.26</v>
      </c>
      <c r="Q20" t="str">
        <f>LEFT(N20, SEARCH("/",N20)-1)</f>
        <v>film &amp; video</v>
      </c>
      <c r="R20" t="str">
        <f>RIGHT(N20, LEN(N20)-SEARCH("/",N20))</f>
        <v>television</v>
      </c>
      <c r="S20" s="10">
        <f t="shared" si="0"/>
        <v>41869.333981481475</v>
      </c>
      <c r="T20" s="10">
        <f t="shared" si="1"/>
        <v>41899.333981481475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ROUND(E21/L21,2)</f>
        <v>56.14</v>
      </c>
      <c r="Q21" t="str">
        <f>LEFT(N21, SEARCH("/",N21)-1)</f>
        <v>film &amp; video</v>
      </c>
      <c r="R21" t="str">
        <f>RIGHT(N21, LEN(N21)-SEARCH("/",N21))</f>
        <v>television</v>
      </c>
      <c r="S21" s="10">
        <f t="shared" si="0"/>
        <v>42175.608032407406</v>
      </c>
      <c r="T21" s="10">
        <f t="shared" si="1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ROUND(E22/L22,2)</f>
        <v>80.16</v>
      </c>
      <c r="Q22" t="str">
        <f>LEFT(N22, SEARCH("/",N22)-1)</f>
        <v>film &amp; video</v>
      </c>
      <c r="R22" t="str">
        <f>RIGHT(N22, LEN(N22)-SEARCH("/",N22))</f>
        <v>television</v>
      </c>
      <c r="S22" s="10">
        <f t="shared" si="0"/>
        <v>42200.549907407403</v>
      </c>
      <c r="T22" s="10">
        <f t="shared" si="1"/>
        <v>42260.549907407403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ROUND(E23/L23,2)</f>
        <v>199.9</v>
      </c>
      <c r="Q23" t="str">
        <f>LEFT(N23, SEARCH("/",N23)-1)</f>
        <v>film &amp; video</v>
      </c>
      <c r="R23" t="str">
        <f>RIGHT(N23, LEN(N23)-SEARCH("/",N23))</f>
        <v>television</v>
      </c>
      <c r="S23" s="10">
        <f t="shared" si="0"/>
        <v>41878.418854166666</v>
      </c>
      <c r="T23" s="10">
        <f t="shared" si="1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ROUND(E24/L24,2)</f>
        <v>51.25</v>
      </c>
      <c r="Q24" t="str">
        <f>LEFT(N24, SEARCH("/",N24)-1)</f>
        <v>film &amp; video</v>
      </c>
      <c r="R24" t="str">
        <f>RIGHT(N24, LEN(N24)-SEARCH("/",N24))</f>
        <v>television</v>
      </c>
      <c r="S24" s="10">
        <f t="shared" si="0"/>
        <v>41989.703009259254</v>
      </c>
      <c r="T24" s="10">
        <f t="shared" si="1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ROUND(E25/L25,2)</f>
        <v>103.04</v>
      </c>
      <c r="Q25" t="str">
        <f>LEFT(N25, SEARCH("/",N25)-1)</f>
        <v>film &amp; video</v>
      </c>
      <c r="R25" t="str">
        <f>RIGHT(N25, LEN(N25)-SEARCH("/",N25))</f>
        <v>television</v>
      </c>
      <c r="S25" s="10">
        <f t="shared" si="0"/>
        <v>42097.570613425924</v>
      </c>
      <c r="T25" s="10">
        <f t="shared" si="1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ROUND(E26/L26,2)</f>
        <v>66.349999999999994</v>
      </c>
      <c r="Q26" t="str">
        <f>LEFT(N26, SEARCH("/",N26)-1)</f>
        <v>film &amp; video</v>
      </c>
      <c r="R26" t="str">
        <f>RIGHT(N26, LEN(N26)-SEARCH("/",N26))</f>
        <v>television</v>
      </c>
      <c r="S26" s="10">
        <f t="shared" si="0"/>
        <v>42229.611840277772</v>
      </c>
      <c r="T26" s="10">
        <f t="shared" si="1"/>
        <v>42262.610416666663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ROUND(E27/L27,2)</f>
        <v>57.14</v>
      </c>
      <c r="Q27" t="str">
        <f>LEFT(N27, SEARCH("/",N27)-1)</f>
        <v>film &amp; video</v>
      </c>
      <c r="R27" t="str">
        <f>RIGHT(N27, LEN(N27)-SEARCH("/",N27))</f>
        <v>television</v>
      </c>
      <c r="S27" s="10">
        <f t="shared" si="0"/>
        <v>42317.816678240742</v>
      </c>
      <c r="T27" s="10">
        <f t="shared" si="1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ROUND(E28/L28,2)</f>
        <v>102.11</v>
      </c>
      <c r="Q28" t="str">
        <f>LEFT(N28, SEARCH("/",N28)-1)</f>
        <v>film &amp; video</v>
      </c>
      <c r="R28" t="str">
        <f>RIGHT(N28, LEN(N28)-SEARCH("/",N28))</f>
        <v>television</v>
      </c>
      <c r="S28" s="10">
        <f t="shared" si="0"/>
        <v>41828.307222222218</v>
      </c>
      <c r="T28" s="10">
        <f t="shared" si="1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ROUND(E29/L29,2)</f>
        <v>148.97</v>
      </c>
      <c r="Q29" t="str">
        <f>LEFT(N29, SEARCH("/",N29)-1)</f>
        <v>film &amp; video</v>
      </c>
      <c r="R29" t="str">
        <f>RIGHT(N29, LEN(N29)-SEARCH("/",N29))</f>
        <v>television</v>
      </c>
      <c r="S29" s="10">
        <f t="shared" si="0"/>
        <v>41928.956400462957</v>
      </c>
      <c r="T29" s="10">
        <f t="shared" si="1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ROUND(E30/L30,2)</f>
        <v>169.61</v>
      </c>
      <c r="Q30" t="str">
        <f>LEFT(N30, SEARCH("/",N30)-1)</f>
        <v>film &amp; video</v>
      </c>
      <c r="R30" t="str">
        <f>RIGHT(N30, LEN(N30)-SEARCH("/",N30))</f>
        <v>television</v>
      </c>
      <c r="S30" s="10">
        <f t="shared" si="0"/>
        <v>42324.755601851844</v>
      </c>
      <c r="T30" s="10">
        <f t="shared" si="1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ROUND(E31/L31,2)</f>
        <v>31.62</v>
      </c>
      <c r="Q31" t="str">
        <f>LEFT(N31, SEARCH("/",N31)-1)</f>
        <v>film &amp; video</v>
      </c>
      <c r="R31" t="str">
        <f>RIGHT(N31, LEN(N31)-SEARCH("/",N31))</f>
        <v>television</v>
      </c>
      <c r="S31" s="10">
        <f t="shared" si="0"/>
        <v>41812.464907407404</v>
      </c>
      <c r="T31" s="10">
        <f t="shared" si="1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ROUND(E32/L32,2)</f>
        <v>76.45</v>
      </c>
      <c r="Q32" t="str">
        <f>LEFT(N32, SEARCH("/",N32)-1)</f>
        <v>film &amp; video</v>
      </c>
      <c r="R32" t="str">
        <f>RIGHT(N32, LEN(N32)-SEARCH("/",N32))</f>
        <v>television</v>
      </c>
      <c r="S32" s="10">
        <f t="shared" si="0"/>
        <v>41842.084664351853</v>
      </c>
      <c r="T32" s="10">
        <f t="shared" si="1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ROUND(E33/L33,2)</f>
        <v>13</v>
      </c>
      <c r="Q33" t="str">
        <f>LEFT(N33, SEARCH("/",N33)-1)</f>
        <v>film &amp; video</v>
      </c>
      <c r="R33" t="str">
        <f>RIGHT(N33, LEN(N33)-SEARCH("/",N33))</f>
        <v>television</v>
      </c>
      <c r="S33" s="10">
        <f t="shared" si="0"/>
        <v>42376.583726851844</v>
      </c>
      <c r="T33" s="10">
        <f t="shared" si="1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ROUND(E34/L34,2)</f>
        <v>320.45</v>
      </c>
      <c r="Q34" t="str">
        <f>LEFT(N34, SEARCH("/",N34)-1)</f>
        <v>film &amp; video</v>
      </c>
      <c r="R34" t="str">
        <f>RIGHT(N34, LEN(N34)-SEARCH("/",N34))</f>
        <v>television</v>
      </c>
      <c r="S34" s="10">
        <f t="shared" si="0"/>
        <v>42461.419178240736</v>
      </c>
      <c r="T34" s="10">
        <f t="shared" si="1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ROUND(E35/L35,2)</f>
        <v>83.75</v>
      </c>
      <c r="Q35" t="str">
        <f>LEFT(N35, SEARCH("/",N35)-1)</f>
        <v>film &amp; video</v>
      </c>
      <c r="R35" t="str">
        <f>RIGHT(N35, LEN(N35)-SEARCH("/",N35))</f>
        <v>television</v>
      </c>
      <c r="S35" s="10">
        <f t="shared" si="0"/>
        <v>42286.452557870369</v>
      </c>
      <c r="T35" s="10">
        <f t="shared" si="1"/>
        <v>42316.494224537033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ROUND(E36/L36,2)</f>
        <v>49.88</v>
      </c>
      <c r="Q36" t="str">
        <f>LEFT(N36, SEARCH("/",N36)-1)</f>
        <v>film &amp; video</v>
      </c>
      <c r="R36" t="str">
        <f>RIGHT(N36, LEN(N36)-SEARCH("/",N36))</f>
        <v>television</v>
      </c>
      <c r="S36" s="10">
        <f t="shared" si="0"/>
        <v>41841.113437499997</v>
      </c>
      <c r="T36" s="10">
        <f t="shared" si="1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ROUND(E37/L37,2)</f>
        <v>59.46</v>
      </c>
      <c r="Q37" t="str">
        <f>LEFT(N37, SEARCH("/",N37)-1)</f>
        <v>film &amp; video</v>
      </c>
      <c r="R37" t="str">
        <f>RIGHT(N37, LEN(N37)-SEARCH("/",N37))</f>
        <v>television</v>
      </c>
      <c r="S37" s="10">
        <f t="shared" si="0"/>
        <v>42098.083495370367</v>
      </c>
      <c r="T37" s="10">
        <f t="shared" si="1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ROUND(E38/L38,2)</f>
        <v>193.84</v>
      </c>
      <c r="Q38" t="str">
        <f>LEFT(N38, SEARCH("/",N38)-1)</f>
        <v>film &amp; video</v>
      </c>
      <c r="R38" t="str">
        <f>RIGHT(N38, LEN(N38)-SEARCH("/",N38))</f>
        <v>television</v>
      </c>
      <c r="S38" s="10">
        <f t="shared" si="0"/>
        <v>42068.098668981482</v>
      </c>
      <c r="T38" s="10">
        <f t="shared" si="1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ROUND(E39/L39,2)</f>
        <v>159.51</v>
      </c>
      <c r="Q39" t="str">
        <f>LEFT(N39, SEARCH("/",N39)-1)</f>
        <v>film &amp; video</v>
      </c>
      <c r="R39" t="str">
        <f>RIGHT(N39, LEN(N39)-SEARCH("/",N39))</f>
        <v>television</v>
      </c>
      <c r="S39" s="10">
        <f t="shared" si="0"/>
        <v>42032.484710648147</v>
      </c>
      <c r="T39" s="10">
        <f t="shared" si="1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ROUND(E40/L40,2)</f>
        <v>41.68</v>
      </c>
      <c r="Q40" t="str">
        <f>LEFT(N40, SEARCH("/",N40)-1)</f>
        <v>film &amp; video</v>
      </c>
      <c r="R40" t="str">
        <f>RIGHT(N40, LEN(N40)-SEARCH("/",N40))</f>
        <v>television</v>
      </c>
      <c r="S40" s="10">
        <f t="shared" si="0"/>
        <v>41374.84888888889</v>
      </c>
      <c r="T40" s="10">
        <f t="shared" si="1"/>
        <v>41404.84888888889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ROUND(E41/L41,2)</f>
        <v>150.9</v>
      </c>
      <c r="Q41" t="str">
        <f>LEFT(N41, SEARCH("/",N41)-1)</f>
        <v>film &amp; video</v>
      </c>
      <c r="R41" t="str">
        <f>RIGHT(N41, LEN(N41)-SEARCH("/",N41))</f>
        <v>television</v>
      </c>
      <c r="S41" s="10">
        <f t="shared" si="0"/>
        <v>41753.838749999995</v>
      </c>
      <c r="T41" s="10">
        <f t="shared" si="1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ROUND(E42/L42,2)</f>
        <v>126.69</v>
      </c>
      <c r="Q42" t="str">
        <f>LEFT(N42, SEARCH("/",N42)-1)</f>
        <v>film &amp; video</v>
      </c>
      <c r="R42" t="str">
        <f>RIGHT(N42, LEN(N42)-SEARCH("/",N42))</f>
        <v>television</v>
      </c>
      <c r="S42" s="10">
        <f t="shared" si="0"/>
        <v>41789.005648148144</v>
      </c>
      <c r="T42" s="10">
        <f t="shared" si="1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ROUND(E43/L43,2)</f>
        <v>105.26</v>
      </c>
      <c r="Q43" t="str">
        <f>LEFT(N43, SEARCH("/",N43)-1)</f>
        <v>film &amp; video</v>
      </c>
      <c r="R43" t="str">
        <f>RIGHT(N43, LEN(N43)-SEARCH("/",N43))</f>
        <v>television</v>
      </c>
      <c r="S43" s="10">
        <f t="shared" si="0"/>
        <v>41887.360578703701</v>
      </c>
      <c r="T43" s="10">
        <f t="shared" si="1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ROUND(E44/L44,2)</f>
        <v>117.51</v>
      </c>
      <c r="Q44" t="str">
        <f>LEFT(N44, SEARCH("/",N44)-1)</f>
        <v>film &amp; video</v>
      </c>
      <c r="R44" t="str">
        <f>RIGHT(N44, LEN(N44)-SEARCH("/",N44))</f>
        <v>television</v>
      </c>
      <c r="S44" s="10">
        <f t="shared" si="0"/>
        <v>41971.430856481478</v>
      </c>
      <c r="T44" s="10">
        <f t="shared" si="1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ROUND(E45/L45,2)</f>
        <v>117.36</v>
      </c>
      <c r="Q45" t="str">
        <f>LEFT(N45, SEARCH("/",N45)-1)</f>
        <v>film &amp; video</v>
      </c>
      <c r="R45" t="str">
        <f>RIGHT(N45, LEN(N45)-SEARCH("/",N45))</f>
        <v>television</v>
      </c>
      <c r="S45" s="10">
        <f t="shared" si="0"/>
        <v>41802.582013888888</v>
      </c>
      <c r="T45" s="10">
        <f t="shared" si="1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ROUND(E46/L46,2)</f>
        <v>133.33000000000001</v>
      </c>
      <c r="Q46" t="str">
        <f>LEFT(N46, SEARCH("/",N46)-1)</f>
        <v>film &amp; video</v>
      </c>
      <c r="R46" t="str">
        <f>RIGHT(N46, LEN(N46)-SEARCH("/",N46))</f>
        <v>television</v>
      </c>
      <c r="S46" s="10">
        <f t="shared" si="0"/>
        <v>41873.890474537031</v>
      </c>
      <c r="T46" s="10">
        <f t="shared" si="1"/>
        <v>41918.890474537031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ROUND(E47/L47,2)</f>
        <v>98.36</v>
      </c>
      <c r="Q47" t="str">
        <f>LEFT(N47, SEARCH("/",N47)-1)</f>
        <v>film &amp; video</v>
      </c>
      <c r="R47" t="str">
        <f>RIGHT(N47, LEN(N47)-SEARCH("/",N47))</f>
        <v>television</v>
      </c>
      <c r="S47" s="10">
        <f t="shared" si="0"/>
        <v>42457.415590277778</v>
      </c>
      <c r="T47" s="10">
        <f t="shared" si="1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ROUND(E48/L48,2)</f>
        <v>194.44</v>
      </c>
      <c r="Q48" t="str">
        <f>LEFT(N48, SEARCH("/",N48)-1)</f>
        <v>film &amp; video</v>
      </c>
      <c r="R48" t="str">
        <f>RIGHT(N48, LEN(N48)-SEARCH("/",N48))</f>
        <v>television</v>
      </c>
      <c r="S48" s="10">
        <f t="shared" si="0"/>
        <v>42323.756643518514</v>
      </c>
      <c r="T48" s="10">
        <f t="shared" si="1"/>
        <v>42353.756643518514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ROUND(E49/L49,2)</f>
        <v>76.87</v>
      </c>
      <c r="Q49" t="str">
        <f>LEFT(N49, SEARCH("/",N49)-1)</f>
        <v>film &amp; video</v>
      </c>
      <c r="R49" t="str">
        <f>RIGHT(N49, LEN(N49)-SEARCH("/",N49))</f>
        <v>television</v>
      </c>
      <c r="S49" s="10">
        <f t="shared" si="0"/>
        <v>41932.611192129625</v>
      </c>
      <c r="T49" s="10">
        <f t="shared" si="1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ROUND(E50/L50,2)</f>
        <v>56.82</v>
      </c>
      <c r="Q50" t="str">
        <f>LEFT(N50, SEARCH("/",N50)-1)</f>
        <v>film &amp; video</v>
      </c>
      <c r="R50" t="str">
        <f>RIGHT(N50, LEN(N50)-SEARCH("/",N50))</f>
        <v>television</v>
      </c>
      <c r="S50" s="10">
        <f t="shared" si="0"/>
        <v>42033.308564814812</v>
      </c>
      <c r="T50" s="10">
        <f t="shared" si="1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ROUND(E51/L51,2)</f>
        <v>137.93</v>
      </c>
      <c r="Q51" t="str">
        <f>LEFT(N51, SEARCH("/",N51)-1)</f>
        <v>film &amp; video</v>
      </c>
      <c r="R51" t="str">
        <f>RIGHT(N51, LEN(N51)-SEARCH("/",N51))</f>
        <v>television</v>
      </c>
      <c r="S51" s="10">
        <f t="shared" si="0"/>
        <v>42270.968113425923</v>
      </c>
      <c r="T51" s="10">
        <f t="shared" si="1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ROUND(E52/L52,2)</f>
        <v>27.27</v>
      </c>
      <c r="Q52" t="str">
        <f>LEFT(N52, SEARCH("/",N52)-1)</f>
        <v>film &amp; video</v>
      </c>
      <c r="R52" t="str">
        <f>RIGHT(N52, LEN(N52)-SEARCH("/",N52))</f>
        <v>television</v>
      </c>
      <c r="S52" s="10">
        <f t="shared" si="0"/>
        <v>41995.544652777775</v>
      </c>
      <c r="T52" s="10">
        <f t="shared" si="1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ROUND(E53/L53,2)</f>
        <v>118.34</v>
      </c>
      <c r="Q53" t="str">
        <f>LEFT(N53, SEARCH("/",N53)-1)</f>
        <v>film &amp; video</v>
      </c>
      <c r="R53" t="str">
        <f>RIGHT(N53, LEN(N53)-SEARCH("/",N53))</f>
        <v>television</v>
      </c>
      <c r="S53" s="10">
        <f t="shared" si="0"/>
        <v>42196.72033564814</v>
      </c>
      <c r="T53" s="10">
        <f t="shared" si="1"/>
        <v>42226.72033564814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ROUND(E54/L54,2)</f>
        <v>223.48</v>
      </c>
      <c r="Q54" t="str">
        <f>LEFT(N54, SEARCH("/",N54)-1)</f>
        <v>film &amp; video</v>
      </c>
      <c r="R54" t="str">
        <f>RIGHT(N54, LEN(N54)-SEARCH("/",N54))</f>
        <v>television</v>
      </c>
      <c r="S54" s="10">
        <f t="shared" si="0"/>
        <v>41807.493587962963</v>
      </c>
      <c r="T54" s="10">
        <f t="shared" si="1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ROUND(E55/L55,2)</f>
        <v>28.11</v>
      </c>
      <c r="Q55" t="str">
        <f>LEFT(N55, SEARCH("/",N55)-1)</f>
        <v>film &amp; video</v>
      </c>
      <c r="R55" t="str">
        <f>RIGHT(N55, LEN(N55)-SEARCH("/",N55))</f>
        <v>television</v>
      </c>
      <c r="S55" s="10">
        <f t="shared" si="0"/>
        <v>41719.340798611105</v>
      </c>
      <c r="T55" s="10">
        <f t="shared" si="1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ROUND(E56/L56,2)</f>
        <v>194.23</v>
      </c>
      <c r="Q56" t="str">
        <f>LEFT(N56, SEARCH("/",N56)-1)</f>
        <v>film &amp; video</v>
      </c>
      <c r="R56" t="str">
        <f>RIGHT(N56, LEN(N56)-SEARCH("/",N56))</f>
        <v>television</v>
      </c>
      <c r="S56" s="10">
        <f t="shared" si="0"/>
        <v>42333.504872685182</v>
      </c>
      <c r="T56" s="10">
        <f t="shared" si="1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ROUND(E57/L57,2)</f>
        <v>128.94999999999999</v>
      </c>
      <c r="Q57" t="str">
        <f>LEFT(N57, SEARCH("/",N57)-1)</f>
        <v>film &amp; video</v>
      </c>
      <c r="R57" t="str">
        <f>RIGHT(N57, LEN(N57)-SEARCH("/",N57))</f>
        <v>television</v>
      </c>
      <c r="S57" s="10">
        <f t="shared" si="0"/>
        <v>42496.760601851849</v>
      </c>
      <c r="T57" s="10">
        <f t="shared" si="1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ROUND(E58/L58,2)</f>
        <v>49.32</v>
      </c>
      <c r="Q58" t="str">
        <f>LEFT(N58, SEARCH("/",N58)-1)</f>
        <v>film &amp; video</v>
      </c>
      <c r="R58" t="str">
        <f>RIGHT(N58, LEN(N58)-SEARCH("/",N58))</f>
        <v>television</v>
      </c>
      <c r="S58" s="10">
        <f t="shared" si="0"/>
        <v>42149.340555555558</v>
      </c>
      <c r="T58" s="10">
        <f t="shared" si="1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ROUND(E59/L59,2)</f>
        <v>221.52</v>
      </c>
      <c r="Q59" t="str">
        <f>LEFT(N59, SEARCH("/",N59)-1)</f>
        <v>film &amp; video</v>
      </c>
      <c r="R59" t="str">
        <f>RIGHT(N59, LEN(N59)-SEARCH("/",N59))</f>
        <v>television</v>
      </c>
      <c r="S59" s="10">
        <f t="shared" si="0"/>
        <v>42089.624560185184</v>
      </c>
      <c r="T59" s="10">
        <f t="shared" si="1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ROUND(E60/L60,2)</f>
        <v>137.21</v>
      </c>
      <c r="Q60" t="str">
        <f>LEFT(N60, SEARCH("/",N60)-1)</f>
        <v>film &amp; video</v>
      </c>
      <c r="R60" t="str">
        <f>RIGHT(N60, LEN(N60)-SEARCH("/",N60))</f>
        <v>television</v>
      </c>
      <c r="S60" s="10">
        <f t="shared" si="0"/>
        <v>41932.536712962959</v>
      </c>
      <c r="T60" s="10">
        <f t="shared" si="1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ROUND(E61/L61,2)</f>
        <v>606.82000000000005</v>
      </c>
      <c r="Q61" t="str">
        <f>LEFT(N61, SEARCH("/",N61)-1)</f>
        <v>film &amp; video</v>
      </c>
      <c r="R61" t="str">
        <f>RIGHT(N61, LEN(N61)-SEARCH("/",N61))</f>
        <v>television</v>
      </c>
      <c r="S61" s="10">
        <f t="shared" si="0"/>
        <v>42230.027499999997</v>
      </c>
      <c r="T61" s="10">
        <f t="shared" si="1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ROUND(E62/L62,2)</f>
        <v>43.04</v>
      </c>
      <c r="Q62" t="str">
        <f>LEFT(N62, SEARCH("/",N62)-1)</f>
        <v>film &amp; video</v>
      </c>
      <c r="R62" t="str">
        <f>RIGHT(N62, LEN(N62)-SEARCH("/",N62))</f>
        <v>shorts</v>
      </c>
      <c r="S62" s="10">
        <f t="shared" si="0"/>
        <v>41701.693483796298</v>
      </c>
      <c r="T62" s="10">
        <f t="shared" si="1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ROUND(E63/L63,2)</f>
        <v>322.39</v>
      </c>
      <c r="Q63" t="str">
        <f>LEFT(N63, SEARCH("/",N63)-1)</f>
        <v>film &amp; video</v>
      </c>
      <c r="R63" t="str">
        <f>RIGHT(N63, LEN(N63)-SEARCH("/",N63))</f>
        <v>shorts</v>
      </c>
      <c r="S63" s="10">
        <f t="shared" si="0"/>
        <v>41409.605983796289</v>
      </c>
      <c r="T63" s="10">
        <f t="shared" si="1"/>
        <v>41431.605983796289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ROUND(E64/L64,2)</f>
        <v>96.71</v>
      </c>
      <c r="Q64" t="str">
        <f>LEFT(N64, SEARCH("/",N64)-1)</f>
        <v>film &amp; video</v>
      </c>
      <c r="R64" t="str">
        <f>RIGHT(N64, LEN(N64)-SEARCH("/",N64))</f>
        <v>shorts</v>
      </c>
      <c r="S64" s="10">
        <f t="shared" si="0"/>
        <v>41311.591180555552</v>
      </c>
      <c r="T64" s="10">
        <f t="shared" si="1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ROUND(E65/L65,2)</f>
        <v>35.47</v>
      </c>
      <c r="Q65" t="str">
        <f>LEFT(N65, SEARCH("/",N65)-1)</f>
        <v>film &amp; video</v>
      </c>
      <c r="R65" t="str">
        <f>RIGHT(N65, LEN(N65)-SEARCH("/",N65))</f>
        <v>shorts</v>
      </c>
      <c r="S65" s="10">
        <f t="shared" si="0"/>
        <v>41612.703854166662</v>
      </c>
      <c r="T65" s="10">
        <f t="shared" si="1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ROUND(E66/L66,2)</f>
        <v>86.67</v>
      </c>
      <c r="Q66" t="str">
        <f>LEFT(N66, SEARCH("/",N66)-1)</f>
        <v>film &amp; video</v>
      </c>
      <c r="R66" t="str">
        <f>RIGHT(N66, LEN(N66)-SEARCH("/",N66))</f>
        <v>shorts</v>
      </c>
      <c r="S66" s="10">
        <f t="shared" si="0"/>
        <v>41432.809965277775</v>
      </c>
      <c r="T66" s="10">
        <f t="shared" si="1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ROUND(E67/L67,2)</f>
        <v>132.05000000000001</v>
      </c>
      <c r="Q67" t="str">
        <f>LEFT(N67, SEARCH("/",N67)-1)</f>
        <v>film &amp; video</v>
      </c>
      <c r="R67" t="str">
        <f>RIGHT(N67, LEN(N67)-SEARCH("/",N67))</f>
        <v>shorts</v>
      </c>
      <c r="S67" s="10">
        <f t="shared" ref="S67:S130" si="2">(J67/86400)+25569+(-5/24)</f>
        <v>41835.612893518519</v>
      </c>
      <c r="T67" s="10">
        <f t="shared" ref="T67:T130" si="3">(I67/86400)+25569+(-5/24)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ROUND(E68/L68,2)</f>
        <v>91.23</v>
      </c>
      <c r="Q68" t="str">
        <f>LEFT(N68, SEARCH("/",N68)-1)</f>
        <v>film &amp; video</v>
      </c>
      <c r="R68" t="str">
        <f>RIGHT(N68, LEN(N68)-SEARCH("/",N68))</f>
        <v>shorts</v>
      </c>
      <c r="S68" s="10">
        <f t="shared" si="2"/>
        <v>42539.641435185178</v>
      </c>
      <c r="T68" s="10">
        <f t="shared" si="3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ROUND(E69/L69,2)</f>
        <v>116.25</v>
      </c>
      <c r="Q69" t="str">
        <f>LEFT(N69, SEARCH("/",N69)-1)</f>
        <v>film &amp; video</v>
      </c>
      <c r="R69" t="str">
        <f>RIGHT(N69, LEN(N69)-SEARCH("/",N69))</f>
        <v>shorts</v>
      </c>
      <c r="S69" s="10">
        <f t="shared" si="2"/>
        <v>41075.375046296293</v>
      </c>
      <c r="T69" s="10">
        <f t="shared" si="3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ROUND(E70/L70,2)</f>
        <v>21.19</v>
      </c>
      <c r="Q70" t="str">
        <f>LEFT(N70, SEARCH("/",N70)-1)</f>
        <v>film &amp; video</v>
      </c>
      <c r="R70" t="str">
        <f>RIGHT(N70, LEN(N70)-SEARCH("/",N70))</f>
        <v>shorts</v>
      </c>
      <c r="S70" s="10">
        <f t="shared" si="2"/>
        <v>41663.36100694444</v>
      </c>
      <c r="T70" s="10">
        <f t="shared" si="3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ROUND(E71/L71,2)</f>
        <v>62.33</v>
      </c>
      <c r="Q71" t="str">
        <f>LEFT(N71, SEARCH("/",N71)-1)</f>
        <v>film &amp; video</v>
      </c>
      <c r="R71" t="str">
        <f>RIGHT(N71, LEN(N71)-SEARCH("/",N71))</f>
        <v>shorts</v>
      </c>
      <c r="S71" s="10">
        <f t="shared" si="2"/>
        <v>40785.979456018518</v>
      </c>
      <c r="T71" s="10">
        <f t="shared" si="3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ROUND(E72/L72,2)</f>
        <v>37.409999999999997</v>
      </c>
      <c r="Q72" t="str">
        <f>LEFT(N72, SEARCH("/",N72)-1)</f>
        <v>film &amp; video</v>
      </c>
      <c r="R72" t="str">
        <f>RIGHT(N72, LEN(N72)-SEARCH("/",N72))</f>
        <v>shorts</v>
      </c>
      <c r="S72" s="10">
        <f t="shared" si="2"/>
        <v>40730.688020833331</v>
      </c>
      <c r="T72" s="10">
        <f t="shared" si="3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ROUND(E73/L73,2)</f>
        <v>69.72</v>
      </c>
      <c r="Q73" t="str">
        <f>LEFT(N73, SEARCH("/",N73)-1)</f>
        <v>film &amp; video</v>
      </c>
      <c r="R73" t="str">
        <f>RIGHT(N73, LEN(N73)-SEARCH("/",N73))</f>
        <v>shorts</v>
      </c>
      <c r="S73" s="10">
        <f t="shared" si="2"/>
        <v>40997.063159722216</v>
      </c>
      <c r="T73" s="10">
        <f t="shared" si="3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ROUND(E74/L74,2)</f>
        <v>58.17</v>
      </c>
      <c r="Q74" t="str">
        <f>LEFT(N74, SEARCH("/",N74)-1)</f>
        <v>film &amp; video</v>
      </c>
      <c r="R74" t="str">
        <f>RIGHT(N74, LEN(N74)-SEARCH("/",N74))</f>
        <v>shorts</v>
      </c>
      <c r="S74" s="10">
        <f t="shared" si="2"/>
        <v>41207.801863425928</v>
      </c>
      <c r="T74" s="10">
        <f t="shared" si="3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ROUND(E75/L75,2)</f>
        <v>50</v>
      </c>
      <c r="Q75" t="str">
        <f>LEFT(N75, SEARCH("/",N75)-1)</f>
        <v>film &amp; video</v>
      </c>
      <c r="R75" t="str">
        <f>RIGHT(N75, LEN(N75)-SEARCH("/",N75))</f>
        <v>shorts</v>
      </c>
      <c r="S75" s="10">
        <f t="shared" si="2"/>
        <v>40587.548425925925</v>
      </c>
      <c r="T75" s="10">
        <f t="shared" si="3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ROUND(E76/L76,2)</f>
        <v>19.47</v>
      </c>
      <c r="Q76" t="str">
        <f>LEFT(N76, SEARCH("/",N76)-1)</f>
        <v>film &amp; video</v>
      </c>
      <c r="R76" t="str">
        <f>RIGHT(N76, LEN(N76)-SEARCH("/",N76))</f>
        <v>shorts</v>
      </c>
      <c r="S76" s="10">
        <f t="shared" si="2"/>
        <v>42360.278877314813</v>
      </c>
      <c r="T76" s="10">
        <f t="shared" si="3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ROUND(E77/L77,2)</f>
        <v>85.96</v>
      </c>
      <c r="Q77" t="str">
        <f>LEFT(N77, SEARCH("/",N77)-1)</f>
        <v>film &amp; video</v>
      </c>
      <c r="R77" t="str">
        <f>RIGHT(N77, LEN(N77)-SEARCH("/",N77))</f>
        <v>shorts</v>
      </c>
      <c r="S77" s="10">
        <f t="shared" si="2"/>
        <v>41357.000833333332</v>
      </c>
      <c r="T77" s="10">
        <f t="shared" si="3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ROUND(E78/L78,2)</f>
        <v>30.67</v>
      </c>
      <c r="Q78" t="str">
        <f>LEFT(N78, SEARCH("/",N78)-1)</f>
        <v>film &amp; video</v>
      </c>
      <c r="R78" t="str">
        <f>RIGHT(N78, LEN(N78)-SEARCH("/",N78))</f>
        <v>shorts</v>
      </c>
      <c r="S78" s="10">
        <f t="shared" si="2"/>
        <v>40844.483310185184</v>
      </c>
      <c r="T78" s="10">
        <f t="shared" si="3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ROUND(E79/L79,2)</f>
        <v>60.38</v>
      </c>
      <c r="Q79" t="str">
        <f>LEFT(N79, SEARCH("/",N79)-1)</f>
        <v>film &amp; video</v>
      </c>
      <c r="R79" t="str">
        <f>RIGHT(N79, LEN(N79)-SEARCH("/",N79))</f>
        <v>shorts</v>
      </c>
      <c r="S79" s="10">
        <f t="shared" si="2"/>
        <v>40996.936539351846</v>
      </c>
      <c r="T79" s="10">
        <f t="shared" si="3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ROUND(E80/L80,2)</f>
        <v>38.6</v>
      </c>
      <c r="Q80" t="str">
        <f>LEFT(N80, SEARCH("/",N80)-1)</f>
        <v>film &amp; video</v>
      </c>
      <c r="R80" t="str">
        <f>RIGHT(N80, LEN(N80)-SEARCH("/",N80))</f>
        <v>shorts</v>
      </c>
      <c r="S80" s="10">
        <f t="shared" si="2"/>
        <v>42604.522233796299</v>
      </c>
      <c r="T80" s="10">
        <f t="shared" si="3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ROUND(E81/L81,2)</f>
        <v>40.270000000000003</v>
      </c>
      <c r="Q81" t="str">
        <f>LEFT(N81, SEARCH("/",N81)-1)</f>
        <v>film &amp; video</v>
      </c>
      <c r="R81" t="str">
        <f>RIGHT(N81, LEN(N81)-SEARCH("/",N81))</f>
        <v>shorts</v>
      </c>
      <c r="S81" s="10">
        <f t="shared" si="2"/>
        <v>41724.568206018514</v>
      </c>
      <c r="T81" s="10">
        <f t="shared" si="3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ROUND(E82/L82,2)</f>
        <v>273.83</v>
      </c>
      <c r="Q82" t="str">
        <f>LEFT(N82, SEARCH("/",N82)-1)</f>
        <v>film &amp; video</v>
      </c>
      <c r="R82" t="str">
        <f>RIGHT(N82, LEN(N82)-SEARCH("/",N82))</f>
        <v>shorts</v>
      </c>
      <c r="S82" s="10">
        <f t="shared" si="2"/>
        <v>41582.875648148147</v>
      </c>
      <c r="T82" s="10">
        <f t="shared" si="3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ROUND(E83/L83,2)</f>
        <v>53.04</v>
      </c>
      <c r="Q83" t="str">
        <f>LEFT(N83, SEARCH("/",N83)-1)</f>
        <v>film &amp; video</v>
      </c>
      <c r="R83" t="str">
        <f>RIGHT(N83, LEN(N83)-SEARCH("/",N83))</f>
        <v>shorts</v>
      </c>
      <c r="S83" s="10">
        <f t="shared" si="2"/>
        <v>41099.950543981475</v>
      </c>
      <c r="T83" s="10">
        <f t="shared" si="3"/>
        <v>41103.918055555558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ROUND(E84/L84,2)</f>
        <v>40.01</v>
      </c>
      <c r="Q84" t="str">
        <f>LEFT(N84, SEARCH("/",N84)-1)</f>
        <v>film &amp; video</v>
      </c>
      <c r="R84" t="str">
        <f>RIGHT(N84, LEN(N84)-SEARCH("/",N84))</f>
        <v>shorts</v>
      </c>
      <c r="S84" s="10">
        <f t="shared" si="2"/>
        <v>40795.611817129626</v>
      </c>
      <c r="T84" s="10">
        <f t="shared" si="3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ROUND(E85/L85,2)</f>
        <v>15.77</v>
      </c>
      <c r="Q85" t="str">
        <f>LEFT(N85, SEARCH("/",N85)-1)</f>
        <v>film &amp; video</v>
      </c>
      <c r="R85" t="str">
        <f>RIGHT(N85, LEN(N85)-SEARCH("/",N85))</f>
        <v>shorts</v>
      </c>
      <c r="S85" s="10">
        <f t="shared" si="2"/>
        <v>42042.407280092586</v>
      </c>
      <c r="T85" s="10">
        <f t="shared" si="3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ROUND(E86/L86,2)</f>
        <v>71.430000000000007</v>
      </c>
      <c r="Q86" t="str">
        <f>LEFT(N86, SEARCH("/",N86)-1)</f>
        <v>film &amp; video</v>
      </c>
      <c r="R86" t="str">
        <f>RIGHT(N86, LEN(N86)-SEARCH("/",N86))</f>
        <v>shorts</v>
      </c>
      <c r="S86" s="10">
        <f t="shared" si="2"/>
        <v>40648.54960648148</v>
      </c>
      <c r="T86" s="10">
        <f t="shared" si="3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ROUND(E87/L87,2)</f>
        <v>71.709999999999994</v>
      </c>
      <c r="Q87" t="str">
        <f>LEFT(N87, SEARCH("/",N87)-1)</f>
        <v>film &amp; video</v>
      </c>
      <c r="R87" t="str">
        <f>RIGHT(N87, LEN(N87)-SEARCH("/",N87))</f>
        <v>shorts</v>
      </c>
      <c r="S87" s="10">
        <f t="shared" si="2"/>
        <v>40778.917094907403</v>
      </c>
      <c r="T87" s="10">
        <f t="shared" si="3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ROUND(E88/L88,2)</f>
        <v>375.76</v>
      </c>
      <c r="Q88" t="str">
        <f>LEFT(N88, SEARCH("/",N88)-1)</f>
        <v>film &amp; video</v>
      </c>
      <c r="R88" t="str">
        <f>RIGHT(N88, LEN(N88)-SEARCH("/",N88))</f>
        <v>shorts</v>
      </c>
      <c r="S88" s="10">
        <f t="shared" si="2"/>
        <v>42291.347743055558</v>
      </c>
      <c r="T88" s="10">
        <f t="shared" si="3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ROUND(E89/L89,2)</f>
        <v>104.6</v>
      </c>
      <c r="Q89" t="str">
        <f>LEFT(N89, SEARCH("/",N89)-1)</f>
        <v>film &amp; video</v>
      </c>
      <c r="R89" t="str">
        <f>RIGHT(N89, LEN(N89)-SEARCH("/",N89))</f>
        <v>shorts</v>
      </c>
      <c r="S89" s="10">
        <f t="shared" si="2"/>
        <v>40322.331053240741</v>
      </c>
      <c r="T89" s="10">
        <f t="shared" si="3"/>
        <v>40331.861805555549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ROUND(E90/L90,2)</f>
        <v>60</v>
      </c>
      <c r="Q90" t="str">
        <f>LEFT(N90, SEARCH("/",N90)-1)</f>
        <v>film &amp; video</v>
      </c>
      <c r="R90" t="str">
        <f>RIGHT(N90, LEN(N90)-SEARCH("/",N90))</f>
        <v>shorts</v>
      </c>
      <c r="S90" s="10">
        <f t="shared" si="2"/>
        <v>41786.450590277775</v>
      </c>
      <c r="T90" s="10">
        <f t="shared" si="3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ROUND(E91/L91,2)</f>
        <v>123.29</v>
      </c>
      <c r="Q91" t="str">
        <f>LEFT(N91, SEARCH("/",N91)-1)</f>
        <v>film &amp; video</v>
      </c>
      <c r="R91" t="str">
        <f>RIGHT(N91, LEN(N91)-SEARCH("/",N91))</f>
        <v>shorts</v>
      </c>
      <c r="S91" s="10">
        <f t="shared" si="2"/>
        <v>41402.543888888882</v>
      </c>
      <c r="T91" s="10">
        <f t="shared" si="3"/>
        <v>41427.543888888882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ROUND(E92/L92,2)</f>
        <v>31.38</v>
      </c>
      <c r="Q92" t="str">
        <f>LEFT(N92, SEARCH("/",N92)-1)</f>
        <v>film &amp; video</v>
      </c>
      <c r="R92" t="str">
        <f>RIGHT(N92, LEN(N92)-SEARCH("/",N92))</f>
        <v>shorts</v>
      </c>
      <c r="S92" s="10">
        <f t="shared" si="2"/>
        <v>40706.089108796295</v>
      </c>
      <c r="T92" s="10">
        <f t="shared" si="3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ROUND(E93/L93,2)</f>
        <v>78.260000000000005</v>
      </c>
      <c r="Q93" t="str">
        <f>LEFT(N93, SEARCH("/",N93)-1)</f>
        <v>film &amp; video</v>
      </c>
      <c r="R93" t="str">
        <f>RIGHT(N93, LEN(N93)-SEARCH("/",N93))</f>
        <v>shorts</v>
      </c>
      <c r="S93" s="10">
        <f t="shared" si="2"/>
        <v>40619.194027777776</v>
      </c>
      <c r="T93" s="10">
        <f t="shared" si="3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ROUND(E94/L94,2)</f>
        <v>122.33</v>
      </c>
      <c r="Q94" t="str">
        <f>LEFT(N94, SEARCH("/",N94)-1)</f>
        <v>film &amp; video</v>
      </c>
      <c r="R94" t="str">
        <f>RIGHT(N94, LEN(N94)-SEARCH("/",N94))</f>
        <v>shorts</v>
      </c>
      <c r="S94" s="10">
        <f t="shared" si="2"/>
        <v>42720.990543981483</v>
      </c>
      <c r="T94" s="10">
        <f t="shared" si="3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ROUND(E95/L95,2)</f>
        <v>73.73</v>
      </c>
      <c r="Q95" t="str">
        <f>LEFT(N95, SEARCH("/",N95)-1)</f>
        <v>film &amp; video</v>
      </c>
      <c r="R95" t="str">
        <f>RIGHT(N95, LEN(N95)-SEARCH("/",N95))</f>
        <v>shorts</v>
      </c>
      <c r="S95" s="10">
        <f t="shared" si="2"/>
        <v>41065.649733796294</v>
      </c>
      <c r="T95" s="10">
        <f t="shared" si="3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ROUND(E96/L96,2)</f>
        <v>21.67</v>
      </c>
      <c r="Q96" t="str">
        <f>LEFT(N96, SEARCH("/",N96)-1)</f>
        <v>film &amp; video</v>
      </c>
      <c r="R96" t="str">
        <f>RIGHT(N96, LEN(N96)-SEARCH("/",N96))</f>
        <v>shorts</v>
      </c>
      <c r="S96" s="10">
        <f t="shared" si="2"/>
        <v>41716.509513888886</v>
      </c>
      <c r="T96" s="10">
        <f t="shared" si="3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ROUND(E97/L97,2)</f>
        <v>21.9</v>
      </c>
      <c r="Q97" t="str">
        <f>LEFT(N97, SEARCH("/",N97)-1)</f>
        <v>film &amp; video</v>
      </c>
      <c r="R97" t="str">
        <f>RIGHT(N97, LEN(N97)-SEARCH("/",N97))</f>
        <v>shorts</v>
      </c>
      <c r="S97" s="10">
        <f t="shared" si="2"/>
        <v>40934.796770833331</v>
      </c>
      <c r="T97" s="10">
        <f t="shared" si="3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ROUND(E98/L98,2)</f>
        <v>50.59</v>
      </c>
      <c r="Q98" t="str">
        <f>LEFT(N98, SEARCH("/",N98)-1)</f>
        <v>film &amp; video</v>
      </c>
      <c r="R98" t="str">
        <f>RIGHT(N98, LEN(N98)-SEARCH("/",N98))</f>
        <v>shorts</v>
      </c>
      <c r="S98" s="10">
        <f t="shared" si="2"/>
        <v>40324.45417824074</v>
      </c>
      <c r="T98" s="10">
        <f t="shared" si="3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ROUND(E99/L99,2)</f>
        <v>53.13</v>
      </c>
      <c r="Q99" t="str">
        <f>LEFT(N99, SEARCH("/",N99)-1)</f>
        <v>film &amp; video</v>
      </c>
      <c r="R99" t="str">
        <f>RIGHT(N99, LEN(N99)-SEARCH("/",N99))</f>
        <v>shorts</v>
      </c>
      <c r="S99" s="10">
        <f t="shared" si="2"/>
        <v>40705.926874999997</v>
      </c>
      <c r="T99" s="10">
        <f t="shared" si="3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ROUND(E100/L100,2)</f>
        <v>56.67</v>
      </c>
      <c r="Q100" t="str">
        <f>LEFT(N100, SEARCH("/",N100)-1)</f>
        <v>film &amp; video</v>
      </c>
      <c r="R100" t="str">
        <f>RIGHT(N100, LEN(N100)-SEARCH("/",N100))</f>
        <v>shorts</v>
      </c>
      <c r="S100" s="10">
        <f t="shared" si="2"/>
        <v>41214.586504629631</v>
      </c>
      <c r="T100" s="10">
        <f t="shared" si="3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ROUND(E101/L101,2)</f>
        <v>40.78</v>
      </c>
      <c r="Q101" t="str">
        <f>LEFT(N101, SEARCH("/",N101)-1)</f>
        <v>film &amp; video</v>
      </c>
      <c r="R101" t="str">
        <f>RIGHT(N101, LEN(N101)-SEARCH("/",N101))</f>
        <v>shorts</v>
      </c>
      <c r="S101" s="10">
        <f t="shared" si="2"/>
        <v>41631.694432870368</v>
      </c>
      <c r="T101" s="10">
        <f t="shared" si="3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ROUND(E102/L102,2)</f>
        <v>192.31</v>
      </c>
      <c r="Q102" t="str">
        <f>LEFT(N102, SEARCH("/",N102)-1)</f>
        <v>film &amp; video</v>
      </c>
      <c r="R102" t="str">
        <f>RIGHT(N102, LEN(N102)-SEARCH("/",N102))</f>
        <v>shorts</v>
      </c>
      <c r="S102" s="10">
        <f t="shared" si="2"/>
        <v>41197.544976851852</v>
      </c>
      <c r="T102" s="10">
        <f t="shared" si="3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ROUND(E103/L103,2)</f>
        <v>100</v>
      </c>
      <c r="Q103" t="str">
        <f>LEFT(N103, SEARCH("/",N103)-1)</f>
        <v>film &amp; video</v>
      </c>
      <c r="R103" t="str">
        <f>RIGHT(N103, LEN(N103)-SEARCH("/",N103))</f>
        <v>shorts</v>
      </c>
      <c r="S103" s="10">
        <f t="shared" si="2"/>
        <v>41274.568402777775</v>
      </c>
      <c r="T103" s="10">
        <f t="shared" si="3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ROUND(E104/L104,2)</f>
        <v>117.92</v>
      </c>
      <c r="Q104" t="str">
        <f>LEFT(N104, SEARCH("/",N104)-1)</f>
        <v>film &amp; video</v>
      </c>
      <c r="R104" t="str">
        <f>RIGHT(N104, LEN(N104)-SEARCH("/",N104))</f>
        <v>shorts</v>
      </c>
      <c r="S104" s="10">
        <f t="shared" si="2"/>
        <v>40504.922835648147</v>
      </c>
      <c r="T104" s="10">
        <f t="shared" si="3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ROUND(E105/L105,2)</f>
        <v>27.9</v>
      </c>
      <c r="Q105" t="str">
        <f>LEFT(N105, SEARCH("/",N105)-1)</f>
        <v>film &amp; video</v>
      </c>
      <c r="R105" t="str">
        <f>RIGHT(N105, LEN(N105)-SEARCH("/",N105))</f>
        <v>shorts</v>
      </c>
      <c r="S105" s="10">
        <f t="shared" si="2"/>
        <v>41682.597569444442</v>
      </c>
      <c r="T105" s="10">
        <f t="shared" si="3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ROUND(E106/L106,2)</f>
        <v>60</v>
      </c>
      <c r="Q106" t="str">
        <f>LEFT(N106, SEARCH("/",N106)-1)</f>
        <v>film &amp; video</v>
      </c>
      <c r="R106" t="str">
        <f>RIGHT(N106, LEN(N106)-SEARCH("/",N106))</f>
        <v>shorts</v>
      </c>
      <c r="S106" s="10">
        <f t="shared" si="2"/>
        <v>40612.486874999995</v>
      </c>
      <c r="T106" s="10">
        <f t="shared" si="3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ROUND(E107/L107,2)</f>
        <v>39.380000000000003</v>
      </c>
      <c r="Q107" t="str">
        <f>LEFT(N107, SEARCH("/",N107)-1)</f>
        <v>film &amp; video</v>
      </c>
      <c r="R107" t="str">
        <f>RIGHT(N107, LEN(N107)-SEARCH("/",N107))</f>
        <v>shorts</v>
      </c>
      <c r="S107" s="10">
        <f t="shared" si="2"/>
        <v>42485.516435185178</v>
      </c>
      <c r="T107" s="10">
        <f t="shared" si="3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ROUND(E108/L108,2)</f>
        <v>186.11</v>
      </c>
      <c r="Q108" t="str">
        <f>LEFT(N108, SEARCH("/",N108)-1)</f>
        <v>film &amp; video</v>
      </c>
      <c r="R108" t="str">
        <f>RIGHT(N108, LEN(N108)-SEARCH("/",N108))</f>
        <v>shorts</v>
      </c>
      <c r="S108" s="10">
        <f t="shared" si="2"/>
        <v>40987.568298611106</v>
      </c>
      <c r="T108" s="10">
        <f t="shared" si="3"/>
        <v>41001.568298611106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ROUND(E109/L109,2)</f>
        <v>111.38</v>
      </c>
      <c r="Q109" t="str">
        <f>LEFT(N109, SEARCH("/",N109)-1)</f>
        <v>film &amp; video</v>
      </c>
      <c r="R109" t="str">
        <f>RIGHT(N109, LEN(N109)-SEARCH("/",N109))</f>
        <v>shorts</v>
      </c>
      <c r="S109" s="10">
        <f t="shared" si="2"/>
        <v>40635.774155092593</v>
      </c>
      <c r="T109" s="10">
        <f t="shared" si="3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ROUND(E110/L110,2)</f>
        <v>78.72</v>
      </c>
      <c r="Q110" t="str">
        <f>LEFT(N110, SEARCH("/",N110)-1)</f>
        <v>film &amp; video</v>
      </c>
      <c r="R110" t="str">
        <f>RIGHT(N110, LEN(N110)-SEARCH("/",N110))</f>
        <v>shorts</v>
      </c>
      <c r="S110" s="10">
        <f t="shared" si="2"/>
        <v>41365.404745370368</v>
      </c>
      <c r="T110" s="10">
        <f t="shared" si="3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ROUND(E111/L111,2)</f>
        <v>46.7</v>
      </c>
      <c r="Q111" t="str">
        <f>LEFT(N111, SEARCH("/",N111)-1)</f>
        <v>film &amp; video</v>
      </c>
      <c r="R111" t="str">
        <f>RIGHT(N111, LEN(N111)-SEARCH("/",N111))</f>
        <v>shorts</v>
      </c>
      <c r="S111" s="10">
        <f t="shared" si="2"/>
        <v>40569.817476851851</v>
      </c>
      <c r="T111" s="10">
        <f t="shared" si="3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ROUND(E112/L112,2)</f>
        <v>65.38</v>
      </c>
      <c r="Q112" t="str">
        <f>LEFT(N112, SEARCH("/",N112)-1)</f>
        <v>film &amp; video</v>
      </c>
      <c r="R112" t="str">
        <f>RIGHT(N112, LEN(N112)-SEARCH("/",N112))</f>
        <v>shorts</v>
      </c>
      <c r="S112" s="10">
        <f t="shared" si="2"/>
        <v>41557.741354166668</v>
      </c>
      <c r="T112" s="10">
        <f t="shared" si="3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ROUND(E113/L113,2)</f>
        <v>102.08</v>
      </c>
      <c r="Q113" t="str">
        <f>LEFT(N113, SEARCH("/",N113)-1)</f>
        <v>film &amp; video</v>
      </c>
      <c r="R113" t="str">
        <f>RIGHT(N113, LEN(N113)-SEARCH("/",N113))</f>
        <v>shorts</v>
      </c>
      <c r="S113" s="10">
        <f t="shared" si="2"/>
        <v>42125.124849537031</v>
      </c>
      <c r="T113" s="10">
        <f t="shared" si="3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ROUND(E114/L114,2)</f>
        <v>64.2</v>
      </c>
      <c r="Q114" t="str">
        <f>LEFT(N114, SEARCH("/",N114)-1)</f>
        <v>film &amp; video</v>
      </c>
      <c r="R114" t="str">
        <f>RIGHT(N114, LEN(N114)-SEARCH("/",N114))</f>
        <v>shorts</v>
      </c>
      <c r="S114" s="10">
        <f t="shared" si="2"/>
        <v>41717.834699074076</v>
      </c>
      <c r="T114" s="10">
        <f t="shared" si="3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ROUND(E115/L115,2)</f>
        <v>90.38</v>
      </c>
      <c r="Q115" t="str">
        <f>LEFT(N115, SEARCH("/",N115)-1)</f>
        <v>film &amp; video</v>
      </c>
      <c r="R115" t="str">
        <f>RIGHT(N115, LEN(N115)-SEARCH("/",N115))</f>
        <v>shorts</v>
      </c>
      <c r="S115" s="10">
        <f t="shared" si="2"/>
        <v>40753.550092592588</v>
      </c>
      <c r="T115" s="10">
        <f t="shared" si="3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ROUND(E116/L116,2)</f>
        <v>88.57</v>
      </c>
      <c r="Q116" t="str">
        <f>LEFT(N116, SEARCH("/",N116)-1)</f>
        <v>film &amp; video</v>
      </c>
      <c r="R116" t="str">
        <f>RIGHT(N116, LEN(N116)-SEARCH("/",N116))</f>
        <v>shorts</v>
      </c>
      <c r="S116" s="10">
        <f t="shared" si="2"/>
        <v>40861.065833333334</v>
      </c>
      <c r="T116" s="10">
        <f t="shared" si="3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ROUND(E117/L117,2)</f>
        <v>28.73</v>
      </c>
      <c r="Q117" t="str">
        <f>LEFT(N117, SEARCH("/",N117)-1)</f>
        <v>film &amp; video</v>
      </c>
      <c r="R117" t="str">
        <f>RIGHT(N117, LEN(N117)-SEARCH("/",N117))</f>
        <v>shorts</v>
      </c>
      <c r="S117" s="10">
        <f t="shared" si="2"/>
        <v>40918.530601851853</v>
      </c>
      <c r="T117" s="10">
        <f t="shared" si="3"/>
        <v>40943.530601851853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ROUND(E118/L118,2)</f>
        <v>69.790000000000006</v>
      </c>
      <c r="Q118" t="str">
        <f>LEFT(N118, SEARCH("/",N118)-1)</f>
        <v>film &amp; video</v>
      </c>
      <c r="R118" t="str">
        <f>RIGHT(N118, LEN(N118)-SEARCH("/",N118))</f>
        <v>shorts</v>
      </c>
      <c r="S118" s="10">
        <f t="shared" si="2"/>
        <v>40595.288831018515</v>
      </c>
      <c r="T118" s="10">
        <f t="shared" si="3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ROUND(E119/L119,2)</f>
        <v>167.49</v>
      </c>
      <c r="Q119" t="str">
        <f>LEFT(N119, SEARCH("/",N119)-1)</f>
        <v>film &amp; video</v>
      </c>
      <c r="R119" t="str">
        <f>RIGHT(N119, LEN(N119)-SEARCH("/",N119))</f>
        <v>shorts</v>
      </c>
      <c r="S119" s="10">
        <f t="shared" si="2"/>
        <v>40248.626666666663</v>
      </c>
      <c r="T119" s="10">
        <f t="shared" si="3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ROUND(E120/L120,2)</f>
        <v>144.91</v>
      </c>
      <c r="Q120" t="str">
        <f>LEFT(N120, SEARCH("/",N120)-1)</f>
        <v>film &amp; video</v>
      </c>
      <c r="R120" t="str">
        <f>RIGHT(N120, LEN(N120)-SEARCH("/",N120))</f>
        <v>shorts</v>
      </c>
      <c r="S120" s="10">
        <f t="shared" si="2"/>
        <v>40722.845324074071</v>
      </c>
      <c r="T120" s="10">
        <f t="shared" si="3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ROUND(E121/L121,2)</f>
        <v>91.84</v>
      </c>
      <c r="Q121" t="str">
        <f>LEFT(N121, SEARCH("/",N121)-1)</f>
        <v>film &amp; video</v>
      </c>
      <c r="R121" t="str">
        <f>RIGHT(N121, LEN(N121)-SEARCH("/",N121))</f>
        <v>shorts</v>
      </c>
      <c r="S121" s="10">
        <f t="shared" si="2"/>
        <v>40738.860949074071</v>
      </c>
      <c r="T121" s="10">
        <f t="shared" si="3"/>
        <v>40768.75</v>
      </c>
    </row>
    <row r="122" spans="1:20" ht="49" x14ac:dyDescent="0.25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5">
        <f>E122/D122</f>
        <v>1.0763413333333334</v>
      </c>
      <c r="P122" s="6">
        <f>ROUND(E122/L122,2)</f>
        <v>117.85</v>
      </c>
      <c r="Q122" t="str">
        <f>LEFT(N122, SEARCH("/",N122)-1)</f>
        <v>film &amp; video</v>
      </c>
      <c r="R122" t="str">
        <f>RIGHT(N122, LEN(N122)-SEARCH("/",N122))</f>
        <v>documentary</v>
      </c>
      <c r="S122" s="10">
        <f t="shared" si="2"/>
        <v>41354.500127314815</v>
      </c>
      <c r="T122" s="10">
        <f t="shared" si="3"/>
        <v>41399.500127314815</v>
      </c>
    </row>
    <row r="123" spans="1:20" ht="49" x14ac:dyDescent="0.25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5">
        <f>E123/D123</f>
        <v>1.1263736263736264</v>
      </c>
      <c r="P123" s="6">
        <f>ROUND(E123/L123,2)</f>
        <v>109.04</v>
      </c>
      <c r="Q123" t="str">
        <f>LEFT(N123, SEARCH("/",N123)-1)</f>
        <v>film &amp; video</v>
      </c>
      <c r="R123" t="str">
        <f>RIGHT(N123, LEN(N123)-SEARCH("/",N123))</f>
        <v>documentary</v>
      </c>
      <c r="S123" s="10">
        <f t="shared" si="2"/>
        <v>41949.489629629628</v>
      </c>
      <c r="T123" s="10">
        <f t="shared" si="3"/>
        <v>41994.489629629628</v>
      </c>
    </row>
    <row r="124" spans="1:20" ht="49" x14ac:dyDescent="0.25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5">
        <f>E124/D124</f>
        <v>1.1346153846153846</v>
      </c>
      <c r="P124" s="6">
        <f>ROUND(E124/L124,2)</f>
        <v>73.02</v>
      </c>
      <c r="Q124" t="str">
        <f>LEFT(N124, SEARCH("/",N124)-1)</f>
        <v>film &amp; video</v>
      </c>
      <c r="R124" t="str">
        <f>RIGHT(N124, LEN(N124)-SEARCH("/",N124))</f>
        <v>documentary</v>
      </c>
      <c r="S124" s="10">
        <f t="shared" si="2"/>
        <v>40862.28460648148</v>
      </c>
      <c r="T124" s="10">
        <f t="shared" si="3"/>
        <v>40897.28460648148</v>
      </c>
    </row>
    <row r="125" spans="1:20" ht="49" x14ac:dyDescent="0.25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5">
        <f>E125/D125</f>
        <v>1.0259199999999999</v>
      </c>
      <c r="P125" s="6">
        <f>ROUND(E125/L125,2)</f>
        <v>78.2</v>
      </c>
      <c r="Q125" t="str">
        <f>LEFT(N125, SEARCH("/",N125)-1)</f>
        <v>film &amp; video</v>
      </c>
      <c r="R125" t="str">
        <f>RIGHT(N125, LEN(N125)-SEARCH("/",N125))</f>
        <v>documentary</v>
      </c>
      <c r="S125" s="10">
        <f t="shared" si="2"/>
        <v>41661.839166666665</v>
      </c>
      <c r="T125" s="10">
        <f t="shared" si="3"/>
        <v>41691.839166666665</v>
      </c>
    </row>
    <row r="126" spans="1:20" ht="49" x14ac:dyDescent="0.25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5">
        <f>E126/D126</f>
        <v>1.1375714285714287</v>
      </c>
      <c r="P126" s="6">
        <f>ROUND(E126/L126,2)</f>
        <v>47.4</v>
      </c>
      <c r="Q126" t="str">
        <f>LEFT(N126, SEARCH("/",N126)-1)</f>
        <v>film &amp; video</v>
      </c>
      <c r="R126" t="str">
        <f>RIGHT(N126, LEN(N126)-SEARCH("/",N126))</f>
        <v>documentary</v>
      </c>
      <c r="S126" s="10">
        <f t="shared" si="2"/>
        <v>40213.115266203698</v>
      </c>
      <c r="T126" s="10">
        <f t="shared" si="3"/>
        <v>40253.087500000001</v>
      </c>
    </row>
    <row r="127" spans="1:20" ht="49" x14ac:dyDescent="0.25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5">
        <f>E127/D127</f>
        <v>1.0371999999999999</v>
      </c>
      <c r="P127" s="6">
        <f>ROUND(E127/L127,2)</f>
        <v>54.02</v>
      </c>
      <c r="Q127" t="str">
        <f>LEFT(N127, SEARCH("/",N127)-1)</f>
        <v>film &amp; video</v>
      </c>
      <c r="R127" t="str">
        <f>RIGHT(N127, LEN(N127)-SEARCH("/",N127))</f>
        <v>documentary</v>
      </c>
      <c r="S127" s="10">
        <f t="shared" si="2"/>
        <v>41106.844733796293</v>
      </c>
      <c r="T127" s="10">
        <f t="shared" si="3"/>
        <v>41136.844733796293</v>
      </c>
    </row>
    <row r="128" spans="1:20" ht="49" x14ac:dyDescent="0.25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5">
        <f>E128/D128</f>
        <v>3.0546000000000002</v>
      </c>
      <c r="P128" s="6">
        <f>ROUND(E128/L128,2)</f>
        <v>68.489999999999995</v>
      </c>
      <c r="Q128" t="str">
        <f>LEFT(N128, SEARCH("/",N128)-1)</f>
        <v>film &amp; video</v>
      </c>
      <c r="R128" t="str">
        <f>RIGHT(N128, LEN(N128)-SEARCH("/",N128))</f>
        <v>documentary</v>
      </c>
      <c r="S128" s="10">
        <f t="shared" si="2"/>
        <v>40480.155150462961</v>
      </c>
      <c r="T128" s="10">
        <f t="shared" si="3"/>
        <v>40530.196817129625</v>
      </c>
    </row>
    <row r="129" spans="1:20" ht="65" x14ac:dyDescent="0.25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5">
        <f>E129/D129</f>
        <v>1.341</v>
      </c>
      <c r="P129" s="6">
        <f>ROUND(E129/L129,2)</f>
        <v>108.15</v>
      </c>
      <c r="Q129" t="str">
        <f>LEFT(N129, SEARCH("/",N129)-1)</f>
        <v>film &amp; video</v>
      </c>
      <c r="R129" t="str">
        <f>RIGHT(N129, LEN(N129)-SEARCH("/",N129))</f>
        <v>documentary</v>
      </c>
      <c r="S129" s="10">
        <f t="shared" si="2"/>
        <v>40430.395995370367</v>
      </c>
      <c r="T129" s="10">
        <f t="shared" si="3"/>
        <v>40466.943749999999</v>
      </c>
    </row>
    <row r="130" spans="1:20" ht="49" x14ac:dyDescent="0.25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5">
        <f>E130/D130</f>
        <v>1.0133294117647058</v>
      </c>
      <c r="P130" s="6">
        <f>ROUND(E130/L130,2)</f>
        <v>589.95000000000005</v>
      </c>
      <c r="Q130" t="str">
        <f>LEFT(N130, SEARCH("/",N130)-1)</f>
        <v>film &amp; video</v>
      </c>
      <c r="R130" t="str">
        <f>RIGHT(N130, LEN(N130)-SEARCH("/",N130))</f>
        <v>documentary</v>
      </c>
      <c r="S130" s="10">
        <f t="shared" si="2"/>
        <v>40870.566076388888</v>
      </c>
      <c r="T130" s="10">
        <f t="shared" si="3"/>
        <v>40915.566076388888</v>
      </c>
    </row>
    <row r="131" spans="1:20" ht="49" x14ac:dyDescent="0.25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5">
        <f>E131/D131</f>
        <v>1.1292</v>
      </c>
      <c r="P131" s="6">
        <f>ROUND(E131/L131,2)</f>
        <v>48.05</v>
      </c>
      <c r="Q131" t="str">
        <f>LEFT(N131, SEARCH("/",N131)-1)</f>
        <v>film &amp; video</v>
      </c>
      <c r="R131" t="str">
        <f>RIGHT(N131, LEN(N131)-SEARCH("/",N131))</f>
        <v>documentary</v>
      </c>
      <c r="S131" s="10">
        <f t="shared" ref="S131:S194" si="4">(J131/86400)+25569+(-5/24)</f>
        <v>40332.715509259258</v>
      </c>
      <c r="T131" s="10">
        <f t="shared" ref="T131:T194" si="5">(I131/86400)+25569+(-5/24)</f>
        <v>40412.527777777774</v>
      </c>
    </row>
    <row r="132" spans="1:20" ht="49" x14ac:dyDescent="0.25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5">
        <f>E132/D132</f>
        <v>1.0558333333333334</v>
      </c>
      <c r="P132" s="6">
        <f>ROUND(E132/L132,2)</f>
        <v>72.48</v>
      </c>
      <c r="Q132" t="str">
        <f>LEFT(N132, SEARCH("/",N132)-1)</f>
        <v>film &amp; video</v>
      </c>
      <c r="R132" t="str">
        <f>RIGHT(N132, LEN(N132)-SEARCH("/",N132))</f>
        <v>documentary</v>
      </c>
      <c r="S132" s="10">
        <f t="shared" si="4"/>
        <v>41401.357534722221</v>
      </c>
      <c r="T132" s="10">
        <f t="shared" si="5"/>
        <v>41431.357534722221</v>
      </c>
    </row>
    <row r="133" spans="1:20" ht="49" x14ac:dyDescent="0.25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5">
        <f>E133/D133</f>
        <v>1.2557142857142858</v>
      </c>
      <c r="P133" s="6">
        <f>ROUND(E133/L133,2)</f>
        <v>57.08</v>
      </c>
      <c r="Q133" t="str">
        <f>LEFT(N133, SEARCH("/",N133)-1)</f>
        <v>film &amp; video</v>
      </c>
      <c r="R133" t="str">
        <f>RIGHT(N133, LEN(N133)-SEARCH("/",N133))</f>
        <v>documentary</v>
      </c>
      <c r="S133" s="10">
        <f t="shared" si="4"/>
        <v>41013.579236111109</v>
      </c>
      <c r="T133" s="10">
        <f t="shared" si="5"/>
        <v>41045.583333333328</v>
      </c>
    </row>
    <row r="134" spans="1:20" ht="49" x14ac:dyDescent="0.25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5">
        <f>E134/D134</f>
        <v>1.8455999999999999</v>
      </c>
      <c r="P134" s="6">
        <f>ROUND(E134/L134,2)</f>
        <v>85.44</v>
      </c>
      <c r="Q134" t="str">
        <f>LEFT(N134, SEARCH("/",N134)-1)</f>
        <v>film &amp; video</v>
      </c>
      <c r="R134" t="str">
        <f>RIGHT(N134, LEN(N134)-SEARCH("/",N134))</f>
        <v>documentary</v>
      </c>
      <c r="S134" s="10">
        <f t="shared" si="4"/>
        <v>40266.454374999994</v>
      </c>
      <c r="T134" s="10">
        <f t="shared" si="5"/>
        <v>40329.957638888889</v>
      </c>
    </row>
    <row r="135" spans="1:20" ht="49" x14ac:dyDescent="0.25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5">
        <f>E135/D135</f>
        <v>1.0073333333333334</v>
      </c>
      <c r="P135" s="6">
        <f>ROUND(E135/L135,2)</f>
        <v>215.86</v>
      </c>
      <c r="Q135" t="str">
        <f>LEFT(N135, SEARCH("/",N135)-1)</f>
        <v>film &amp; video</v>
      </c>
      <c r="R135" t="str">
        <f>RIGHT(N135, LEN(N135)-SEARCH("/",N135))</f>
        <v>documentary</v>
      </c>
      <c r="S135" s="10">
        <f t="shared" si="4"/>
        <v>40924.44253472222</v>
      </c>
      <c r="T135" s="10">
        <f t="shared" si="5"/>
        <v>40954.44253472222</v>
      </c>
    </row>
    <row r="136" spans="1:20" ht="49" x14ac:dyDescent="0.25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5">
        <f>E136/D136</f>
        <v>1.1694724999999999</v>
      </c>
      <c r="P136" s="6">
        <f>ROUND(E136/L136,2)</f>
        <v>89.39</v>
      </c>
      <c r="Q136" t="str">
        <f>LEFT(N136, SEARCH("/",N136)-1)</f>
        <v>film &amp; video</v>
      </c>
      <c r="R136" t="str">
        <f>RIGHT(N136, LEN(N136)-SEARCH("/",N136))</f>
        <v>documentary</v>
      </c>
      <c r="S136" s="10">
        <f t="shared" si="4"/>
        <v>42263.744328703702</v>
      </c>
      <c r="T136" s="10">
        <f t="shared" si="5"/>
        <v>42293.874999999993</v>
      </c>
    </row>
    <row r="137" spans="1:20" ht="33" x14ac:dyDescent="0.25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5">
        <f>E137/D137</f>
        <v>1.0673325</v>
      </c>
      <c r="P137" s="6">
        <f>ROUND(E137/L137,2)</f>
        <v>45.42</v>
      </c>
      <c r="Q137" t="str">
        <f>LEFT(N137, SEARCH("/",N137)-1)</f>
        <v>film &amp; video</v>
      </c>
      <c r="R137" t="str">
        <f>RIGHT(N137, LEN(N137)-SEARCH("/",N137))</f>
        <v>documentary</v>
      </c>
      <c r="S137" s="10">
        <f t="shared" si="4"/>
        <v>40588.318078703705</v>
      </c>
      <c r="T137" s="10">
        <f t="shared" si="5"/>
        <v>40618.276412037034</v>
      </c>
    </row>
    <row r="138" spans="1:20" ht="49" x14ac:dyDescent="0.25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5">
        <f>E138/D138</f>
        <v>1.391</v>
      </c>
      <c r="P138" s="6">
        <f>ROUND(E138/L138,2)</f>
        <v>65.760000000000005</v>
      </c>
      <c r="Q138" t="str">
        <f>LEFT(N138, SEARCH("/",N138)-1)</f>
        <v>film &amp; video</v>
      </c>
      <c r="R138" t="str">
        <f>RIGHT(N138, LEN(N138)-SEARCH("/",N138))</f>
        <v>documentary</v>
      </c>
      <c r="S138" s="10">
        <f t="shared" si="4"/>
        <v>41319.560960648145</v>
      </c>
      <c r="T138" s="10">
        <f t="shared" si="5"/>
        <v>41349.560960648145</v>
      </c>
    </row>
    <row r="139" spans="1:20" ht="49" x14ac:dyDescent="0.25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5">
        <f>E139/D139</f>
        <v>1.0672648571428571</v>
      </c>
      <c r="P139" s="6">
        <f>ROUND(E139/L139,2)</f>
        <v>66.7</v>
      </c>
      <c r="Q139" t="str">
        <f>LEFT(N139, SEARCH("/",N139)-1)</f>
        <v>film &amp; video</v>
      </c>
      <c r="R139" t="str">
        <f>RIGHT(N139, LEN(N139)-SEARCH("/",N139))</f>
        <v>documentary</v>
      </c>
      <c r="S139" s="10">
        <f t="shared" si="4"/>
        <v>42479.418541666666</v>
      </c>
      <c r="T139" s="10">
        <f t="shared" si="5"/>
        <v>42509.418541666666</v>
      </c>
    </row>
    <row r="140" spans="1:20" ht="49" x14ac:dyDescent="0.25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5">
        <f>E140/D140</f>
        <v>1.9114</v>
      </c>
      <c r="P140" s="6">
        <f>ROUND(E140/L140,2)</f>
        <v>83.35</v>
      </c>
      <c r="Q140" t="str">
        <f>LEFT(N140, SEARCH("/",N140)-1)</f>
        <v>film &amp; video</v>
      </c>
      <c r="R140" t="str">
        <f>RIGHT(N140, LEN(N140)-SEARCH("/",N140))</f>
        <v>documentary</v>
      </c>
      <c r="S140" s="10">
        <f t="shared" si="4"/>
        <v>40681.843356481477</v>
      </c>
      <c r="T140" s="10">
        <f t="shared" si="5"/>
        <v>40711.843356481477</v>
      </c>
    </row>
    <row r="141" spans="1:20" ht="49" x14ac:dyDescent="0.25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5">
        <f>E141/D141</f>
        <v>1.3193789333333332</v>
      </c>
      <c r="P141" s="6">
        <f>ROUND(E141/L141,2)</f>
        <v>105.05</v>
      </c>
      <c r="Q141" t="str">
        <f>LEFT(N141, SEARCH("/",N141)-1)</f>
        <v>film &amp; video</v>
      </c>
      <c r="R141" t="str">
        <f>RIGHT(N141, LEN(N141)-SEARCH("/",N141))</f>
        <v>documentary</v>
      </c>
      <c r="S141" s="10">
        <f t="shared" si="4"/>
        <v>42072.529733796291</v>
      </c>
      <c r="T141" s="10">
        <f t="shared" si="5"/>
        <v>42102.529733796291</v>
      </c>
    </row>
    <row r="142" spans="1:20" ht="33" x14ac:dyDescent="0.25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5">
        <f>E142/D142</f>
        <v>1.0640000000000001</v>
      </c>
      <c r="P142" s="6">
        <f>ROUND(E142/L142,2)</f>
        <v>120.91</v>
      </c>
      <c r="Q142" t="str">
        <f>LEFT(N142, SEARCH("/",N142)-1)</f>
        <v>film &amp; video</v>
      </c>
      <c r="R142" t="str">
        <f>RIGHT(N142, LEN(N142)-SEARCH("/",N142))</f>
        <v>documentary</v>
      </c>
      <c r="S142" s="10">
        <f t="shared" si="4"/>
        <v>40330.547210648147</v>
      </c>
      <c r="T142" s="10">
        <f t="shared" si="5"/>
        <v>40376.207638888889</v>
      </c>
    </row>
    <row r="143" spans="1:20" ht="33" x14ac:dyDescent="0.25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5">
        <f>E143/D143</f>
        <v>1.0740000000000001</v>
      </c>
      <c r="P143" s="6">
        <f>ROUND(E143/L143,2)</f>
        <v>97.64</v>
      </c>
      <c r="Q143" t="str">
        <f>LEFT(N143, SEARCH("/",N143)-1)</f>
        <v>film &amp; video</v>
      </c>
      <c r="R143" t="str">
        <f>RIGHT(N143, LEN(N143)-SEARCH("/",N143))</f>
        <v>documentary</v>
      </c>
      <c r="S143" s="10">
        <f t="shared" si="4"/>
        <v>41017.677129629628</v>
      </c>
      <c r="T143" s="10">
        <f t="shared" si="5"/>
        <v>41067.413194444445</v>
      </c>
    </row>
    <row r="144" spans="1:20" ht="33" x14ac:dyDescent="0.25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5">
        <f>E144/D144</f>
        <v>2.4</v>
      </c>
      <c r="P144" s="6">
        <f>ROUND(E144/L144,2)</f>
        <v>41.38</v>
      </c>
      <c r="Q144" t="str">
        <f>LEFT(N144, SEARCH("/",N144)-1)</f>
        <v>film &amp; video</v>
      </c>
      <c r="R144" t="str">
        <f>RIGHT(N144, LEN(N144)-SEARCH("/",N144))</f>
        <v>documentary</v>
      </c>
      <c r="S144" s="10">
        <f t="shared" si="4"/>
        <v>40555.039675925924</v>
      </c>
      <c r="T144" s="10">
        <f t="shared" si="5"/>
        <v>40600.039675925924</v>
      </c>
    </row>
    <row r="145" spans="1:20" ht="65" x14ac:dyDescent="0.25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5">
        <f>E145/D145</f>
        <v>1.1808107999999999</v>
      </c>
      <c r="P145" s="6">
        <f>ROUND(E145/L145,2)</f>
        <v>30.65</v>
      </c>
      <c r="Q145" t="str">
        <f>LEFT(N145, SEARCH("/",N145)-1)</f>
        <v>film &amp; video</v>
      </c>
      <c r="R145" t="str">
        <f>RIGHT(N145, LEN(N145)-SEARCH("/",N145))</f>
        <v>documentary</v>
      </c>
      <c r="S145" s="10">
        <f t="shared" si="4"/>
        <v>41149.746458333328</v>
      </c>
      <c r="T145" s="10">
        <f t="shared" si="5"/>
        <v>41179.746458333328</v>
      </c>
    </row>
    <row r="146" spans="1:20" ht="65" x14ac:dyDescent="0.25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5">
        <f>E146/D146</f>
        <v>1.1819999999999999</v>
      </c>
      <c r="P146" s="6">
        <f>ROUND(E146/L146,2)</f>
        <v>64.95</v>
      </c>
      <c r="Q146" t="str">
        <f>LEFT(N146, SEARCH("/",N146)-1)</f>
        <v>film &amp; video</v>
      </c>
      <c r="R146" t="str">
        <f>RIGHT(N146, LEN(N146)-SEARCH("/",N146))</f>
        <v>documentary</v>
      </c>
      <c r="S146" s="10">
        <f t="shared" si="4"/>
        <v>41010.411979166667</v>
      </c>
      <c r="T146" s="10">
        <f t="shared" si="5"/>
        <v>41040.411979166667</v>
      </c>
    </row>
    <row r="147" spans="1:20" ht="65" x14ac:dyDescent="0.25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5">
        <f>E147/D147</f>
        <v>1.111</v>
      </c>
      <c r="P147" s="6">
        <f>ROUND(E147/L147,2)</f>
        <v>95.78</v>
      </c>
      <c r="Q147" t="str">
        <f>LEFT(N147, SEARCH("/",N147)-1)</f>
        <v>film &amp; video</v>
      </c>
      <c r="R147" t="str">
        <f>RIGHT(N147, LEN(N147)-SEARCH("/",N147))</f>
        <v>documentary</v>
      </c>
      <c r="S147" s="10">
        <f t="shared" si="4"/>
        <v>40267.03738425926</v>
      </c>
      <c r="T147" s="10">
        <f t="shared" si="5"/>
        <v>40308.636111111111</v>
      </c>
    </row>
    <row r="148" spans="1:20" ht="49" x14ac:dyDescent="0.25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5">
        <f>E148/D148</f>
        <v>1.4550000000000001</v>
      </c>
      <c r="P148" s="6">
        <f>ROUND(E148/L148,2)</f>
        <v>40.42</v>
      </c>
      <c r="Q148" t="str">
        <f>LEFT(N148, SEARCH("/",N148)-1)</f>
        <v>film &amp; video</v>
      </c>
      <c r="R148" t="str">
        <f>RIGHT(N148, LEN(N148)-SEARCH("/",N148))</f>
        <v>documentary</v>
      </c>
      <c r="S148" s="10">
        <f t="shared" si="4"/>
        <v>40204.966516203705</v>
      </c>
      <c r="T148" s="10">
        <f t="shared" si="5"/>
        <v>40290.95208333333</v>
      </c>
    </row>
    <row r="149" spans="1:20" ht="49" x14ac:dyDescent="0.25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5">
        <f>E149/D149</f>
        <v>1.3162883248730965</v>
      </c>
      <c r="P149" s="6">
        <f>ROUND(E149/L149,2)</f>
        <v>78.58</v>
      </c>
      <c r="Q149" t="str">
        <f>LEFT(N149, SEARCH("/",N149)-1)</f>
        <v>film &amp; video</v>
      </c>
      <c r="R149" t="str">
        <f>RIGHT(N149, LEN(N149)-SEARCH("/",N149))</f>
        <v>documentary</v>
      </c>
      <c r="S149" s="10">
        <f t="shared" si="4"/>
        <v>41785.244201388887</v>
      </c>
      <c r="T149" s="10">
        <f t="shared" si="5"/>
        <v>41815.244201388887</v>
      </c>
    </row>
    <row r="150" spans="1:20" ht="49" x14ac:dyDescent="0.25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5">
        <f>E150/D150</f>
        <v>1.1140000000000001</v>
      </c>
      <c r="P150" s="6">
        <f>ROUND(E150/L150,2)</f>
        <v>50.18</v>
      </c>
      <c r="Q150" t="str">
        <f>LEFT(N150, SEARCH("/",N150)-1)</f>
        <v>film &amp; video</v>
      </c>
      <c r="R150" t="str">
        <f>RIGHT(N150, LEN(N150)-SEARCH("/",N150))</f>
        <v>documentary</v>
      </c>
      <c r="S150" s="10">
        <f t="shared" si="4"/>
        <v>40808.944189814814</v>
      </c>
      <c r="T150" s="10">
        <f t="shared" si="5"/>
        <v>40853.985856481479</v>
      </c>
    </row>
    <row r="151" spans="1:20" ht="49" x14ac:dyDescent="0.25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5">
        <f>E151/D151</f>
        <v>1.4723377</v>
      </c>
      <c r="P151" s="6">
        <f>ROUND(E151/L151,2)</f>
        <v>92.25</v>
      </c>
      <c r="Q151" t="str">
        <f>LEFT(N151, SEARCH("/",N151)-1)</f>
        <v>film &amp; video</v>
      </c>
      <c r="R151" t="str">
        <f>RIGHT(N151, LEN(N151)-SEARCH("/",N151))</f>
        <v>documentary</v>
      </c>
      <c r="S151" s="10">
        <f t="shared" si="4"/>
        <v>42757.988680555551</v>
      </c>
      <c r="T151" s="10">
        <f t="shared" si="5"/>
        <v>42787.988680555551</v>
      </c>
    </row>
    <row r="152" spans="1:20" ht="49" x14ac:dyDescent="0.25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5">
        <f>E152/D152</f>
        <v>1.5260869565217392</v>
      </c>
      <c r="P152" s="6">
        <f>ROUND(E152/L152,2)</f>
        <v>57.54</v>
      </c>
      <c r="Q152" t="str">
        <f>LEFT(N152, SEARCH("/",N152)-1)</f>
        <v>film &amp; video</v>
      </c>
      <c r="R152" t="str">
        <f>RIGHT(N152, LEN(N152)-SEARCH("/",N152))</f>
        <v>documentary</v>
      </c>
      <c r="S152" s="10">
        <f t="shared" si="4"/>
        <v>40637.658217592594</v>
      </c>
      <c r="T152" s="10">
        <f t="shared" si="5"/>
        <v>40687.958333333328</v>
      </c>
    </row>
    <row r="153" spans="1:20" ht="49" x14ac:dyDescent="0.25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5">
        <f>E153/D153</f>
        <v>1.0468</v>
      </c>
      <c r="P153" s="6">
        <f>ROUND(E153/L153,2)</f>
        <v>109.42</v>
      </c>
      <c r="Q153" t="str">
        <f>LEFT(N153, SEARCH("/",N153)-1)</f>
        <v>film &amp; video</v>
      </c>
      <c r="R153" t="str">
        <f>RIGHT(N153, LEN(N153)-SEARCH("/",N153))</f>
        <v>documentary</v>
      </c>
      <c r="S153" s="10">
        <f t="shared" si="4"/>
        <v>41611.891909722217</v>
      </c>
      <c r="T153" s="10">
        <f t="shared" si="5"/>
        <v>41641.125</v>
      </c>
    </row>
    <row r="154" spans="1:20" ht="49" x14ac:dyDescent="0.25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5">
        <f>E154/D154</f>
        <v>1.7743366666666667</v>
      </c>
      <c r="P154" s="6">
        <f>ROUND(E154/L154,2)</f>
        <v>81.89</v>
      </c>
      <c r="Q154" t="str">
        <f>LEFT(N154, SEARCH("/",N154)-1)</f>
        <v>film &amp; video</v>
      </c>
      <c r="R154" t="str">
        <f>RIGHT(N154, LEN(N154)-SEARCH("/",N154))</f>
        <v>documentary</v>
      </c>
      <c r="S154" s="10">
        <f t="shared" si="4"/>
        <v>40235.692025462959</v>
      </c>
      <c r="T154" s="10">
        <f t="shared" si="5"/>
        <v>40296.575694444444</v>
      </c>
    </row>
    <row r="155" spans="1:20" ht="49" x14ac:dyDescent="0.25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5">
        <f>E155/D155</f>
        <v>1.077758</v>
      </c>
      <c r="P155" s="6">
        <f>ROUND(E155/L155,2)</f>
        <v>45.67</v>
      </c>
      <c r="Q155" t="str">
        <f>LEFT(N155, SEARCH("/",N155)-1)</f>
        <v>film &amp; video</v>
      </c>
      <c r="R155" t="str">
        <f>RIGHT(N155, LEN(N155)-SEARCH("/",N155))</f>
        <v>documentary</v>
      </c>
      <c r="S155" s="10">
        <f t="shared" si="4"/>
        <v>40697.29011574074</v>
      </c>
      <c r="T155" s="10">
        <f t="shared" si="5"/>
        <v>40727.29011574074</v>
      </c>
    </row>
    <row r="156" spans="1:20" ht="49" x14ac:dyDescent="0.25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5">
        <f>E156/D156</f>
        <v>1.56</v>
      </c>
      <c r="P156" s="6">
        <f>ROUND(E156/L156,2)</f>
        <v>55.22</v>
      </c>
      <c r="Q156" t="str">
        <f>LEFT(N156, SEARCH("/",N156)-1)</f>
        <v>film &amp; video</v>
      </c>
      <c r="R156" t="str">
        <f>RIGHT(N156, LEN(N156)-SEARCH("/",N156))</f>
        <v>documentary</v>
      </c>
      <c r="S156" s="10">
        <f t="shared" si="4"/>
        <v>40969.704039351847</v>
      </c>
      <c r="T156" s="10">
        <f t="shared" si="5"/>
        <v>41004.082638888889</v>
      </c>
    </row>
    <row r="157" spans="1:20" ht="49" x14ac:dyDescent="0.25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5">
        <f>E157/D157</f>
        <v>1.08395</v>
      </c>
      <c r="P157" s="6">
        <f>ROUND(E157/L157,2)</f>
        <v>65.3</v>
      </c>
      <c r="Q157" t="str">
        <f>LEFT(N157, SEARCH("/",N157)-1)</f>
        <v>film &amp; video</v>
      </c>
      <c r="R157" t="str">
        <f>RIGHT(N157, LEN(N157)-SEARCH("/",N157))</f>
        <v>documentary</v>
      </c>
      <c r="S157" s="10">
        <f t="shared" si="4"/>
        <v>41192.823680555557</v>
      </c>
      <c r="T157" s="10">
        <f t="shared" si="5"/>
        <v>41222.865347222221</v>
      </c>
    </row>
    <row r="158" spans="1:20" ht="49" x14ac:dyDescent="0.25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5">
        <f>E158/D158</f>
        <v>1.476</v>
      </c>
      <c r="P158" s="6">
        <f>ROUND(E158/L158,2)</f>
        <v>95.23</v>
      </c>
      <c r="Q158" t="str">
        <f>LEFT(N158, SEARCH("/",N158)-1)</f>
        <v>film &amp; video</v>
      </c>
      <c r="R158" t="str">
        <f>RIGHT(N158, LEN(N158)-SEARCH("/",N158))</f>
        <v>documentary</v>
      </c>
      <c r="S158" s="10">
        <f t="shared" si="4"/>
        <v>40966.873541666668</v>
      </c>
      <c r="T158" s="10">
        <f t="shared" si="5"/>
        <v>41026.831874999996</v>
      </c>
    </row>
    <row r="159" spans="1:20" ht="49" x14ac:dyDescent="0.25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5">
        <f>E159/D159</f>
        <v>1.1038153846153846</v>
      </c>
      <c r="P159" s="6">
        <f>ROUND(E159/L159,2)</f>
        <v>75.44</v>
      </c>
      <c r="Q159" t="str">
        <f>LEFT(N159, SEARCH("/",N159)-1)</f>
        <v>film &amp; video</v>
      </c>
      <c r="R159" t="str">
        <f>RIGHT(N159, LEN(N159)-SEARCH("/",N159))</f>
        <v>documentary</v>
      </c>
      <c r="S159" s="10">
        <f t="shared" si="4"/>
        <v>42117.68309027778</v>
      </c>
      <c r="T159" s="10">
        <f t="shared" si="5"/>
        <v>42147.68309027778</v>
      </c>
    </row>
    <row r="160" spans="1:20" ht="33" x14ac:dyDescent="0.25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5">
        <f>E160/D160</f>
        <v>1.5034814814814814</v>
      </c>
      <c r="P160" s="6">
        <f>ROUND(E160/L160,2)</f>
        <v>97.82</v>
      </c>
      <c r="Q160" t="str">
        <f>LEFT(N160, SEARCH("/",N160)-1)</f>
        <v>film &amp; video</v>
      </c>
      <c r="R160" t="str">
        <f>RIGHT(N160, LEN(N160)-SEARCH("/",N160))</f>
        <v>documentary</v>
      </c>
      <c r="S160" s="10">
        <f t="shared" si="4"/>
        <v>41163.832627314812</v>
      </c>
      <c r="T160" s="10">
        <f t="shared" si="5"/>
        <v>41193.832627314812</v>
      </c>
    </row>
    <row r="161" spans="1:20" ht="49" x14ac:dyDescent="0.25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5">
        <f>E161/D161</f>
        <v>1.5731829411764706</v>
      </c>
      <c r="P161" s="6">
        <f>ROUND(E161/L161,2)</f>
        <v>87.69</v>
      </c>
      <c r="Q161" t="str">
        <f>LEFT(N161, SEARCH("/",N161)-1)</f>
        <v>film &amp; video</v>
      </c>
      <c r="R161" t="str">
        <f>RIGHT(N161, LEN(N161)-SEARCH("/",N161))</f>
        <v>documentary</v>
      </c>
      <c r="S161" s="10">
        <f t="shared" si="4"/>
        <v>42759.035833333335</v>
      </c>
      <c r="T161" s="10">
        <f t="shared" si="5"/>
        <v>42792.875694444439</v>
      </c>
    </row>
    <row r="162" spans="1:20" ht="49" x14ac:dyDescent="0.25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5">
        <f>E162/D162</f>
        <v>1.5614399999999999</v>
      </c>
      <c r="P162" s="6">
        <f>ROUND(E162/L162,2)</f>
        <v>54.75</v>
      </c>
      <c r="Q162" t="str">
        <f>LEFT(N162, SEARCH("/",N162)-1)</f>
        <v>film &amp; video</v>
      </c>
      <c r="R162" t="str">
        <f>RIGHT(N162, LEN(N162)-SEARCH("/",N162))</f>
        <v>documentary</v>
      </c>
      <c r="S162" s="10">
        <f t="shared" si="4"/>
        <v>41744.382349537038</v>
      </c>
      <c r="T162" s="10">
        <f t="shared" si="5"/>
        <v>41789.382349537038</v>
      </c>
    </row>
    <row r="163" spans="1:20" ht="49" x14ac:dyDescent="0.25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5">
        <f>E163/D163</f>
        <v>1.2058763636363636</v>
      </c>
      <c r="P163" s="6">
        <f>ROUND(E163/L163,2)</f>
        <v>83.95</v>
      </c>
      <c r="Q163" t="str">
        <f>LEFT(N163, SEARCH("/",N163)-1)</f>
        <v>film &amp; video</v>
      </c>
      <c r="R163" t="str">
        <f>RIGHT(N163, LEN(N163)-SEARCH("/",N163))</f>
        <v>documentary</v>
      </c>
      <c r="S163" s="10">
        <f t="shared" si="4"/>
        <v>39949.955011574071</v>
      </c>
      <c r="T163" s="10">
        <f t="shared" si="5"/>
        <v>40035.601388888885</v>
      </c>
    </row>
    <row r="164" spans="1:20" ht="49" x14ac:dyDescent="0.25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5">
        <f>E164/D164</f>
        <v>1.0118888888888888</v>
      </c>
      <c r="P164" s="6">
        <f>ROUND(E164/L164,2)</f>
        <v>254.39</v>
      </c>
      <c r="Q164" t="str">
        <f>LEFT(N164, SEARCH("/",N164)-1)</f>
        <v>film &amp; video</v>
      </c>
      <c r="R164" t="str">
        <f>RIGHT(N164, LEN(N164)-SEARCH("/",N164))</f>
        <v>documentary</v>
      </c>
      <c r="S164" s="10">
        <f t="shared" si="4"/>
        <v>40194.711712962962</v>
      </c>
      <c r="T164" s="10">
        <f t="shared" si="5"/>
        <v>40231.708333333328</v>
      </c>
    </row>
    <row r="165" spans="1:20" ht="33" x14ac:dyDescent="0.25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5">
        <f>E165/D165</f>
        <v>1.142725</v>
      </c>
      <c r="P165" s="6">
        <f>ROUND(E165/L165,2)</f>
        <v>101.83</v>
      </c>
      <c r="Q165" t="str">
        <f>LEFT(N165, SEARCH("/",N165)-1)</f>
        <v>film &amp; video</v>
      </c>
      <c r="R165" t="str">
        <f>RIGHT(N165, LEN(N165)-SEARCH("/",N165))</f>
        <v>documentary</v>
      </c>
      <c r="S165" s="10">
        <f t="shared" si="4"/>
        <v>40675.501666666663</v>
      </c>
      <c r="T165" s="10">
        <f t="shared" si="5"/>
        <v>40694.999305555553</v>
      </c>
    </row>
    <row r="166" spans="1:20" ht="49" x14ac:dyDescent="0.25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5">
        <f>E166/D166</f>
        <v>1.0462615</v>
      </c>
      <c r="P166" s="6">
        <f>ROUND(E166/L166,2)</f>
        <v>55.07</v>
      </c>
      <c r="Q166" t="str">
        <f>LEFT(N166, SEARCH("/",N166)-1)</f>
        <v>film &amp; video</v>
      </c>
      <c r="R166" t="str">
        <f>RIGHT(N166, LEN(N166)-SEARCH("/",N166))</f>
        <v>documentary</v>
      </c>
      <c r="S166" s="10">
        <f t="shared" si="4"/>
        <v>40904.529861111107</v>
      </c>
      <c r="T166" s="10">
        <f t="shared" si="5"/>
        <v>40929.529861111107</v>
      </c>
    </row>
    <row r="167" spans="1:20" ht="49" x14ac:dyDescent="0.25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5">
        <f>E167/D167</f>
        <v>2.2882507142857142</v>
      </c>
      <c r="P167" s="6">
        <f>ROUND(E167/L167,2)</f>
        <v>56.9</v>
      </c>
      <c r="Q167" t="str">
        <f>LEFT(N167, SEARCH("/",N167)-1)</f>
        <v>film &amp; video</v>
      </c>
      <c r="R167" t="str">
        <f>RIGHT(N167, LEN(N167)-SEARCH("/",N167))</f>
        <v>documentary</v>
      </c>
      <c r="S167" s="10">
        <f t="shared" si="4"/>
        <v>41506.547777777778</v>
      </c>
      <c r="T167" s="10">
        <f t="shared" si="5"/>
        <v>41536.547777777778</v>
      </c>
    </row>
    <row r="168" spans="1:20" ht="49" x14ac:dyDescent="0.25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5">
        <f>E168/D168</f>
        <v>1.0915333333333332</v>
      </c>
      <c r="P168" s="6">
        <f>ROUND(E168/L168,2)</f>
        <v>121.28</v>
      </c>
      <c r="Q168" t="str">
        <f>LEFT(N168, SEARCH("/",N168)-1)</f>
        <v>film &amp; video</v>
      </c>
      <c r="R168" t="str">
        <f>RIGHT(N168, LEN(N168)-SEARCH("/",N168))</f>
        <v>documentary</v>
      </c>
      <c r="S168" s="10">
        <f t="shared" si="4"/>
        <v>41313.607916666668</v>
      </c>
      <c r="T168" s="10">
        <f t="shared" si="5"/>
        <v>41358.566249999996</v>
      </c>
    </row>
    <row r="169" spans="1:20" ht="33" x14ac:dyDescent="0.25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5">
        <f>E169/D169</f>
        <v>1.7629999999999999</v>
      </c>
      <c r="P169" s="6">
        <f>ROUND(E169/L169,2)</f>
        <v>91.19</v>
      </c>
      <c r="Q169" t="str">
        <f>LEFT(N169, SEARCH("/",N169)-1)</f>
        <v>film &amp; video</v>
      </c>
      <c r="R169" t="str">
        <f>RIGHT(N169, LEN(N169)-SEARCH("/",N169))</f>
        <v>documentary</v>
      </c>
      <c r="S169" s="10">
        <f t="shared" si="4"/>
        <v>41184.069652777776</v>
      </c>
      <c r="T169" s="10">
        <f t="shared" si="5"/>
        <v>41214.958333333328</v>
      </c>
    </row>
    <row r="170" spans="1:20" ht="49" x14ac:dyDescent="0.25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5">
        <f>E170/D170</f>
        <v>1.0321061999999999</v>
      </c>
      <c r="P170" s="6">
        <f>ROUND(E170/L170,2)</f>
        <v>115.45</v>
      </c>
      <c r="Q170" t="str">
        <f>LEFT(N170, SEARCH("/",N170)-1)</f>
        <v>film &amp; video</v>
      </c>
      <c r="R170" t="str">
        <f>RIGHT(N170, LEN(N170)-SEARCH("/",N170))</f>
        <v>documentary</v>
      </c>
      <c r="S170" s="10">
        <f t="shared" si="4"/>
        <v>41050.960567129623</v>
      </c>
      <c r="T170" s="10">
        <f t="shared" si="5"/>
        <v>41085.960567129623</v>
      </c>
    </row>
    <row r="171" spans="1:20" ht="49" x14ac:dyDescent="0.25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5">
        <f>E171/D171</f>
        <v>1.0482</v>
      </c>
      <c r="P171" s="6">
        <f>ROUND(E171/L171,2)</f>
        <v>67.77</v>
      </c>
      <c r="Q171" t="str">
        <f>LEFT(N171, SEARCH("/",N171)-1)</f>
        <v>film &amp; video</v>
      </c>
      <c r="R171" t="str">
        <f>RIGHT(N171, LEN(N171)-SEARCH("/",N171))</f>
        <v>documentary</v>
      </c>
      <c r="S171" s="10">
        <f t="shared" si="4"/>
        <v>41550.248078703698</v>
      </c>
      <c r="T171" s="10">
        <f t="shared" si="5"/>
        <v>41580.248078703698</v>
      </c>
    </row>
    <row r="172" spans="1:20" ht="33" x14ac:dyDescent="0.25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5">
        <f>E172/D172</f>
        <v>1.0668444444444445</v>
      </c>
      <c r="P172" s="6">
        <f>ROUND(E172/L172,2)</f>
        <v>28.58</v>
      </c>
      <c r="Q172" t="str">
        <f>LEFT(N172, SEARCH("/",N172)-1)</f>
        <v>film &amp; video</v>
      </c>
      <c r="R172" t="str">
        <f>RIGHT(N172, LEN(N172)-SEARCH("/",N172))</f>
        <v>documentary</v>
      </c>
      <c r="S172" s="10">
        <f t="shared" si="4"/>
        <v>40526.160844907405</v>
      </c>
      <c r="T172" s="10">
        <f t="shared" si="5"/>
        <v>40576.124305555553</v>
      </c>
    </row>
    <row r="173" spans="1:20" ht="49" x14ac:dyDescent="0.25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5">
        <f>E173/D173</f>
        <v>1.2001999999999999</v>
      </c>
      <c r="P173" s="6">
        <f>ROUND(E173/L173,2)</f>
        <v>46.88</v>
      </c>
      <c r="Q173" t="str">
        <f>LEFT(N173, SEARCH("/",N173)-1)</f>
        <v>film &amp; video</v>
      </c>
      <c r="R173" t="str">
        <f>RIGHT(N173, LEN(N173)-SEARCH("/",N173))</f>
        <v>documentary</v>
      </c>
      <c r="S173" s="10">
        <f t="shared" si="4"/>
        <v>41376.560717592591</v>
      </c>
      <c r="T173" s="10">
        <f t="shared" si="5"/>
        <v>41394.792361111111</v>
      </c>
    </row>
    <row r="174" spans="1:20" ht="49" x14ac:dyDescent="0.25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5">
        <f>E174/D174</f>
        <v>1.0150693333333334</v>
      </c>
      <c r="P174" s="6">
        <f>ROUND(E174/L174,2)</f>
        <v>154.41999999999999</v>
      </c>
      <c r="Q174" t="str">
        <f>LEFT(N174, SEARCH("/",N174)-1)</f>
        <v>film &amp; video</v>
      </c>
      <c r="R174" t="str">
        <f>RIGHT(N174, LEN(N174)-SEARCH("/",N174))</f>
        <v>documentary</v>
      </c>
      <c r="S174" s="10">
        <f t="shared" si="4"/>
        <v>40812.594895833332</v>
      </c>
      <c r="T174" s="10">
        <f t="shared" si="5"/>
        <v>40844.957638888889</v>
      </c>
    </row>
    <row r="175" spans="1:20" ht="49" x14ac:dyDescent="0.25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5">
        <f>E175/D175</f>
        <v>1.0138461538461538</v>
      </c>
      <c r="P175" s="6">
        <f>ROUND(E175/L175,2)</f>
        <v>201.22</v>
      </c>
      <c r="Q175" t="str">
        <f>LEFT(N175, SEARCH("/",N175)-1)</f>
        <v>film &amp; video</v>
      </c>
      <c r="R175" t="str">
        <f>RIGHT(N175, LEN(N175)-SEARCH("/",N175))</f>
        <v>documentary</v>
      </c>
      <c r="S175" s="10">
        <f t="shared" si="4"/>
        <v>41719.459652777776</v>
      </c>
      <c r="T175" s="10">
        <f t="shared" si="5"/>
        <v>41749.459652777776</v>
      </c>
    </row>
    <row r="176" spans="1:20" ht="49" x14ac:dyDescent="0.25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5">
        <f>E176/D176</f>
        <v>1</v>
      </c>
      <c r="P176" s="6">
        <f>ROUND(E176/L176,2)</f>
        <v>100</v>
      </c>
      <c r="Q176" t="str">
        <f>LEFT(N176, SEARCH("/",N176)-1)</f>
        <v>film &amp; video</v>
      </c>
      <c r="R176" t="str">
        <f>RIGHT(N176, LEN(N176)-SEARCH("/",N176))</f>
        <v>documentary</v>
      </c>
      <c r="S176" s="10">
        <f t="shared" si="4"/>
        <v>40342.876087962963</v>
      </c>
      <c r="T176" s="10">
        <f t="shared" si="5"/>
        <v>40378.458333333328</v>
      </c>
    </row>
    <row r="177" spans="1:20" ht="49" x14ac:dyDescent="0.25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5">
        <f>E177/D177</f>
        <v>1.3310911999999999</v>
      </c>
      <c r="P177" s="6">
        <f>ROUND(E177/L177,2)</f>
        <v>100.08</v>
      </c>
      <c r="Q177" t="str">
        <f>LEFT(N177, SEARCH("/",N177)-1)</f>
        <v>film &amp; video</v>
      </c>
      <c r="R177" t="str">
        <f>RIGHT(N177, LEN(N177)-SEARCH("/",N177))</f>
        <v>documentary</v>
      </c>
      <c r="S177" s="10">
        <f t="shared" si="4"/>
        <v>41518.796400462961</v>
      </c>
      <c r="T177" s="10">
        <f t="shared" si="5"/>
        <v>41578.791666666664</v>
      </c>
    </row>
    <row r="178" spans="1:20" ht="49" x14ac:dyDescent="0.25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5">
        <f>E178/D178</f>
        <v>1.187262</v>
      </c>
      <c r="P178" s="6">
        <f>ROUND(E178/L178,2)</f>
        <v>230.09</v>
      </c>
      <c r="Q178" t="str">
        <f>LEFT(N178, SEARCH("/",N178)-1)</f>
        <v>film &amp; video</v>
      </c>
      <c r="R178" t="str">
        <f>RIGHT(N178, LEN(N178)-SEARCH("/",N178))</f>
        <v>documentary</v>
      </c>
      <c r="S178" s="10">
        <f t="shared" si="4"/>
        <v>41134.267164351848</v>
      </c>
      <c r="T178" s="10">
        <f t="shared" si="5"/>
        <v>41159.267164351848</v>
      </c>
    </row>
    <row r="179" spans="1:20" ht="49" x14ac:dyDescent="0.25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5">
        <f>E179/D179</f>
        <v>1.0064</v>
      </c>
      <c r="P179" s="6">
        <f>ROUND(E179/L179,2)</f>
        <v>141.75</v>
      </c>
      <c r="Q179" t="str">
        <f>LEFT(N179, SEARCH("/",N179)-1)</f>
        <v>film &amp; video</v>
      </c>
      <c r="R179" t="str">
        <f>RIGHT(N179, LEN(N179)-SEARCH("/",N179))</f>
        <v>documentary</v>
      </c>
      <c r="S179" s="10">
        <f t="shared" si="4"/>
        <v>42089.519687499997</v>
      </c>
      <c r="T179" s="10">
        <f t="shared" si="5"/>
        <v>42124.957638888889</v>
      </c>
    </row>
    <row r="180" spans="1:20" ht="33" x14ac:dyDescent="0.25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5">
        <f>E180/D180</f>
        <v>1.089324126984127</v>
      </c>
      <c r="P180" s="6">
        <f>ROUND(E180/L180,2)</f>
        <v>56.34</v>
      </c>
      <c r="Q180" t="str">
        <f>LEFT(N180, SEARCH("/",N180)-1)</f>
        <v>film &amp; video</v>
      </c>
      <c r="R180" t="str">
        <f>RIGHT(N180, LEN(N180)-SEARCH("/",N180))</f>
        <v>documentary</v>
      </c>
      <c r="S180" s="10">
        <f t="shared" si="4"/>
        <v>41709.255185185182</v>
      </c>
      <c r="T180" s="10">
        <f t="shared" si="5"/>
        <v>41768.666666666664</v>
      </c>
    </row>
    <row r="181" spans="1:20" ht="49" x14ac:dyDescent="0.25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5">
        <f>E181/D181</f>
        <v>1.789525</v>
      </c>
      <c r="P181" s="6">
        <f>ROUND(E181/L181,2)</f>
        <v>73.34</v>
      </c>
      <c r="Q181" t="str">
        <f>LEFT(N181, SEARCH("/",N181)-1)</f>
        <v>film &amp; video</v>
      </c>
      <c r="R181" t="str">
        <f>RIGHT(N181, LEN(N181)-SEARCH("/",N181))</f>
        <v>documentary</v>
      </c>
      <c r="S181" s="10">
        <f t="shared" si="4"/>
        <v>40469.016898148147</v>
      </c>
      <c r="T181" s="10">
        <f t="shared" si="5"/>
        <v>40499.058564814812</v>
      </c>
    </row>
    <row r="182" spans="1:20" ht="49" x14ac:dyDescent="0.25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5">
        <f>E182/D182</f>
        <v>1.0172264</v>
      </c>
      <c r="P182" s="6">
        <f>ROUND(E182/L182,2)</f>
        <v>85.34</v>
      </c>
      <c r="Q182" t="str">
        <f>LEFT(N182, SEARCH("/",N182)-1)</f>
        <v>film &amp; video</v>
      </c>
      <c r="R182" t="str">
        <f>RIGHT(N182, LEN(N182)-SEARCH("/",N182))</f>
        <v>documentary</v>
      </c>
      <c r="S182" s="10">
        <f t="shared" si="4"/>
        <v>40626.751597222217</v>
      </c>
      <c r="T182" s="10">
        <f t="shared" si="5"/>
        <v>40657.751597222217</v>
      </c>
    </row>
    <row r="183" spans="1:20" ht="49" x14ac:dyDescent="0.25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5">
        <f>E183/D183</f>
        <v>1.1873499999999999</v>
      </c>
      <c r="P183" s="6">
        <f>ROUND(E183/L183,2)</f>
        <v>61.5</v>
      </c>
      <c r="Q183" t="str">
        <f>LEFT(N183, SEARCH("/",N183)-1)</f>
        <v>film &amp; video</v>
      </c>
      <c r="R183" t="str">
        <f>RIGHT(N183, LEN(N183)-SEARCH("/",N183))</f>
        <v>documentary</v>
      </c>
      <c r="S183" s="10">
        <f t="shared" si="4"/>
        <v>41312.529340277775</v>
      </c>
      <c r="T183" s="10">
        <f t="shared" si="5"/>
        <v>41352.487673611111</v>
      </c>
    </row>
    <row r="184" spans="1:20" ht="65" x14ac:dyDescent="0.25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5">
        <f>E184/D184</f>
        <v>1.0045999999999999</v>
      </c>
      <c r="P184" s="6">
        <f>ROUND(E184/L184,2)</f>
        <v>93.02</v>
      </c>
      <c r="Q184" t="str">
        <f>LEFT(N184, SEARCH("/",N184)-1)</f>
        <v>film &amp; video</v>
      </c>
      <c r="R184" t="str">
        <f>RIGHT(N184, LEN(N184)-SEARCH("/",N184))</f>
        <v>documentary</v>
      </c>
      <c r="S184" s="10">
        <f t="shared" si="4"/>
        <v>40933.648587962962</v>
      </c>
      <c r="T184" s="10">
        <f t="shared" si="5"/>
        <v>40963.648587962962</v>
      </c>
    </row>
    <row r="185" spans="1:20" ht="49" x14ac:dyDescent="0.25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5">
        <f>E185/D185</f>
        <v>1.3746666666666667</v>
      </c>
      <c r="P185" s="6">
        <f>ROUND(E185/L185,2)</f>
        <v>50.29</v>
      </c>
      <c r="Q185" t="str">
        <f>LEFT(N185, SEARCH("/",N185)-1)</f>
        <v>film &amp; video</v>
      </c>
      <c r="R185" t="str">
        <f>RIGHT(N185, LEN(N185)-SEARCH("/",N185))</f>
        <v>documentary</v>
      </c>
      <c r="S185" s="10">
        <f t="shared" si="4"/>
        <v>41031.862800925919</v>
      </c>
      <c r="T185" s="10">
        <f t="shared" si="5"/>
        <v>41061.862800925919</v>
      </c>
    </row>
    <row r="186" spans="1:20" ht="33" x14ac:dyDescent="0.25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5">
        <f>E186/D186</f>
        <v>2.3164705882352941</v>
      </c>
      <c r="P186" s="6">
        <f>ROUND(E186/L186,2)</f>
        <v>106.43</v>
      </c>
      <c r="Q186" t="str">
        <f>LEFT(N186, SEARCH("/",N186)-1)</f>
        <v>film &amp; video</v>
      </c>
      <c r="R186" t="str">
        <f>RIGHT(N186, LEN(N186)-SEARCH("/",N186))</f>
        <v>documentary</v>
      </c>
      <c r="S186" s="10">
        <f t="shared" si="4"/>
        <v>41113.88653935185</v>
      </c>
      <c r="T186" s="10">
        <f t="shared" si="5"/>
        <v>41152.875</v>
      </c>
    </row>
    <row r="187" spans="1:20" ht="33" x14ac:dyDescent="0.25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5">
        <f>E187/D187</f>
        <v>1.3033333333333332</v>
      </c>
      <c r="P187" s="6">
        <f>ROUND(E187/L187,2)</f>
        <v>51.72</v>
      </c>
      <c r="Q187" t="str">
        <f>LEFT(N187, SEARCH("/",N187)-1)</f>
        <v>film &amp; video</v>
      </c>
      <c r="R187" t="str">
        <f>RIGHT(N187, LEN(N187)-SEARCH("/",N187))</f>
        <v>documentary</v>
      </c>
      <c r="S187" s="10">
        <f t="shared" si="4"/>
        <v>40948.421863425923</v>
      </c>
      <c r="T187" s="10">
        <f t="shared" si="5"/>
        <v>40978.421863425923</v>
      </c>
    </row>
    <row r="188" spans="1:20" ht="33" x14ac:dyDescent="0.25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5">
        <f>E188/D188</f>
        <v>2.9289999999999998</v>
      </c>
      <c r="P188" s="6">
        <f>ROUND(E188/L188,2)</f>
        <v>36.61</v>
      </c>
      <c r="Q188" t="str">
        <f>LEFT(N188, SEARCH("/",N188)-1)</f>
        <v>film &amp; video</v>
      </c>
      <c r="R188" t="str">
        <f>RIGHT(N188, LEN(N188)-SEARCH("/",N188))</f>
        <v>documentary</v>
      </c>
      <c r="S188" s="10">
        <f t="shared" si="4"/>
        <v>41333.628854166665</v>
      </c>
      <c r="T188" s="10">
        <f t="shared" si="5"/>
        <v>41353.587187499994</v>
      </c>
    </row>
    <row r="189" spans="1:20" ht="18" x14ac:dyDescent="0.25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5">
        <f>E189/D189</f>
        <v>1.1131818181818183</v>
      </c>
      <c r="P189" s="6">
        <f>ROUND(E189/L189,2)</f>
        <v>42.52</v>
      </c>
      <c r="Q189" t="str">
        <f>LEFT(N189, SEARCH("/",N189)-1)</f>
        <v>film &amp; video</v>
      </c>
      <c r="R189" t="str">
        <f>RIGHT(N189, LEN(N189)-SEARCH("/",N189))</f>
        <v>documentary</v>
      </c>
      <c r="S189" s="10">
        <f t="shared" si="4"/>
        <v>41282.736122685186</v>
      </c>
      <c r="T189" s="10">
        <f t="shared" si="5"/>
        <v>41312.736122685186</v>
      </c>
    </row>
    <row r="190" spans="1:20" ht="49" x14ac:dyDescent="0.25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5">
        <f>E190/D190</f>
        <v>1.0556666666666668</v>
      </c>
      <c r="P190" s="6">
        <f>ROUND(E190/L190,2)</f>
        <v>62.71</v>
      </c>
      <c r="Q190" t="str">
        <f>LEFT(N190, SEARCH("/",N190)-1)</f>
        <v>film &amp; video</v>
      </c>
      <c r="R190" t="str">
        <f>RIGHT(N190, LEN(N190)-SEARCH("/",N190))</f>
        <v>documentary</v>
      </c>
      <c r="S190" s="10">
        <f t="shared" si="4"/>
        <v>40567.486226851848</v>
      </c>
      <c r="T190" s="10">
        <f t="shared" si="5"/>
        <v>40612.486226851848</v>
      </c>
    </row>
    <row r="191" spans="1:20" ht="49" x14ac:dyDescent="0.25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5">
        <f>E191/D191</f>
        <v>1.1894444444444445</v>
      </c>
      <c r="P191" s="6">
        <f>ROUND(E191/L191,2)</f>
        <v>89.96</v>
      </c>
      <c r="Q191" t="str">
        <f>LEFT(N191, SEARCH("/",N191)-1)</f>
        <v>film &amp; video</v>
      </c>
      <c r="R191" t="str">
        <f>RIGHT(N191, LEN(N191)-SEARCH("/",N191))</f>
        <v>documentary</v>
      </c>
      <c r="S191" s="10">
        <f t="shared" si="4"/>
        <v>41134.543217592589</v>
      </c>
      <c r="T191" s="10">
        <f t="shared" si="5"/>
        <v>41155.543217592589</v>
      </c>
    </row>
    <row r="192" spans="1:20" ht="49" x14ac:dyDescent="0.25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5">
        <f>E192/D192</f>
        <v>1.04129</v>
      </c>
      <c r="P192" s="6">
        <f>ROUND(E192/L192,2)</f>
        <v>28.92</v>
      </c>
      <c r="Q192" t="str">
        <f>LEFT(N192, SEARCH("/",N192)-1)</f>
        <v>film &amp; video</v>
      </c>
      <c r="R192" t="str">
        <f>RIGHT(N192, LEN(N192)-SEARCH("/",N192))</f>
        <v>documentary</v>
      </c>
      <c r="S192" s="10">
        <f t="shared" si="4"/>
        <v>40820.974803240737</v>
      </c>
      <c r="T192" s="10">
        <f t="shared" si="5"/>
        <v>40835.875</v>
      </c>
    </row>
    <row r="193" spans="1:20" ht="49" x14ac:dyDescent="0.25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5">
        <f>E193/D193</f>
        <v>1.0410165</v>
      </c>
      <c r="P193" s="6">
        <f>ROUND(E193/L193,2)</f>
        <v>138.80000000000001</v>
      </c>
      <c r="Q193" t="str">
        <f>LEFT(N193, SEARCH("/",N193)-1)</f>
        <v>film &amp; video</v>
      </c>
      <c r="R193" t="str">
        <f>RIGHT(N193, LEN(N193)-SEARCH("/",N193))</f>
        <v>documentary</v>
      </c>
      <c r="S193" s="10">
        <f t="shared" si="4"/>
        <v>40868.011481481481</v>
      </c>
      <c r="T193" s="10">
        <f t="shared" si="5"/>
        <v>40909.124305555553</v>
      </c>
    </row>
    <row r="194" spans="1:20" ht="49" x14ac:dyDescent="0.25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5">
        <f>E194/D194</f>
        <v>1.1187499999999999</v>
      </c>
      <c r="P194" s="6">
        <f>ROUND(E194/L194,2)</f>
        <v>61.3</v>
      </c>
      <c r="Q194" t="str">
        <f>LEFT(N194, SEARCH("/",N194)-1)</f>
        <v>film &amp; video</v>
      </c>
      <c r="R194" t="str">
        <f>RIGHT(N194, LEN(N194)-SEARCH("/",N194))</f>
        <v>documentary</v>
      </c>
      <c r="S194" s="10">
        <f t="shared" si="4"/>
        <v>41348.669351851851</v>
      </c>
      <c r="T194" s="10">
        <f t="shared" si="5"/>
        <v>41378.669351851851</v>
      </c>
    </row>
    <row r="195" spans="1:20" ht="49" x14ac:dyDescent="0.25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5">
        <f>E195/D195</f>
        <v>1.0473529411764706</v>
      </c>
      <c r="P195" s="6">
        <f>ROUND(E195/L195,2)</f>
        <v>80.2</v>
      </c>
      <c r="Q195" t="str">
        <f>LEFT(N195, SEARCH("/",N195)-1)</f>
        <v>film &amp; video</v>
      </c>
      <c r="R195" t="str">
        <f>RIGHT(N195, LEN(N195)-SEARCH("/",N195))</f>
        <v>documentary</v>
      </c>
      <c r="S195" s="10">
        <f t="shared" ref="S195:S258" si="6">(J195/86400)+25569+(-5/24)</f>
        <v>40357.019606481481</v>
      </c>
      <c r="T195" s="10">
        <f t="shared" ref="T195:T258" si="7">(I195/86400)+25569+(-5/24)</f>
        <v>40401.457638888889</v>
      </c>
    </row>
    <row r="196" spans="1:20" ht="49" x14ac:dyDescent="0.25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5">
        <f>E196/D196</f>
        <v>3.8515000000000001</v>
      </c>
      <c r="P196" s="6">
        <f>ROUND(E196/L196,2)</f>
        <v>32.1</v>
      </c>
      <c r="Q196" t="str">
        <f>LEFT(N196, SEARCH("/",N196)-1)</f>
        <v>film &amp; video</v>
      </c>
      <c r="R196" t="str">
        <f>RIGHT(N196, LEN(N196)-SEARCH("/",N196))</f>
        <v>documentary</v>
      </c>
      <c r="S196" s="10">
        <f t="shared" si="6"/>
        <v>41304.624861111108</v>
      </c>
      <c r="T196" s="10">
        <f t="shared" si="7"/>
        <v>41334.624861111108</v>
      </c>
    </row>
    <row r="197" spans="1:20" ht="49" x14ac:dyDescent="0.25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5">
        <f>E197/D197</f>
        <v>1.01248</v>
      </c>
      <c r="P197" s="6">
        <f>ROUND(E197/L197,2)</f>
        <v>200.89</v>
      </c>
      <c r="Q197" t="str">
        <f>LEFT(N197, SEARCH("/",N197)-1)</f>
        <v>film &amp; video</v>
      </c>
      <c r="R197" t="str">
        <f>RIGHT(N197, LEN(N197)-SEARCH("/",N197))</f>
        <v>documentary</v>
      </c>
      <c r="S197" s="10">
        <f t="shared" si="6"/>
        <v>41113.564050925925</v>
      </c>
      <c r="T197" s="10">
        <f t="shared" si="7"/>
        <v>41143.564050925925</v>
      </c>
    </row>
    <row r="198" spans="1:20" ht="33" x14ac:dyDescent="0.25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5">
        <f>E198/D198</f>
        <v>1.1377333333333333</v>
      </c>
      <c r="P198" s="6">
        <f>ROUND(E198/L198,2)</f>
        <v>108.01</v>
      </c>
      <c r="Q198" t="str">
        <f>LEFT(N198, SEARCH("/",N198)-1)</f>
        <v>film &amp; video</v>
      </c>
      <c r="R198" t="str">
        <f>RIGHT(N198, LEN(N198)-SEARCH("/",N198))</f>
        <v>documentary</v>
      </c>
      <c r="S198" s="10">
        <f t="shared" si="6"/>
        <v>41950.715243055551</v>
      </c>
      <c r="T198" s="10">
        <f t="shared" si="7"/>
        <v>41983.999305555553</v>
      </c>
    </row>
    <row r="199" spans="1:20" ht="33" x14ac:dyDescent="0.25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5">
        <f>E199/D199</f>
        <v>1.0080333333333333</v>
      </c>
      <c r="P199" s="6">
        <f>ROUND(E199/L199,2)</f>
        <v>95.7</v>
      </c>
      <c r="Q199" t="str">
        <f>LEFT(N199, SEARCH("/",N199)-1)</f>
        <v>film &amp; video</v>
      </c>
      <c r="R199" t="str">
        <f>RIGHT(N199, LEN(N199)-SEARCH("/",N199))</f>
        <v>documentary</v>
      </c>
      <c r="S199" s="10">
        <f t="shared" si="6"/>
        <v>41589.468553240738</v>
      </c>
      <c r="T199" s="10">
        <f t="shared" si="7"/>
        <v>41619.468553240738</v>
      </c>
    </row>
    <row r="200" spans="1:20" ht="49" x14ac:dyDescent="0.25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5">
        <f>E200/D200</f>
        <v>2.8332000000000002</v>
      </c>
      <c r="P200" s="6">
        <f>ROUND(E200/L200,2)</f>
        <v>49.88</v>
      </c>
      <c r="Q200" t="str">
        <f>LEFT(N200, SEARCH("/",N200)-1)</f>
        <v>film &amp; video</v>
      </c>
      <c r="R200" t="str">
        <f>RIGHT(N200, LEN(N200)-SEARCH("/",N200))</f>
        <v>documentary</v>
      </c>
      <c r="S200" s="10">
        <f t="shared" si="6"/>
        <v>41329.830451388887</v>
      </c>
      <c r="T200" s="10">
        <f t="shared" si="7"/>
        <v>41359.788784722223</v>
      </c>
    </row>
    <row r="201" spans="1:20" ht="65" x14ac:dyDescent="0.25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5">
        <f>E201/D201</f>
        <v>1.1268</v>
      </c>
      <c r="P201" s="6">
        <f>ROUND(E201/L201,2)</f>
        <v>110.47</v>
      </c>
      <c r="Q201" t="str">
        <f>LEFT(N201, SEARCH("/",N201)-1)</f>
        <v>film &amp; video</v>
      </c>
      <c r="R201" t="str">
        <f>RIGHT(N201, LEN(N201)-SEARCH("/",N201))</f>
        <v>documentary</v>
      </c>
      <c r="S201" s="10">
        <f t="shared" si="6"/>
        <v>40123.629965277774</v>
      </c>
      <c r="T201" s="10">
        <f t="shared" si="7"/>
        <v>40211.124305555553</v>
      </c>
    </row>
    <row r="202" spans="1:20" ht="49" x14ac:dyDescent="0.25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5">
        <f>E202/D202</f>
        <v>1.0658000000000001</v>
      </c>
      <c r="P202" s="6">
        <f>ROUND(E202/L202,2)</f>
        <v>134.91</v>
      </c>
      <c r="Q202" t="str">
        <f>LEFT(N202, SEARCH("/",N202)-1)</f>
        <v>film &amp; video</v>
      </c>
      <c r="R202" t="str">
        <f>RIGHT(N202, LEN(N202)-SEARCH("/",N202))</f>
        <v>documentary</v>
      </c>
      <c r="S202" s="10">
        <f t="shared" si="6"/>
        <v>42331.34297453703</v>
      </c>
      <c r="T202" s="10">
        <f t="shared" si="7"/>
        <v>42360.749999999993</v>
      </c>
    </row>
    <row r="203" spans="1:20" ht="49" x14ac:dyDescent="0.25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5">
        <f>E203/D203</f>
        <v>1.0266285714285714</v>
      </c>
      <c r="P203" s="6">
        <f>ROUND(E203/L203,2)</f>
        <v>106.62</v>
      </c>
      <c r="Q203" t="str">
        <f>LEFT(N203, SEARCH("/",N203)-1)</f>
        <v>film &amp; video</v>
      </c>
      <c r="R203" t="str">
        <f>RIGHT(N203, LEN(N203)-SEARCH("/",N203))</f>
        <v>documentary</v>
      </c>
      <c r="S203" s="10">
        <f t="shared" si="6"/>
        <v>42647.238263888888</v>
      </c>
      <c r="T203" s="10">
        <f t="shared" si="7"/>
        <v>42682.279930555553</v>
      </c>
    </row>
    <row r="204" spans="1:20" ht="49" x14ac:dyDescent="0.25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5">
        <f>E204/D204</f>
        <v>1.0791200000000001</v>
      </c>
      <c r="P204" s="6">
        <f>ROUND(E204/L204,2)</f>
        <v>145.04</v>
      </c>
      <c r="Q204" t="str">
        <f>LEFT(N204, SEARCH("/",N204)-1)</f>
        <v>film &amp; video</v>
      </c>
      <c r="R204" t="str">
        <f>RIGHT(N204, LEN(N204)-SEARCH("/",N204))</f>
        <v>documentary</v>
      </c>
      <c r="S204" s="10">
        <f t="shared" si="6"/>
        <v>42473.361666666664</v>
      </c>
      <c r="T204" s="10">
        <f t="shared" si="7"/>
        <v>42503.361666666664</v>
      </c>
    </row>
    <row r="205" spans="1:20" ht="49" x14ac:dyDescent="0.25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5">
        <f>E205/D205</f>
        <v>1.2307407407407407</v>
      </c>
      <c r="P205" s="6">
        <f>ROUND(E205/L205,2)</f>
        <v>114.59</v>
      </c>
      <c r="Q205" t="str">
        <f>LEFT(N205, SEARCH("/",N205)-1)</f>
        <v>film &amp; video</v>
      </c>
      <c r="R205" t="str">
        <f>RIGHT(N205, LEN(N205)-SEARCH("/",N205))</f>
        <v>documentary</v>
      </c>
      <c r="S205" s="10">
        <f t="shared" si="6"/>
        <v>42697.113032407404</v>
      </c>
      <c r="T205" s="10">
        <f t="shared" si="7"/>
        <v>42725.124305555553</v>
      </c>
    </row>
    <row r="206" spans="1:20" ht="49" x14ac:dyDescent="0.25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5">
        <f>E206/D206</f>
        <v>1.016</v>
      </c>
      <c r="P206" s="6">
        <f>ROUND(E206/L206,2)</f>
        <v>105.32</v>
      </c>
      <c r="Q206" t="str">
        <f>LEFT(N206, SEARCH("/",N206)-1)</f>
        <v>film &amp; video</v>
      </c>
      <c r="R206" t="str">
        <f>RIGHT(N206, LEN(N206)-SEARCH("/",N206))</f>
        <v>documentary</v>
      </c>
      <c r="S206" s="10">
        <f t="shared" si="6"/>
        <v>42184.417916666665</v>
      </c>
      <c r="T206" s="10">
        <f t="shared" si="7"/>
        <v>42217.417916666665</v>
      </c>
    </row>
    <row r="207" spans="1:20" ht="49" x14ac:dyDescent="0.25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5">
        <f>E207/D207</f>
        <v>1.04396</v>
      </c>
      <c r="P207" s="6">
        <f>ROUND(E207/L207,2)</f>
        <v>70.92</v>
      </c>
      <c r="Q207" t="str">
        <f>LEFT(N207, SEARCH("/",N207)-1)</f>
        <v>film &amp; video</v>
      </c>
      <c r="R207" t="str">
        <f>RIGHT(N207, LEN(N207)-SEARCH("/",N207))</f>
        <v>documentary</v>
      </c>
      <c r="S207" s="10">
        <f t="shared" si="6"/>
        <v>42688.979548611103</v>
      </c>
      <c r="T207" s="10">
        <f t="shared" si="7"/>
        <v>42723.979548611103</v>
      </c>
    </row>
    <row r="208" spans="1:20" ht="49" x14ac:dyDescent="0.25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5">
        <f>E208/D208</f>
        <v>1.1292973333333334</v>
      </c>
      <c r="P208" s="6">
        <f>ROUND(E208/L208,2)</f>
        <v>147.16999999999999</v>
      </c>
      <c r="Q208" t="str">
        <f>LEFT(N208, SEARCH("/",N208)-1)</f>
        <v>film &amp; video</v>
      </c>
      <c r="R208" t="str">
        <f>RIGHT(N208, LEN(N208)-SEARCH("/",N208))</f>
        <v>documentary</v>
      </c>
      <c r="S208" s="10">
        <f t="shared" si="6"/>
        <v>42775.106550925928</v>
      </c>
      <c r="T208" s="10">
        <f t="shared" si="7"/>
        <v>42808.747916666667</v>
      </c>
    </row>
    <row r="209" spans="1:20" ht="49" x14ac:dyDescent="0.25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5">
        <f>E209/D209</f>
        <v>1.3640000000000001</v>
      </c>
      <c r="P209" s="6">
        <f>ROUND(E209/L209,2)</f>
        <v>160.47</v>
      </c>
      <c r="Q209" t="str">
        <f>LEFT(N209, SEARCH("/",N209)-1)</f>
        <v>film &amp; video</v>
      </c>
      <c r="R209" t="str">
        <f>RIGHT(N209, LEN(N209)-SEARCH("/",N209))</f>
        <v>documentary</v>
      </c>
      <c r="S209" s="10">
        <f t="shared" si="6"/>
        <v>42058.026956018519</v>
      </c>
      <c r="T209" s="10">
        <f t="shared" si="7"/>
        <v>42085.124999999993</v>
      </c>
    </row>
    <row r="210" spans="1:20" ht="49" x14ac:dyDescent="0.25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5">
        <f>E210/D210</f>
        <v>1.036144</v>
      </c>
      <c r="P210" s="6">
        <f>ROUND(E210/L210,2)</f>
        <v>156.05000000000001</v>
      </c>
      <c r="Q210" t="str">
        <f>LEFT(N210, SEARCH("/",N210)-1)</f>
        <v>film &amp; video</v>
      </c>
      <c r="R210" t="str">
        <f>RIGHT(N210, LEN(N210)-SEARCH("/",N210))</f>
        <v>documentary</v>
      </c>
      <c r="S210" s="10">
        <f t="shared" si="6"/>
        <v>42278.738287037035</v>
      </c>
      <c r="T210" s="10">
        <f t="shared" si="7"/>
        <v>42308.958333333336</v>
      </c>
    </row>
    <row r="211" spans="1:20" ht="49" x14ac:dyDescent="0.25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5">
        <f>E211/D211</f>
        <v>1.0549999999999999</v>
      </c>
      <c r="P211" s="6">
        <f>ROUND(E211/L211,2)</f>
        <v>63.17</v>
      </c>
      <c r="Q211" t="str">
        <f>LEFT(N211, SEARCH("/",N211)-1)</f>
        <v>film &amp; video</v>
      </c>
      <c r="R211" t="str">
        <f>RIGHT(N211, LEN(N211)-SEARCH("/",N211))</f>
        <v>documentary</v>
      </c>
      <c r="S211" s="10">
        <f t="shared" si="6"/>
        <v>42291.258414351854</v>
      </c>
      <c r="T211" s="10">
        <f t="shared" si="7"/>
        <v>42314.958333333336</v>
      </c>
    </row>
    <row r="212" spans="1:20" ht="49" x14ac:dyDescent="0.25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5">
        <f>E212/D212</f>
        <v>1.0182857142857142</v>
      </c>
      <c r="P212" s="6">
        <f>ROUND(E212/L212,2)</f>
        <v>104.82</v>
      </c>
      <c r="Q212" t="str">
        <f>LEFT(N212, SEARCH("/",N212)-1)</f>
        <v>film &amp; video</v>
      </c>
      <c r="R212" t="str">
        <f>RIGHT(N212, LEN(N212)-SEARCH("/",N212))</f>
        <v>documentary</v>
      </c>
      <c r="S212" s="10">
        <f t="shared" si="6"/>
        <v>41379.307442129626</v>
      </c>
      <c r="T212" s="10">
        <f t="shared" si="7"/>
        <v>41410.957638888889</v>
      </c>
    </row>
    <row r="213" spans="1:20" ht="49" x14ac:dyDescent="0.25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5">
        <f>E213/D213</f>
        <v>1.0660499999999999</v>
      </c>
      <c r="P213" s="6">
        <f>ROUND(E213/L213,2)</f>
        <v>97.36</v>
      </c>
      <c r="Q213" t="str">
        <f>LEFT(N213, SEARCH("/",N213)-1)</f>
        <v>film &amp; video</v>
      </c>
      <c r="R213" t="str">
        <f>RIGHT(N213, LEN(N213)-SEARCH("/",N213))</f>
        <v>documentary</v>
      </c>
      <c r="S213" s="10">
        <f t="shared" si="6"/>
        <v>42507.373078703698</v>
      </c>
      <c r="T213" s="10">
        <f t="shared" si="7"/>
        <v>42538.373078703698</v>
      </c>
    </row>
    <row r="214" spans="1:20" ht="49" x14ac:dyDescent="0.25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5">
        <f>E214/D214</f>
        <v>1.13015</v>
      </c>
      <c r="P214" s="6">
        <f>ROUND(E214/L214,2)</f>
        <v>203.63</v>
      </c>
      <c r="Q214" t="str">
        <f>LEFT(N214, SEARCH("/",N214)-1)</f>
        <v>film &amp; video</v>
      </c>
      <c r="R214" t="str">
        <f>RIGHT(N214, LEN(N214)-SEARCH("/",N214))</f>
        <v>documentary</v>
      </c>
      <c r="S214" s="10">
        <f t="shared" si="6"/>
        <v>42263.471956018511</v>
      </c>
      <c r="T214" s="10">
        <f t="shared" si="7"/>
        <v>42305.124999999993</v>
      </c>
    </row>
    <row r="215" spans="1:20" ht="49" x14ac:dyDescent="0.25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5">
        <f>E215/D215</f>
        <v>1.252275</v>
      </c>
      <c r="P215" s="6">
        <f>ROUND(E215/L215,2)</f>
        <v>188.31</v>
      </c>
      <c r="Q215" t="str">
        <f>LEFT(N215, SEARCH("/",N215)-1)</f>
        <v>film &amp; video</v>
      </c>
      <c r="R215" t="str">
        <f>RIGHT(N215, LEN(N215)-SEARCH("/",N215))</f>
        <v>documentary</v>
      </c>
      <c r="S215" s="10">
        <f t="shared" si="6"/>
        <v>42437.428136574068</v>
      </c>
      <c r="T215" s="10">
        <f t="shared" si="7"/>
        <v>42467.386469907404</v>
      </c>
    </row>
    <row r="216" spans="1:20" ht="49" x14ac:dyDescent="0.25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5">
        <f>E216/D216</f>
        <v>1.0119</v>
      </c>
      <c r="P216" s="6">
        <f>ROUND(E216/L216,2)</f>
        <v>146.65</v>
      </c>
      <c r="Q216" t="str">
        <f>LEFT(N216, SEARCH("/",N216)-1)</f>
        <v>film &amp; video</v>
      </c>
      <c r="R216" t="str">
        <f>RIGHT(N216, LEN(N216)-SEARCH("/",N216))</f>
        <v>documentary</v>
      </c>
      <c r="S216" s="10">
        <f t="shared" si="6"/>
        <v>42101.474039351851</v>
      </c>
      <c r="T216" s="10">
        <f t="shared" si="7"/>
        <v>42139.583333333336</v>
      </c>
    </row>
    <row r="217" spans="1:20" ht="49" x14ac:dyDescent="0.25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5">
        <f>E217/D217</f>
        <v>1.0276470588235294</v>
      </c>
      <c r="P217" s="6">
        <f>ROUND(E217/L217,2)</f>
        <v>109.19</v>
      </c>
      <c r="Q217" t="str">
        <f>LEFT(N217, SEARCH("/",N217)-1)</f>
        <v>film &amp; video</v>
      </c>
      <c r="R217" t="str">
        <f>RIGHT(N217, LEN(N217)-SEARCH("/",N217))</f>
        <v>documentary</v>
      </c>
      <c r="S217" s="10">
        <f t="shared" si="6"/>
        <v>42101.529108796291</v>
      </c>
      <c r="T217" s="10">
        <f t="shared" si="7"/>
        <v>42132.708333333336</v>
      </c>
    </row>
    <row r="218" spans="1:20" ht="49" x14ac:dyDescent="0.25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5">
        <f>E218/D218</f>
        <v>1.1683911999999999</v>
      </c>
      <c r="P218" s="6">
        <f>ROUND(E218/L218,2)</f>
        <v>59.25</v>
      </c>
      <c r="Q218" t="str">
        <f>LEFT(N218, SEARCH("/",N218)-1)</f>
        <v>film &amp; video</v>
      </c>
      <c r="R218" t="str">
        <f>RIGHT(N218, LEN(N218)-SEARCH("/",N218))</f>
        <v>documentary</v>
      </c>
      <c r="S218" s="10">
        <f t="shared" si="6"/>
        <v>42291.387939814813</v>
      </c>
      <c r="T218" s="10">
        <f t="shared" si="7"/>
        <v>42321.429606481477</v>
      </c>
    </row>
    <row r="219" spans="1:20" ht="49" x14ac:dyDescent="0.25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5">
        <f>E219/D219</f>
        <v>1.0116833333333335</v>
      </c>
      <c r="P219" s="6">
        <f>ROUND(E219/L219,2)</f>
        <v>97.9</v>
      </c>
      <c r="Q219" t="str">
        <f>LEFT(N219, SEARCH("/",N219)-1)</f>
        <v>film &amp; video</v>
      </c>
      <c r="R219" t="str">
        <f>RIGHT(N219, LEN(N219)-SEARCH("/",N219))</f>
        <v>documentary</v>
      </c>
      <c r="S219" s="10">
        <f t="shared" si="6"/>
        <v>42046.920231481483</v>
      </c>
      <c r="T219" s="10">
        <f t="shared" si="7"/>
        <v>42076.878564814811</v>
      </c>
    </row>
    <row r="220" spans="1:20" ht="49" x14ac:dyDescent="0.25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5">
        <f>E220/D220</f>
        <v>1.1013360000000001</v>
      </c>
      <c r="P220" s="6">
        <f>ROUND(E220/L220,2)</f>
        <v>70</v>
      </c>
      <c r="Q220" t="str">
        <f>LEFT(N220, SEARCH("/",N220)-1)</f>
        <v>film &amp; video</v>
      </c>
      <c r="R220" t="str">
        <f>RIGHT(N220, LEN(N220)-SEARCH("/",N220))</f>
        <v>documentary</v>
      </c>
      <c r="S220" s="10">
        <f t="shared" si="6"/>
        <v>42559.547337962962</v>
      </c>
      <c r="T220" s="10">
        <f t="shared" si="7"/>
        <v>42615.833333333336</v>
      </c>
    </row>
    <row r="221" spans="1:20" ht="49" x14ac:dyDescent="0.25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5">
        <f>E221/D221</f>
        <v>1.0808333333333333</v>
      </c>
      <c r="P221" s="6">
        <f>ROUND(E221/L221,2)</f>
        <v>72.87</v>
      </c>
      <c r="Q221" t="str">
        <f>LEFT(N221, SEARCH("/",N221)-1)</f>
        <v>film &amp; video</v>
      </c>
      <c r="R221" t="str">
        <f>RIGHT(N221, LEN(N221)-SEARCH("/",N221))</f>
        <v>documentary</v>
      </c>
      <c r="S221" s="10">
        <f t="shared" si="6"/>
        <v>42093.551712962959</v>
      </c>
      <c r="T221" s="10">
        <f t="shared" si="7"/>
        <v>42123.551712962959</v>
      </c>
    </row>
    <row r="222" spans="1:20" ht="49" x14ac:dyDescent="0.25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5">
        <f>E222/D222</f>
        <v>1.2502285714285715</v>
      </c>
      <c r="P222" s="6">
        <f>ROUND(E222/L222,2)</f>
        <v>146.35</v>
      </c>
      <c r="Q222" t="str">
        <f>LEFT(N222, SEARCH("/",N222)-1)</f>
        <v>film &amp; video</v>
      </c>
      <c r="R222" t="str">
        <f>RIGHT(N222, LEN(N222)-SEARCH("/",N222))</f>
        <v>documentary</v>
      </c>
      <c r="S222" s="10">
        <f t="shared" si="6"/>
        <v>42772.460729166669</v>
      </c>
      <c r="T222" s="10">
        <f t="shared" si="7"/>
        <v>42802.666666666664</v>
      </c>
    </row>
    <row r="223" spans="1:20" ht="49" x14ac:dyDescent="0.25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5">
        <f>E223/D223</f>
        <v>1.0671428571428572</v>
      </c>
      <c r="P223" s="6">
        <f>ROUND(E223/L223,2)</f>
        <v>67.91</v>
      </c>
      <c r="Q223" t="str">
        <f>LEFT(N223, SEARCH("/",N223)-1)</f>
        <v>film &amp; video</v>
      </c>
      <c r="R223" t="str">
        <f>RIGHT(N223, LEN(N223)-SEARCH("/",N223))</f>
        <v>documentary</v>
      </c>
      <c r="S223" s="10">
        <f t="shared" si="6"/>
        <v>41894.671273148146</v>
      </c>
      <c r="T223" s="10">
        <f t="shared" si="7"/>
        <v>41912.957638888889</v>
      </c>
    </row>
    <row r="224" spans="1:20" ht="33" x14ac:dyDescent="0.25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5">
        <f>E224/D224</f>
        <v>1.0036639999999999</v>
      </c>
      <c r="P224" s="6">
        <f>ROUND(E224/L224,2)</f>
        <v>169.85</v>
      </c>
      <c r="Q224" t="str">
        <f>LEFT(N224, SEARCH("/",N224)-1)</f>
        <v>film &amp; video</v>
      </c>
      <c r="R224" t="str">
        <f>RIGHT(N224, LEN(N224)-SEARCH("/",N224))</f>
        <v>documentary</v>
      </c>
      <c r="S224" s="10">
        <f t="shared" si="6"/>
        <v>42459.572511574072</v>
      </c>
      <c r="T224" s="10">
        <f t="shared" si="7"/>
        <v>42489.572511574072</v>
      </c>
    </row>
    <row r="225" spans="1:20" ht="49" x14ac:dyDescent="0.25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5">
        <f>E225/D225</f>
        <v>1.0202863333333334</v>
      </c>
      <c r="P225" s="6">
        <f>ROUND(E225/L225,2)</f>
        <v>58.41</v>
      </c>
      <c r="Q225" t="str">
        <f>LEFT(N225, SEARCH("/",N225)-1)</f>
        <v>film &amp; video</v>
      </c>
      <c r="R225" t="str">
        <f>RIGHT(N225, LEN(N225)-SEARCH("/",N225))</f>
        <v>documentary</v>
      </c>
      <c r="S225" s="10">
        <f t="shared" si="6"/>
        <v>41926.529456018514</v>
      </c>
      <c r="T225" s="10">
        <f t="shared" si="7"/>
        <v>41956.916666666664</v>
      </c>
    </row>
    <row r="226" spans="1:20" ht="49" x14ac:dyDescent="0.25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5">
        <f>E226/D226</f>
        <v>1.0208358208955224</v>
      </c>
      <c r="P226" s="6">
        <f>ROUND(E226/L226,2)</f>
        <v>119.99</v>
      </c>
      <c r="Q226" t="str">
        <f>LEFT(N226, SEARCH("/",N226)-1)</f>
        <v>film &amp; video</v>
      </c>
      <c r="R226" t="str">
        <f>RIGHT(N226, LEN(N226)-SEARCH("/",N226))</f>
        <v>documentary</v>
      </c>
      <c r="S226" s="10">
        <f t="shared" si="6"/>
        <v>42111.762662037036</v>
      </c>
      <c r="T226" s="10">
        <f t="shared" si="7"/>
        <v>42155.888888888883</v>
      </c>
    </row>
    <row r="227" spans="1:20" ht="49" x14ac:dyDescent="0.25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5">
        <f>E227/D227</f>
        <v>1.2327586206896552</v>
      </c>
      <c r="P227" s="6">
        <f>ROUND(E227/L227,2)</f>
        <v>99.86</v>
      </c>
      <c r="Q227" t="str">
        <f>LEFT(N227, SEARCH("/",N227)-1)</f>
        <v>film &amp; video</v>
      </c>
      <c r="R227" t="str">
        <f>RIGHT(N227, LEN(N227)-SEARCH("/",N227))</f>
        <v>documentary</v>
      </c>
      <c r="S227" s="10">
        <f t="shared" si="6"/>
        <v>42114.735995370364</v>
      </c>
      <c r="T227" s="10">
        <f t="shared" si="7"/>
        <v>42144.735995370364</v>
      </c>
    </row>
    <row r="228" spans="1:20" ht="49" x14ac:dyDescent="0.25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5">
        <f>E228/D228</f>
        <v>1.7028880000000002</v>
      </c>
      <c r="P228" s="6">
        <f>ROUND(E228/L228,2)</f>
        <v>90.58</v>
      </c>
      <c r="Q228" t="str">
        <f>LEFT(N228, SEARCH("/",N228)-1)</f>
        <v>film &amp; video</v>
      </c>
      <c r="R228" t="str">
        <f>RIGHT(N228, LEN(N228)-SEARCH("/",N228))</f>
        <v>documentary</v>
      </c>
      <c r="S228" s="10">
        <f t="shared" si="6"/>
        <v>42261.291909722218</v>
      </c>
      <c r="T228" s="10">
        <f t="shared" si="7"/>
        <v>42291.291909722218</v>
      </c>
    </row>
    <row r="229" spans="1:20" ht="49" x14ac:dyDescent="0.25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5">
        <f>E229/D229</f>
        <v>1.1159049999999999</v>
      </c>
      <c r="P229" s="6">
        <f>ROUND(E229/L229,2)</f>
        <v>117.77</v>
      </c>
      <c r="Q229" t="str">
        <f>LEFT(N229, SEARCH("/",N229)-1)</f>
        <v>film &amp; video</v>
      </c>
      <c r="R229" t="str">
        <f>RIGHT(N229, LEN(N229)-SEARCH("/",N229))</f>
        <v>documentary</v>
      </c>
      <c r="S229" s="10">
        <f t="shared" si="6"/>
        <v>42292.287141203698</v>
      </c>
      <c r="T229" s="10">
        <f t="shared" si="7"/>
        <v>42322.32880787037</v>
      </c>
    </row>
    <row r="230" spans="1:20" ht="49" x14ac:dyDescent="0.25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5">
        <f>E230/D230</f>
        <v>1.03</v>
      </c>
      <c r="P230" s="6">
        <f>ROUND(E230/L230,2)</f>
        <v>86.55</v>
      </c>
      <c r="Q230" t="str">
        <f>LEFT(N230, SEARCH("/",N230)-1)</f>
        <v>film &amp; video</v>
      </c>
      <c r="R230" t="str">
        <f>RIGHT(N230, LEN(N230)-SEARCH("/",N230))</f>
        <v>documentary</v>
      </c>
      <c r="S230" s="10">
        <f t="shared" si="6"/>
        <v>42207.378657407404</v>
      </c>
      <c r="T230" s="10">
        <f t="shared" si="7"/>
        <v>42237.378657407404</v>
      </c>
    </row>
    <row r="231" spans="1:20" ht="33" x14ac:dyDescent="0.25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5">
        <f>E231/D231</f>
        <v>1.0663570159857905</v>
      </c>
      <c r="P231" s="6">
        <f>ROUND(E231/L231,2)</f>
        <v>71.900000000000006</v>
      </c>
      <c r="Q231" t="str">
        <f>LEFT(N231, SEARCH("/",N231)-1)</f>
        <v>film &amp; video</v>
      </c>
      <c r="R231" t="str">
        <f>RIGHT(N231, LEN(N231)-SEARCH("/",N231))</f>
        <v>documentary</v>
      </c>
      <c r="S231" s="10">
        <f t="shared" si="6"/>
        <v>42760.290601851848</v>
      </c>
      <c r="T231" s="10">
        <f t="shared" si="7"/>
        <v>42790.290601851848</v>
      </c>
    </row>
    <row r="232" spans="1:20" ht="49" x14ac:dyDescent="0.25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5">
        <f>E232/D232</f>
        <v>1.1476</v>
      </c>
      <c r="P232" s="6">
        <f>ROUND(E232/L232,2)</f>
        <v>129.82</v>
      </c>
      <c r="Q232" t="str">
        <f>LEFT(N232, SEARCH("/",N232)-1)</f>
        <v>film &amp; video</v>
      </c>
      <c r="R232" t="str">
        <f>RIGHT(N232, LEN(N232)-SEARCH("/",N232))</f>
        <v>documentary</v>
      </c>
      <c r="S232" s="10">
        <f t="shared" si="6"/>
        <v>42585.857743055552</v>
      </c>
      <c r="T232" s="10">
        <f t="shared" si="7"/>
        <v>42623.957638888889</v>
      </c>
    </row>
    <row r="233" spans="1:20" ht="49" x14ac:dyDescent="0.25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5">
        <f>E233/D233</f>
        <v>1.2734117647058822</v>
      </c>
      <c r="P233" s="6">
        <f>ROUND(E233/L233,2)</f>
        <v>44.91</v>
      </c>
      <c r="Q233" t="str">
        <f>LEFT(N233, SEARCH("/",N233)-1)</f>
        <v>film &amp; video</v>
      </c>
      <c r="R233" t="str">
        <f>RIGHT(N233, LEN(N233)-SEARCH("/",N233))</f>
        <v>documentary</v>
      </c>
      <c r="S233" s="10">
        <f t="shared" si="6"/>
        <v>42427.75641203703</v>
      </c>
      <c r="T233" s="10">
        <f t="shared" si="7"/>
        <v>42467.714745370373</v>
      </c>
    </row>
    <row r="234" spans="1:20" ht="49" x14ac:dyDescent="0.25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5">
        <f>E234/D234</f>
        <v>1.1656</v>
      </c>
      <c r="P234" s="6">
        <f>ROUND(E234/L234,2)</f>
        <v>40.76</v>
      </c>
      <c r="Q234" t="str">
        <f>LEFT(N234, SEARCH("/",N234)-1)</f>
        <v>film &amp; video</v>
      </c>
      <c r="R234" t="str">
        <f>RIGHT(N234, LEN(N234)-SEARCH("/",N234))</f>
        <v>documentary</v>
      </c>
      <c r="S234" s="10">
        <f t="shared" si="6"/>
        <v>41889.959120370368</v>
      </c>
      <c r="T234" s="10">
        <f t="shared" si="7"/>
        <v>41919.959120370368</v>
      </c>
    </row>
    <row r="235" spans="1:20" ht="49" x14ac:dyDescent="0.25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5">
        <f>E235/D235</f>
        <v>1.0861819426615318</v>
      </c>
      <c r="P235" s="6">
        <f>ROUND(E235/L235,2)</f>
        <v>103.52</v>
      </c>
      <c r="Q235" t="str">
        <f>LEFT(N235, SEARCH("/",N235)-1)</f>
        <v>film &amp; video</v>
      </c>
      <c r="R235" t="str">
        <f>RIGHT(N235, LEN(N235)-SEARCH("/",N235))</f>
        <v>documentary</v>
      </c>
      <c r="S235" s="10">
        <f t="shared" si="6"/>
        <v>42297.583553240744</v>
      </c>
      <c r="T235" s="10">
        <f t="shared" si="7"/>
        <v>42327.625219907401</v>
      </c>
    </row>
    <row r="236" spans="1:20" ht="49" x14ac:dyDescent="0.25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5">
        <f>E236/D236</f>
        <v>1.0394285714285714</v>
      </c>
      <c r="P236" s="6">
        <f>ROUND(E236/L236,2)</f>
        <v>125.45</v>
      </c>
      <c r="Q236" t="str">
        <f>LEFT(N236, SEARCH("/",N236)-1)</f>
        <v>film &amp; video</v>
      </c>
      <c r="R236" t="str">
        <f>RIGHT(N236, LEN(N236)-SEARCH("/",N236))</f>
        <v>documentary</v>
      </c>
      <c r="S236" s="10">
        <f t="shared" si="6"/>
        <v>42438.619456018518</v>
      </c>
      <c r="T236" s="10">
        <f t="shared" si="7"/>
        <v>42468.577789351846</v>
      </c>
    </row>
    <row r="237" spans="1:20" ht="33" x14ac:dyDescent="0.25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5">
        <f>E237/D237</f>
        <v>1.1625714285714286</v>
      </c>
      <c r="P237" s="6">
        <f>ROUND(E237/L237,2)</f>
        <v>246.61</v>
      </c>
      <c r="Q237" t="str">
        <f>LEFT(N237, SEARCH("/",N237)-1)</f>
        <v>film &amp; video</v>
      </c>
      <c r="R237" t="str">
        <f>RIGHT(N237, LEN(N237)-SEARCH("/",N237))</f>
        <v>documentary</v>
      </c>
      <c r="S237" s="10">
        <f t="shared" si="6"/>
        <v>41943.0855787037</v>
      </c>
      <c r="T237" s="10">
        <f t="shared" si="7"/>
        <v>41974.127245370364</v>
      </c>
    </row>
    <row r="238" spans="1:20" ht="33" x14ac:dyDescent="0.25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5">
        <f>E238/D238</f>
        <v>1.0269239999999999</v>
      </c>
      <c r="P238" s="6">
        <f>ROUND(E238/L238,2)</f>
        <v>79.400000000000006</v>
      </c>
      <c r="Q238" t="str">
        <f>LEFT(N238, SEARCH("/",N238)-1)</f>
        <v>film &amp; video</v>
      </c>
      <c r="R238" t="str">
        <f>RIGHT(N238, LEN(N238)-SEARCH("/",N238))</f>
        <v>documentary</v>
      </c>
      <c r="S238" s="10">
        <f t="shared" si="6"/>
        <v>42415.594826388886</v>
      </c>
      <c r="T238" s="10">
        <f t="shared" si="7"/>
        <v>42445.553159722222</v>
      </c>
    </row>
    <row r="239" spans="1:20" ht="49" x14ac:dyDescent="0.25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5">
        <f>E239/D239</f>
        <v>1.74</v>
      </c>
      <c r="P239" s="6">
        <f>ROUND(E239/L239,2)</f>
        <v>86.14</v>
      </c>
      <c r="Q239" t="str">
        <f>LEFT(N239, SEARCH("/",N239)-1)</f>
        <v>film &amp; video</v>
      </c>
      <c r="R239" t="str">
        <f>RIGHT(N239, LEN(N239)-SEARCH("/",N239))</f>
        <v>documentary</v>
      </c>
      <c r="S239" s="10">
        <f t="shared" si="6"/>
        <v>42078.01385416666</v>
      </c>
      <c r="T239" s="10">
        <f t="shared" si="7"/>
        <v>42118.01385416666</v>
      </c>
    </row>
    <row r="240" spans="1:20" ht="49" x14ac:dyDescent="0.25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5">
        <f>E240/D240</f>
        <v>1.03088</v>
      </c>
      <c r="P240" s="6">
        <f>ROUND(E240/L240,2)</f>
        <v>193.05</v>
      </c>
      <c r="Q240" t="str">
        <f>LEFT(N240, SEARCH("/",N240)-1)</f>
        <v>film &amp; video</v>
      </c>
      <c r="R240" t="str">
        <f>RIGHT(N240, LEN(N240)-SEARCH("/",N240))</f>
        <v>documentary</v>
      </c>
      <c r="S240" s="10">
        <f t="shared" si="6"/>
        <v>42507.651863425919</v>
      </c>
      <c r="T240" s="10">
        <f t="shared" si="7"/>
        <v>42536.416666666664</v>
      </c>
    </row>
    <row r="241" spans="1:20" ht="49" x14ac:dyDescent="0.25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5">
        <f>E241/D241</f>
        <v>1.0485537190082646</v>
      </c>
      <c r="P241" s="6">
        <f>ROUND(E241/L241,2)</f>
        <v>84.02</v>
      </c>
      <c r="Q241" t="str">
        <f>LEFT(N241, SEARCH("/",N241)-1)</f>
        <v>film &amp; video</v>
      </c>
      <c r="R241" t="str">
        <f>RIGHT(N241, LEN(N241)-SEARCH("/",N241))</f>
        <v>documentary</v>
      </c>
      <c r="S241" s="10">
        <f t="shared" si="6"/>
        <v>41934.86215277778</v>
      </c>
      <c r="T241" s="10">
        <f t="shared" si="7"/>
        <v>41957.008333333331</v>
      </c>
    </row>
    <row r="242" spans="1:20" ht="49" x14ac:dyDescent="0.25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5">
        <f>E242/D242</f>
        <v>1.0137499999999999</v>
      </c>
      <c r="P242" s="6">
        <f>ROUND(E242/L242,2)</f>
        <v>139.83000000000001</v>
      </c>
      <c r="Q242" t="str">
        <f>LEFT(N242, SEARCH("/",N242)-1)</f>
        <v>film &amp; video</v>
      </c>
      <c r="R242" t="str">
        <f>RIGHT(N242, LEN(N242)-SEARCH("/",N242))</f>
        <v>documentary</v>
      </c>
      <c r="S242" s="10">
        <f t="shared" si="6"/>
        <v>42163.689583333333</v>
      </c>
      <c r="T242" s="10">
        <f t="shared" si="7"/>
        <v>42207.924305555549</v>
      </c>
    </row>
    <row r="243" spans="1:20" ht="49" x14ac:dyDescent="0.25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5">
        <f>E243/D243</f>
        <v>1.1107699999999998</v>
      </c>
      <c r="P243" s="6">
        <f>ROUND(E243/L243,2)</f>
        <v>109.82</v>
      </c>
      <c r="Q243" t="str">
        <f>LEFT(N243, SEARCH("/",N243)-1)</f>
        <v>film &amp; video</v>
      </c>
      <c r="R243" t="str">
        <f>RIGHT(N243, LEN(N243)-SEARCH("/",N243))</f>
        <v>documentary</v>
      </c>
      <c r="S243" s="10">
        <f t="shared" si="6"/>
        <v>41935.792893518512</v>
      </c>
      <c r="T243" s="10">
        <f t="shared" si="7"/>
        <v>41965.834560185183</v>
      </c>
    </row>
    <row r="244" spans="1:20" ht="49" x14ac:dyDescent="0.25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5">
        <f>E244/D244</f>
        <v>1.2415933781686497</v>
      </c>
      <c r="P244" s="6">
        <f>ROUND(E244/L244,2)</f>
        <v>139.53</v>
      </c>
      <c r="Q244" t="str">
        <f>LEFT(N244, SEARCH("/",N244)-1)</f>
        <v>film &amp; video</v>
      </c>
      <c r="R244" t="str">
        <f>RIGHT(N244, LEN(N244)-SEARCH("/",N244))</f>
        <v>documentary</v>
      </c>
      <c r="S244" s="10">
        <f t="shared" si="6"/>
        <v>41837.002210648148</v>
      </c>
      <c r="T244" s="10">
        <f t="shared" si="7"/>
        <v>41858.791666666664</v>
      </c>
    </row>
    <row r="245" spans="1:20" ht="49" x14ac:dyDescent="0.25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5">
        <f>E245/D245</f>
        <v>1.0133333333333334</v>
      </c>
      <c r="P245" s="6">
        <f>ROUND(E245/L245,2)</f>
        <v>347.85</v>
      </c>
      <c r="Q245" t="str">
        <f>LEFT(N245, SEARCH("/",N245)-1)</f>
        <v>film &amp; video</v>
      </c>
      <c r="R245" t="str">
        <f>RIGHT(N245, LEN(N245)-SEARCH("/",N245))</f>
        <v>documentary</v>
      </c>
      <c r="S245" s="10">
        <f t="shared" si="6"/>
        <v>40255.53629629629</v>
      </c>
      <c r="T245" s="10">
        <f t="shared" si="7"/>
        <v>40300.598611111105</v>
      </c>
    </row>
    <row r="246" spans="1:20" ht="49" x14ac:dyDescent="0.25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5">
        <f>E246/D246</f>
        <v>1.1016142857142857</v>
      </c>
      <c r="P246" s="6">
        <f>ROUND(E246/L246,2)</f>
        <v>68.239999999999995</v>
      </c>
      <c r="Q246" t="str">
        <f>LEFT(N246, SEARCH("/",N246)-1)</f>
        <v>film &amp; video</v>
      </c>
      <c r="R246" t="str">
        <f>RIGHT(N246, LEN(N246)-SEARCH("/",N246))</f>
        <v>documentary</v>
      </c>
      <c r="S246" s="10">
        <f t="shared" si="6"/>
        <v>41780.651296296295</v>
      </c>
      <c r="T246" s="10">
        <f t="shared" si="7"/>
        <v>41810.957638888889</v>
      </c>
    </row>
    <row r="247" spans="1:20" ht="49" x14ac:dyDescent="0.25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5">
        <f>E247/D247</f>
        <v>1.0397333333333334</v>
      </c>
      <c r="P247" s="6">
        <f>ROUND(E247/L247,2)</f>
        <v>239.94</v>
      </c>
      <c r="Q247" t="str">
        <f>LEFT(N247, SEARCH("/",N247)-1)</f>
        <v>film &amp; video</v>
      </c>
      <c r="R247" t="str">
        <f>RIGHT(N247, LEN(N247)-SEARCH("/",N247))</f>
        <v>documentary</v>
      </c>
      <c r="S247" s="10">
        <f t="shared" si="6"/>
        <v>41668.398136574069</v>
      </c>
      <c r="T247" s="10">
        <f t="shared" si="7"/>
        <v>41698.398136574069</v>
      </c>
    </row>
    <row r="248" spans="1:20" ht="49" x14ac:dyDescent="0.25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5">
        <f>E248/D248</f>
        <v>1.013157894736842</v>
      </c>
      <c r="P248" s="6">
        <f>ROUND(E248/L248,2)</f>
        <v>287.31</v>
      </c>
      <c r="Q248" t="str">
        <f>LEFT(N248, SEARCH("/",N248)-1)</f>
        <v>film &amp; video</v>
      </c>
      <c r="R248" t="str">
        <f>RIGHT(N248, LEN(N248)-SEARCH("/",N248))</f>
        <v>documentary</v>
      </c>
      <c r="S248" s="10">
        <f t="shared" si="6"/>
        <v>41019.584699074076</v>
      </c>
      <c r="T248" s="10">
        <f t="shared" si="7"/>
        <v>41049.584699074076</v>
      </c>
    </row>
    <row r="249" spans="1:20" ht="49" x14ac:dyDescent="0.25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5">
        <f>E249/D249</f>
        <v>1.033501</v>
      </c>
      <c r="P249" s="6">
        <f>ROUND(E249/L249,2)</f>
        <v>86.85</v>
      </c>
      <c r="Q249" t="str">
        <f>LEFT(N249, SEARCH("/",N249)-1)</f>
        <v>film &amp; video</v>
      </c>
      <c r="R249" t="str">
        <f>RIGHT(N249, LEN(N249)-SEARCH("/",N249))</f>
        <v>documentary</v>
      </c>
      <c r="S249" s="10">
        <f t="shared" si="6"/>
        <v>41355.368958333333</v>
      </c>
      <c r="T249" s="10">
        <f t="shared" si="7"/>
        <v>41394.999305555553</v>
      </c>
    </row>
    <row r="250" spans="1:20" ht="49" x14ac:dyDescent="0.25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5">
        <f>E250/D250</f>
        <v>1.04112</v>
      </c>
      <c r="P250" s="6">
        <f>ROUND(E250/L250,2)</f>
        <v>81.849999999999994</v>
      </c>
      <c r="Q250" t="str">
        <f>LEFT(N250, SEARCH("/",N250)-1)</f>
        <v>film &amp; video</v>
      </c>
      <c r="R250" t="str">
        <f>RIGHT(N250, LEN(N250)-SEARCH("/",N250))</f>
        <v>documentary</v>
      </c>
      <c r="S250" s="10">
        <f t="shared" si="6"/>
        <v>42043.397245370368</v>
      </c>
      <c r="T250" s="10">
        <f t="shared" si="7"/>
        <v>42078.355578703697</v>
      </c>
    </row>
    <row r="251" spans="1:20" ht="49" x14ac:dyDescent="0.25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5">
        <f>E251/D251</f>
        <v>1.1015569230769231</v>
      </c>
      <c r="P251" s="6">
        <f>ROUND(E251/L251,2)</f>
        <v>42.87</v>
      </c>
      <c r="Q251" t="str">
        <f>LEFT(N251, SEARCH("/",N251)-1)</f>
        <v>film &amp; video</v>
      </c>
      <c r="R251" t="str">
        <f>RIGHT(N251, LEN(N251)-SEARCH("/",N251))</f>
        <v>documentary</v>
      </c>
      <c r="S251" s="10">
        <f t="shared" si="6"/>
        <v>40893.3433912037</v>
      </c>
      <c r="T251" s="10">
        <f t="shared" si="7"/>
        <v>40923.3433912037</v>
      </c>
    </row>
    <row r="252" spans="1:20" ht="49" x14ac:dyDescent="0.25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5">
        <f>E252/D252</f>
        <v>1.2202</v>
      </c>
      <c r="P252" s="6">
        <f>ROUND(E252/L252,2)</f>
        <v>709.42</v>
      </c>
      <c r="Q252" t="str">
        <f>LEFT(N252, SEARCH("/",N252)-1)</f>
        <v>film &amp; video</v>
      </c>
      <c r="R252" t="str">
        <f>RIGHT(N252, LEN(N252)-SEARCH("/",N252))</f>
        <v>documentary</v>
      </c>
      <c r="S252" s="10">
        <f t="shared" si="6"/>
        <v>42711.586805555555</v>
      </c>
      <c r="T252" s="10">
        <f t="shared" si="7"/>
        <v>42741.586805555555</v>
      </c>
    </row>
    <row r="253" spans="1:20" ht="49" x14ac:dyDescent="0.25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5">
        <f>E253/D253</f>
        <v>1.1416866666666667</v>
      </c>
      <c r="P253" s="6">
        <f>ROUND(E253/L253,2)</f>
        <v>161.26</v>
      </c>
      <c r="Q253" t="str">
        <f>LEFT(N253, SEARCH("/",N253)-1)</f>
        <v>film &amp; video</v>
      </c>
      <c r="R253" t="str">
        <f>RIGHT(N253, LEN(N253)-SEARCH("/",N253))</f>
        <v>documentary</v>
      </c>
      <c r="S253" s="10">
        <f t="shared" si="6"/>
        <v>41261.559479166666</v>
      </c>
      <c r="T253" s="10">
        <f t="shared" si="7"/>
        <v>41306.559479166666</v>
      </c>
    </row>
    <row r="254" spans="1:20" ht="33" x14ac:dyDescent="0.25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5">
        <f>E254/D254</f>
        <v>1.2533333333333334</v>
      </c>
      <c r="P254" s="6">
        <f>ROUND(E254/L254,2)</f>
        <v>41.78</v>
      </c>
      <c r="Q254" t="str">
        <f>LEFT(N254, SEARCH("/",N254)-1)</f>
        <v>film &amp; video</v>
      </c>
      <c r="R254" t="str">
        <f>RIGHT(N254, LEN(N254)-SEARCH("/",N254))</f>
        <v>documentary</v>
      </c>
      <c r="S254" s="10">
        <f t="shared" si="6"/>
        <v>42425.368564814817</v>
      </c>
      <c r="T254" s="10">
        <f t="shared" si="7"/>
        <v>42465.458333333336</v>
      </c>
    </row>
    <row r="255" spans="1:20" ht="49" x14ac:dyDescent="0.25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5">
        <f>E255/D255</f>
        <v>1.0666666666666667</v>
      </c>
      <c r="P255" s="6">
        <f>ROUND(E255/L255,2)</f>
        <v>89.89</v>
      </c>
      <c r="Q255" t="str">
        <f>LEFT(N255, SEARCH("/",N255)-1)</f>
        <v>film &amp; video</v>
      </c>
      <c r="R255" t="str">
        <f>RIGHT(N255, LEN(N255)-SEARCH("/",N255))</f>
        <v>documentary</v>
      </c>
      <c r="S255" s="10">
        <f t="shared" si="6"/>
        <v>41078.703680555554</v>
      </c>
      <c r="T255" s="10">
        <f t="shared" si="7"/>
        <v>41108.703680555554</v>
      </c>
    </row>
    <row r="256" spans="1:20" ht="49" x14ac:dyDescent="0.25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>E256/D256</f>
        <v>1.3065</v>
      </c>
      <c r="P256" s="6">
        <f>ROUND(E256/L256,2)</f>
        <v>45.05</v>
      </c>
      <c r="Q256" t="str">
        <f>LEFT(N256, SEARCH("/",N256)-1)</f>
        <v>film &amp; video</v>
      </c>
      <c r="R256" t="str">
        <f>RIGHT(N256, LEN(N256)-SEARCH("/",N256))</f>
        <v>documentary</v>
      </c>
      <c r="S256" s="10">
        <f t="shared" si="6"/>
        <v>40757.680914351848</v>
      </c>
      <c r="T256" s="10">
        <f t="shared" si="7"/>
        <v>40802.680914351848</v>
      </c>
    </row>
    <row r="257" spans="1:20" ht="49" x14ac:dyDescent="0.25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5">
        <f>E257/D257</f>
        <v>1.2</v>
      </c>
      <c r="P257" s="6">
        <f>ROUND(E257/L257,2)</f>
        <v>42.86</v>
      </c>
      <c r="Q257" t="str">
        <f>LEFT(N257, SEARCH("/",N257)-1)</f>
        <v>film &amp; video</v>
      </c>
      <c r="R257" t="str">
        <f>RIGHT(N257, LEN(N257)-SEARCH("/",N257))</f>
        <v>documentary</v>
      </c>
      <c r="S257" s="10">
        <f t="shared" si="6"/>
        <v>41657.77674768518</v>
      </c>
      <c r="T257" s="10">
        <f t="shared" si="7"/>
        <v>41699.512499999997</v>
      </c>
    </row>
    <row r="258" spans="1:20" ht="49" x14ac:dyDescent="0.25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5">
        <f>E258/D258</f>
        <v>1.0595918367346939</v>
      </c>
      <c r="P258" s="6">
        <f>ROUND(E258/L258,2)</f>
        <v>54.08</v>
      </c>
      <c r="Q258" t="str">
        <f>LEFT(N258, SEARCH("/",N258)-1)</f>
        <v>film &amp; video</v>
      </c>
      <c r="R258" t="str">
        <f>RIGHT(N258, LEN(N258)-SEARCH("/",N258))</f>
        <v>documentary</v>
      </c>
      <c r="S258" s="10">
        <f t="shared" si="6"/>
        <v>42576.244398148141</v>
      </c>
      <c r="T258" s="10">
        <f t="shared" si="7"/>
        <v>42607.244398148141</v>
      </c>
    </row>
    <row r="259" spans="1:20" ht="49" x14ac:dyDescent="0.25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5">
        <f>E259/D259</f>
        <v>1.1439999999999999</v>
      </c>
      <c r="P259" s="6">
        <f>ROUND(E259/L259,2)</f>
        <v>103.22</v>
      </c>
      <c r="Q259" t="str">
        <f>LEFT(N259, SEARCH("/",N259)-1)</f>
        <v>film &amp; video</v>
      </c>
      <c r="R259" t="str">
        <f>RIGHT(N259, LEN(N259)-SEARCH("/",N259))</f>
        <v>documentary</v>
      </c>
      <c r="S259" s="10">
        <f t="shared" ref="S259:S322" si="8">(J259/86400)+25569+(-5/24)</f>
        <v>42292.042453703696</v>
      </c>
      <c r="T259" s="10">
        <f t="shared" ref="T259:T322" si="9">(I259/86400)+25569+(-5/24)</f>
        <v>42322.084027777775</v>
      </c>
    </row>
    <row r="260" spans="1:20" ht="49" x14ac:dyDescent="0.25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5">
        <f>E260/D260</f>
        <v>1.1176666666666666</v>
      </c>
      <c r="P260" s="6">
        <f>ROUND(E260/L260,2)</f>
        <v>40.4</v>
      </c>
      <c r="Q260" t="str">
        <f>LEFT(N260, SEARCH("/",N260)-1)</f>
        <v>film &amp; video</v>
      </c>
      <c r="R260" t="str">
        <f>RIGHT(N260, LEN(N260)-SEARCH("/",N260))</f>
        <v>documentary</v>
      </c>
      <c r="S260" s="10">
        <f t="shared" si="8"/>
        <v>42370.363518518519</v>
      </c>
      <c r="T260" s="10">
        <f t="shared" si="9"/>
        <v>42394.786111111105</v>
      </c>
    </row>
    <row r="261" spans="1:20" ht="49" x14ac:dyDescent="0.25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5">
        <f>E261/D261</f>
        <v>1.1608000000000001</v>
      </c>
      <c r="P261" s="6">
        <f>ROUND(E261/L261,2)</f>
        <v>116.86</v>
      </c>
      <c r="Q261" t="str">
        <f>LEFT(N261, SEARCH("/",N261)-1)</f>
        <v>film &amp; video</v>
      </c>
      <c r="R261" t="str">
        <f>RIGHT(N261, LEN(N261)-SEARCH("/",N261))</f>
        <v>documentary</v>
      </c>
      <c r="S261" s="10">
        <f t="shared" si="8"/>
        <v>40987.479999999996</v>
      </c>
      <c r="T261" s="10">
        <f t="shared" si="9"/>
        <v>41032.479999999996</v>
      </c>
    </row>
    <row r="262" spans="1:20" ht="49" x14ac:dyDescent="0.25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5">
        <f>E262/D262</f>
        <v>1.415</v>
      </c>
      <c r="P262" s="6">
        <f>ROUND(E262/L262,2)</f>
        <v>115.51</v>
      </c>
      <c r="Q262" t="str">
        <f>LEFT(N262, SEARCH("/",N262)-1)</f>
        <v>film &amp; video</v>
      </c>
      <c r="R262" t="str">
        <f>RIGHT(N262, LEN(N262)-SEARCH("/",N262))</f>
        <v>documentary</v>
      </c>
      <c r="S262" s="10">
        <f t="shared" si="8"/>
        <v>42367.511481481481</v>
      </c>
      <c r="T262" s="10">
        <f t="shared" si="9"/>
        <v>42392.511481481481</v>
      </c>
    </row>
    <row r="263" spans="1:20" ht="49" x14ac:dyDescent="0.25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5">
        <f>E263/D263</f>
        <v>1.0472999999999999</v>
      </c>
      <c r="P263" s="6">
        <f>ROUND(E263/L263,2)</f>
        <v>104.31</v>
      </c>
      <c r="Q263" t="str">
        <f>LEFT(N263, SEARCH("/",N263)-1)</f>
        <v>film &amp; video</v>
      </c>
      <c r="R263" t="str">
        <f>RIGHT(N263, LEN(N263)-SEARCH("/",N263))</f>
        <v>documentary</v>
      </c>
      <c r="S263" s="10">
        <f t="shared" si="8"/>
        <v>41085.48978009259</v>
      </c>
      <c r="T263" s="10">
        <f t="shared" si="9"/>
        <v>41120</v>
      </c>
    </row>
    <row r="264" spans="1:20" ht="49" x14ac:dyDescent="0.25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5">
        <f>E264/D264</f>
        <v>2.5583333333333331</v>
      </c>
      <c r="P264" s="6">
        <f>ROUND(E264/L264,2)</f>
        <v>69.77</v>
      </c>
      <c r="Q264" t="str">
        <f>LEFT(N264, SEARCH("/",N264)-1)</f>
        <v>film &amp; video</v>
      </c>
      <c r="R264" t="str">
        <f>RIGHT(N264, LEN(N264)-SEARCH("/",N264))</f>
        <v>documentary</v>
      </c>
      <c r="S264" s="10">
        <f t="shared" si="8"/>
        <v>41144.501157407409</v>
      </c>
      <c r="T264" s="10">
        <f t="shared" si="9"/>
        <v>41158.501157407409</v>
      </c>
    </row>
    <row r="265" spans="1:20" ht="49" x14ac:dyDescent="0.25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5">
        <f>E265/D265</f>
        <v>2.0670670670670672</v>
      </c>
      <c r="P265" s="6">
        <f>ROUND(E265/L265,2)</f>
        <v>43.02</v>
      </c>
      <c r="Q265" t="str">
        <f>LEFT(N265, SEARCH("/",N265)-1)</f>
        <v>film &amp; video</v>
      </c>
      <c r="R265" t="str">
        <f>RIGHT(N265, LEN(N265)-SEARCH("/",N265))</f>
        <v>documentary</v>
      </c>
      <c r="S265" s="10">
        <f t="shared" si="8"/>
        <v>41754.90924768518</v>
      </c>
      <c r="T265" s="10">
        <f t="shared" si="9"/>
        <v>41777.90924768518</v>
      </c>
    </row>
    <row r="266" spans="1:20" ht="49" x14ac:dyDescent="0.25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5">
        <f>E266/D266</f>
        <v>1.1210500000000001</v>
      </c>
      <c r="P266" s="6">
        <f>ROUND(E266/L266,2)</f>
        <v>58.54</v>
      </c>
      <c r="Q266" t="str">
        <f>LEFT(N266, SEARCH("/",N266)-1)</f>
        <v>film &amp; video</v>
      </c>
      <c r="R266" t="str">
        <f>RIGHT(N266, LEN(N266)-SEARCH("/",N266))</f>
        <v>documentary</v>
      </c>
      <c r="S266" s="10">
        <f t="shared" si="8"/>
        <v>41980.573460648149</v>
      </c>
      <c r="T266" s="10">
        <f t="shared" si="9"/>
        <v>42010.573460648149</v>
      </c>
    </row>
    <row r="267" spans="1:20" ht="49" x14ac:dyDescent="0.25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5">
        <f>E267/D267</f>
        <v>1.05982</v>
      </c>
      <c r="P267" s="6">
        <f>ROUND(E267/L267,2)</f>
        <v>111.8</v>
      </c>
      <c r="Q267" t="str">
        <f>LEFT(N267, SEARCH("/",N267)-1)</f>
        <v>film &amp; video</v>
      </c>
      <c r="R267" t="str">
        <f>RIGHT(N267, LEN(N267)-SEARCH("/",N267))</f>
        <v>documentary</v>
      </c>
      <c r="S267" s="10">
        <f t="shared" si="8"/>
        <v>41934.376168981478</v>
      </c>
      <c r="T267" s="10">
        <f t="shared" si="9"/>
        <v>41964.41783564815</v>
      </c>
    </row>
    <row r="268" spans="1:20" ht="49" x14ac:dyDescent="0.25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5">
        <f>E268/D268</f>
        <v>1.0016666666666667</v>
      </c>
      <c r="P268" s="6">
        <f>ROUND(E268/L268,2)</f>
        <v>46.23</v>
      </c>
      <c r="Q268" t="str">
        <f>LEFT(N268, SEARCH("/",N268)-1)</f>
        <v>film &amp; video</v>
      </c>
      <c r="R268" t="str">
        <f>RIGHT(N268, LEN(N268)-SEARCH("/",N268))</f>
        <v>documentary</v>
      </c>
      <c r="S268" s="10">
        <f t="shared" si="8"/>
        <v>42211.742951388886</v>
      </c>
      <c r="T268" s="10">
        <f t="shared" si="9"/>
        <v>42226.742951388886</v>
      </c>
    </row>
    <row r="269" spans="1:20" ht="49" x14ac:dyDescent="0.25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5">
        <f>E269/D269</f>
        <v>2.1398947368421051</v>
      </c>
      <c r="P269" s="6">
        <f>ROUND(E269/L269,2)</f>
        <v>144.69</v>
      </c>
      <c r="Q269" t="str">
        <f>LEFT(N269, SEARCH("/",N269)-1)</f>
        <v>film &amp; video</v>
      </c>
      <c r="R269" t="str">
        <f>RIGHT(N269, LEN(N269)-SEARCH("/",N269))</f>
        <v>documentary</v>
      </c>
      <c r="S269" s="10">
        <f t="shared" si="8"/>
        <v>42200.468263888884</v>
      </c>
      <c r="T269" s="10">
        <f t="shared" si="9"/>
        <v>42231.041666666664</v>
      </c>
    </row>
    <row r="270" spans="1:20" ht="49" x14ac:dyDescent="0.25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5">
        <f>E270/D270</f>
        <v>1.2616000000000001</v>
      </c>
      <c r="P270" s="6">
        <f>ROUND(E270/L270,2)</f>
        <v>88.85</v>
      </c>
      <c r="Q270" t="str">
        <f>LEFT(N270, SEARCH("/",N270)-1)</f>
        <v>film &amp; video</v>
      </c>
      <c r="R270" t="str">
        <f>RIGHT(N270, LEN(N270)-SEARCH("/",N270))</f>
        <v>documentary</v>
      </c>
      <c r="S270" s="10">
        <f t="shared" si="8"/>
        <v>42548.86782407407</v>
      </c>
      <c r="T270" s="10">
        <f t="shared" si="9"/>
        <v>42578.86782407407</v>
      </c>
    </row>
    <row r="271" spans="1:20" ht="49" x14ac:dyDescent="0.25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5">
        <f>E271/D271</f>
        <v>1.8153547058823529</v>
      </c>
      <c r="P271" s="6">
        <f>ROUND(E271/L271,2)</f>
        <v>81.75</v>
      </c>
      <c r="Q271" t="str">
        <f>LEFT(N271, SEARCH("/",N271)-1)</f>
        <v>film &amp; video</v>
      </c>
      <c r="R271" t="str">
        <f>RIGHT(N271, LEN(N271)-SEARCH("/",N271))</f>
        <v>documentary</v>
      </c>
      <c r="S271" s="10">
        <f t="shared" si="8"/>
        <v>41673.854745370372</v>
      </c>
      <c r="T271" s="10">
        <f t="shared" si="9"/>
        <v>41705.749305555553</v>
      </c>
    </row>
    <row r="272" spans="1:20" ht="49" x14ac:dyDescent="0.25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5">
        <f>E272/D272</f>
        <v>1</v>
      </c>
      <c r="P272" s="6">
        <f>ROUND(E272/L272,2)</f>
        <v>71.430000000000007</v>
      </c>
      <c r="Q272" t="str">
        <f>LEFT(N272, SEARCH("/",N272)-1)</f>
        <v>film &amp; video</v>
      </c>
      <c r="R272" t="str">
        <f>RIGHT(N272, LEN(N272)-SEARCH("/",N272))</f>
        <v>documentary</v>
      </c>
      <c r="S272" s="10">
        <f t="shared" si="8"/>
        <v>42111.828379629624</v>
      </c>
      <c r="T272" s="10">
        <f t="shared" si="9"/>
        <v>42131.828379629624</v>
      </c>
    </row>
    <row r="273" spans="1:20" ht="49" x14ac:dyDescent="0.25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5">
        <f>E273/D273</f>
        <v>1.0061</v>
      </c>
      <c r="P273" s="6">
        <f>ROUND(E273/L273,2)</f>
        <v>104.26</v>
      </c>
      <c r="Q273" t="str">
        <f>LEFT(N273, SEARCH("/",N273)-1)</f>
        <v>film &amp; video</v>
      </c>
      <c r="R273" t="str">
        <f>RIGHT(N273, LEN(N273)-SEARCH("/",N273))</f>
        <v>documentary</v>
      </c>
      <c r="S273" s="10">
        <f t="shared" si="8"/>
        <v>40864.833923611106</v>
      </c>
      <c r="T273" s="10">
        <f t="shared" si="9"/>
        <v>40894.832638888889</v>
      </c>
    </row>
    <row r="274" spans="1:20" ht="49" x14ac:dyDescent="0.25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5">
        <f>E274/D274</f>
        <v>1.009027027027027</v>
      </c>
      <c r="P274" s="6">
        <f>ROUND(E274/L274,2)</f>
        <v>90.62</v>
      </c>
      <c r="Q274" t="str">
        <f>LEFT(N274, SEARCH("/",N274)-1)</f>
        <v>film &amp; video</v>
      </c>
      <c r="R274" t="str">
        <f>RIGHT(N274, LEN(N274)-SEARCH("/",N274))</f>
        <v>documentary</v>
      </c>
      <c r="S274" s="10">
        <f t="shared" si="8"/>
        <v>40763.508923611109</v>
      </c>
      <c r="T274" s="10">
        <f t="shared" si="9"/>
        <v>40793.916666666664</v>
      </c>
    </row>
    <row r="275" spans="1:20" ht="33" x14ac:dyDescent="0.25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5">
        <f>E275/D275</f>
        <v>1.10446</v>
      </c>
      <c r="P275" s="6">
        <f>ROUND(E275/L275,2)</f>
        <v>157.33000000000001</v>
      </c>
      <c r="Q275" t="str">
        <f>LEFT(N275, SEARCH("/",N275)-1)</f>
        <v>film &amp; video</v>
      </c>
      <c r="R275" t="str">
        <f>RIGHT(N275, LEN(N275)-SEARCH("/",N275))</f>
        <v>documentary</v>
      </c>
      <c r="S275" s="10">
        <f t="shared" si="8"/>
        <v>41526.500601851847</v>
      </c>
      <c r="T275" s="10">
        <f t="shared" si="9"/>
        <v>41557.500601851847</v>
      </c>
    </row>
    <row r="276" spans="1:20" ht="49" x14ac:dyDescent="0.25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5">
        <f>E276/D276</f>
        <v>1.118936170212766</v>
      </c>
      <c r="P276" s="6">
        <f>ROUND(E276/L276,2)</f>
        <v>105.18</v>
      </c>
      <c r="Q276" t="str">
        <f>LEFT(N276, SEARCH("/",N276)-1)</f>
        <v>film &amp; video</v>
      </c>
      <c r="R276" t="str">
        <f>RIGHT(N276, LEN(N276)-SEARCH("/",N276))</f>
        <v>documentary</v>
      </c>
      <c r="S276" s="10">
        <f t="shared" si="8"/>
        <v>42417.60974537037</v>
      </c>
      <c r="T276" s="10">
        <f t="shared" si="9"/>
        <v>42477.568078703705</v>
      </c>
    </row>
    <row r="277" spans="1:20" ht="49" x14ac:dyDescent="0.25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5">
        <f>E277/D277</f>
        <v>1.0804450000000001</v>
      </c>
      <c r="P277" s="6">
        <f>ROUND(E277/L277,2)</f>
        <v>58.72</v>
      </c>
      <c r="Q277" t="str">
        <f>LEFT(N277, SEARCH("/",N277)-1)</f>
        <v>film &amp; video</v>
      </c>
      <c r="R277" t="str">
        <f>RIGHT(N277, LEN(N277)-SEARCH("/",N277))</f>
        <v>documentary</v>
      </c>
      <c r="S277" s="10">
        <f t="shared" si="8"/>
        <v>40990.700925925921</v>
      </c>
      <c r="T277" s="10">
        <f t="shared" si="9"/>
        <v>41026.688888888886</v>
      </c>
    </row>
    <row r="278" spans="1:20" ht="49" x14ac:dyDescent="0.25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5">
        <f>E278/D278</f>
        <v>1.0666666666666667</v>
      </c>
      <c r="P278" s="6">
        <f>ROUND(E278/L278,2)</f>
        <v>81.63</v>
      </c>
      <c r="Q278" t="str">
        <f>LEFT(N278, SEARCH("/",N278)-1)</f>
        <v>film &amp; video</v>
      </c>
      <c r="R278" t="str">
        <f>RIGHT(N278, LEN(N278)-SEARCH("/",N278))</f>
        <v>documentary</v>
      </c>
      <c r="S278" s="10">
        <f t="shared" si="8"/>
        <v>41082.356550925928</v>
      </c>
      <c r="T278" s="10">
        <f t="shared" si="9"/>
        <v>41097.356550925928</v>
      </c>
    </row>
    <row r="279" spans="1:20" ht="65" x14ac:dyDescent="0.25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5">
        <f>E279/D279</f>
        <v>1.0390027322404372</v>
      </c>
      <c r="P279" s="6">
        <f>ROUND(E279/L279,2)</f>
        <v>56.46</v>
      </c>
      <c r="Q279" t="str">
        <f>LEFT(N279, SEARCH("/",N279)-1)</f>
        <v>film &amp; video</v>
      </c>
      <c r="R279" t="str">
        <f>RIGHT(N279, LEN(N279)-SEARCH("/",N279))</f>
        <v>documentary</v>
      </c>
      <c r="S279" s="10">
        <f t="shared" si="8"/>
        <v>40379.568101851852</v>
      </c>
      <c r="T279" s="10">
        <f t="shared" si="9"/>
        <v>40421.947222222218</v>
      </c>
    </row>
    <row r="280" spans="1:20" ht="49" x14ac:dyDescent="0.25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5">
        <f>E280/D280</f>
        <v>1.2516</v>
      </c>
      <c r="P280" s="6">
        <f>ROUND(E280/L280,2)</f>
        <v>140.1</v>
      </c>
      <c r="Q280" t="str">
        <f>LEFT(N280, SEARCH("/",N280)-1)</f>
        <v>film &amp; video</v>
      </c>
      <c r="R280" t="str">
        <f>RIGHT(N280, LEN(N280)-SEARCH("/",N280))</f>
        <v>documentary</v>
      </c>
      <c r="S280" s="10">
        <f t="shared" si="8"/>
        <v>42078.584791666661</v>
      </c>
      <c r="T280" s="10">
        <f t="shared" si="9"/>
        <v>42123.584791666661</v>
      </c>
    </row>
    <row r="281" spans="1:20" ht="49" x14ac:dyDescent="0.25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5">
        <f>E281/D281</f>
        <v>1.0680499999999999</v>
      </c>
      <c r="P281" s="6">
        <f>ROUND(E281/L281,2)</f>
        <v>224.85</v>
      </c>
      <c r="Q281" t="str">
        <f>LEFT(N281, SEARCH("/",N281)-1)</f>
        <v>film &amp; video</v>
      </c>
      <c r="R281" t="str">
        <f>RIGHT(N281, LEN(N281)-SEARCH("/",N281))</f>
        <v>documentary</v>
      </c>
      <c r="S281" s="10">
        <f t="shared" si="8"/>
        <v>42687.667442129627</v>
      </c>
      <c r="T281" s="10">
        <f t="shared" si="9"/>
        <v>42718.291666666664</v>
      </c>
    </row>
    <row r="282" spans="1:20" ht="49" x14ac:dyDescent="0.25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5">
        <f>E282/D282</f>
        <v>1.1230249999999999</v>
      </c>
      <c r="P282" s="6">
        <f>ROUND(E282/L282,2)</f>
        <v>181.13</v>
      </c>
      <c r="Q282" t="str">
        <f>LEFT(N282, SEARCH("/",N282)-1)</f>
        <v>film &amp; video</v>
      </c>
      <c r="R282" t="str">
        <f>RIGHT(N282, LEN(N282)-SEARCH("/",N282))</f>
        <v>documentary</v>
      </c>
      <c r="S282" s="10">
        <f t="shared" si="8"/>
        <v>41745.427627314813</v>
      </c>
      <c r="T282" s="10">
        <f t="shared" si="9"/>
        <v>41775.9375</v>
      </c>
    </row>
    <row r="283" spans="1:20" ht="49" x14ac:dyDescent="0.25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5">
        <f>E283/D283</f>
        <v>1.0381199999999999</v>
      </c>
      <c r="P283" s="6">
        <f>ROUND(E283/L283,2)</f>
        <v>711.04</v>
      </c>
      <c r="Q283" t="str">
        <f>LEFT(N283, SEARCH("/",N283)-1)</f>
        <v>film &amp; video</v>
      </c>
      <c r="R283" t="str">
        <f>RIGHT(N283, LEN(N283)-SEARCH("/",N283))</f>
        <v>documentary</v>
      </c>
      <c r="S283" s="10">
        <f t="shared" si="8"/>
        <v>40732.633912037032</v>
      </c>
      <c r="T283" s="10">
        <f t="shared" si="9"/>
        <v>40762.633912037032</v>
      </c>
    </row>
    <row r="284" spans="1:20" ht="49" x14ac:dyDescent="0.25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5">
        <f>E284/D284</f>
        <v>1.4165000000000001</v>
      </c>
      <c r="P284" s="6">
        <f>ROUND(E284/L284,2)</f>
        <v>65.88</v>
      </c>
      <c r="Q284" t="str">
        <f>LEFT(N284, SEARCH("/",N284)-1)</f>
        <v>film &amp; video</v>
      </c>
      <c r="R284" t="str">
        <f>RIGHT(N284, LEN(N284)-SEARCH("/",N284))</f>
        <v>documentary</v>
      </c>
      <c r="S284" s="10">
        <f t="shared" si="8"/>
        <v>42292.331215277773</v>
      </c>
      <c r="T284" s="10">
        <f t="shared" si="9"/>
        <v>42313.372881944444</v>
      </c>
    </row>
    <row r="285" spans="1:20" ht="49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5">
        <f>E285/D285</f>
        <v>1.0526</v>
      </c>
      <c r="P285" s="6">
        <f>ROUND(E285/L285,2)</f>
        <v>75.19</v>
      </c>
      <c r="Q285" t="str">
        <f>LEFT(N285, SEARCH("/",N285)-1)</f>
        <v>film &amp; video</v>
      </c>
      <c r="R285" t="str">
        <f>RIGHT(N285, LEN(N285)-SEARCH("/",N285))</f>
        <v>documentary</v>
      </c>
      <c r="S285" s="10">
        <f t="shared" si="8"/>
        <v>40718.102326388886</v>
      </c>
      <c r="T285" s="10">
        <f t="shared" si="9"/>
        <v>40765.088888888888</v>
      </c>
    </row>
    <row r="286" spans="1:20" ht="49" x14ac:dyDescent="0.25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5">
        <f>E286/D286</f>
        <v>1.0309142857142857</v>
      </c>
      <c r="P286" s="6">
        <f>ROUND(E286/L286,2)</f>
        <v>133.13999999999999</v>
      </c>
      <c r="Q286" t="str">
        <f>LEFT(N286, SEARCH("/",N286)-1)</f>
        <v>film &amp; video</v>
      </c>
      <c r="R286" t="str">
        <f>RIGHT(N286, LEN(N286)-SEARCH("/",N286))</f>
        <v>documentary</v>
      </c>
      <c r="S286" s="10">
        <f t="shared" si="8"/>
        <v>41646.419699074067</v>
      </c>
      <c r="T286" s="10">
        <f t="shared" si="9"/>
        <v>41675.75277777778</v>
      </c>
    </row>
    <row r="287" spans="1:20" ht="33" x14ac:dyDescent="0.25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5">
        <f>E287/D287</f>
        <v>1.0765957446808512</v>
      </c>
      <c r="P287" s="6">
        <f>ROUND(E287/L287,2)</f>
        <v>55.2</v>
      </c>
      <c r="Q287" t="str">
        <f>LEFT(N287, SEARCH("/",N287)-1)</f>
        <v>film &amp; video</v>
      </c>
      <c r="R287" t="str">
        <f>RIGHT(N287, LEN(N287)-SEARCH("/",N287))</f>
        <v>documentary</v>
      </c>
      <c r="S287" s="10">
        <f t="shared" si="8"/>
        <v>41673.876608796294</v>
      </c>
      <c r="T287" s="10">
        <f t="shared" si="9"/>
        <v>41703.876608796294</v>
      </c>
    </row>
    <row r="288" spans="1:20" ht="49" x14ac:dyDescent="0.25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5">
        <f>E288/D288</f>
        <v>1.0770464285714285</v>
      </c>
      <c r="P288" s="6">
        <f>ROUND(E288/L288,2)</f>
        <v>86.16</v>
      </c>
      <c r="Q288" t="str">
        <f>LEFT(N288, SEARCH("/",N288)-1)</f>
        <v>film &amp; video</v>
      </c>
      <c r="R288" t="str">
        <f>RIGHT(N288, LEN(N288)-SEARCH("/",N288))</f>
        <v>documentary</v>
      </c>
      <c r="S288" s="10">
        <f t="shared" si="8"/>
        <v>40637.95413194444</v>
      </c>
      <c r="T288" s="10">
        <f t="shared" si="9"/>
        <v>40672.040972222218</v>
      </c>
    </row>
    <row r="289" spans="1:20" ht="49" x14ac:dyDescent="0.25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5">
        <f>E289/D289</f>
        <v>1.0155000000000001</v>
      </c>
      <c r="P289" s="6">
        <f>ROUND(E289/L289,2)</f>
        <v>92.32</v>
      </c>
      <c r="Q289" t="str">
        <f>LEFT(N289, SEARCH("/",N289)-1)</f>
        <v>film &amp; video</v>
      </c>
      <c r="R289" t="str">
        <f>RIGHT(N289, LEN(N289)-SEARCH("/",N289))</f>
        <v>documentary</v>
      </c>
      <c r="S289" s="10">
        <f t="shared" si="8"/>
        <v>40806.662615740737</v>
      </c>
      <c r="T289" s="10">
        <f t="shared" si="9"/>
        <v>40866.704282407409</v>
      </c>
    </row>
    <row r="290" spans="1:20" ht="49" x14ac:dyDescent="0.25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5">
        <f>E290/D290</f>
        <v>1.0143766666666667</v>
      </c>
      <c r="P290" s="6">
        <f>ROUND(E290/L290,2)</f>
        <v>160.16</v>
      </c>
      <c r="Q290" t="str">
        <f>LEFT(N290, SEARCH("/",N290)-1)</f>
        <v>film &amp; video</v>
      </c>
      <c r="R290" t="str">
        <f>RIGHT(N290, LEN(N290)-SEARCH("/",N290))</f>
        <v>documentary</v>
      </c>
      <c r="S290" s="10">
        <f t="shared" si="8"/>
        <v>41543.527662037035</v>
      </c>
      <c r="T290" s="10">
        <f t="shared" si="9"/>
        <v>41583.569328703699</v>
      </c>
    </row>
    <row r="291" spans="1:20" ht="49" x14ac:dyDescent="0.25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5">
        <f>E291/D291</f>
        <v>1.3680000000000001</v>
      </c>
      <c r="P291" s="6">
        <f>ROUND(E291/L291,2)</f>
        <v>45.6</v>
      </c>
      <c r="Q291" t="str">
        <f>LEFT(N291, SEARCH("/",N291)-1)</f>
        <v>film &amp; video</v>
      </c>
      <c r="R291" t="str">
        <f>RIGHT(N291, LEN(N291)-SEARCH("/",N291))</f>
        <v>documentary</v>
      </c>
      <c r="S291" s="10">
        <f t="shared" si="8"/>
        <v>42543.654444444437</v>
      </c>
      <c r="T291" s="10">
        <f t="shared" si="9"/>
        <v>42573.654444444437</v>
      </c>
    </row>
    <row r="292" spans="1:20" ht="49" x14ac:dyDescent="0.25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5">
        <f>E292/D292</f>
        <v>1.2829999999999999</v>
      </c>
      <c r="P292" s="6">
        <f>ROUND(E292/L292,2)</f>
        <v>183.29</v>
      </c>
      <c r="Q292" t="str">
        <f>LEFT(N292, SEARCH("/",N292)-1)</f>
        <v>film &amp; video</v>
      </c>
      <c r="R292" t="str">
        <f>RIGHT(N292, LEN(N292)-SEARCH("/",N292))</f>
        <v>documentary</v>
      </c>
      <c r="S292" s="10">
        <f t="shared" si="8"/>
        <v>42113.773113425923</v>
      </c>
      <c r="T292" s="10">
        <f t="shared" si="9"/>
        <v>42173.773113425923</v>
      </c>
    </row>
    <row r="293" spans="1:20" ht="49" x14ac:dyDescent="0.25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5">
        <f>E293/D293</f>
        <v>1.0105</v>
      </c>
      <c r="P293" s="6">
        <f>ROUND(E293/L293,2)</f>
        <v>125.79</v>
      </c>
      <c r="Q293" t="str">
        <f>LEFT(N293, SEARCH("/",N293)-1)</f>
        <v>film &amp; video</v>
      </c>
      <c r="R293" t="str">
        <f>RIGHT(N293, LEN(N293)-SEARCH("/",N293))</f>
        <v>documentary</v>
      </c>
      <c r="S293" s="10">
        <f t="shared" si="8"/>
        <v>41597.967638888884</v>
      </c>
      <c r="T293" s="10">
        <f t="shared" si="9"/>
        <v>41630</v>
      </c>
    </row>
    <row r="294" spans="1:20" ht="49" x14ac:dyDescent="0.25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5">
        <f>E294/D294</f>
        <v>1.2684</v>
      </c>
      <c r="P294" s="6">
        <f>ROUND(E294/L294,2)</f>
        <v>57.65</v>
      </c>
      <c r="Q294" t="str">
        <f>LEFT(N294, SEARCH("/",N294)-1)</f>
        <v>film &amp; video</v>
      </c>
      <c r="R294" t="str">
        <f>RIGHT(N294, LEN(N294)-SEARCH("/",N294))</f>
        <v>documentary</v>
      </c>
      <c r="S294" s="10">
        <f t="shared" si="8"/>
        <v>41099.534467592588</v>
      </c>
      <c r="T294" s="10">
        <f t="shared" si="9"/>
        <v>41115.534467592588</v>
      </c>
    </row>
    <row r="295" spans="1:20" ht="49" x14ac:dyDescent="0.25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5">
        <f>E295/D295</f>
        <v>1.0508593749999999</v>
      </c>
      <c r="P295" s="6">
        <f>ROUND(E295/L295,2)</f>
        <v>78.66</v>
      </c>
      <c r="Q295" t="str">
        <f>LEFT(N295, SEARCH("/",N295)-1)</f>
        <v>film &amp; video</v>
      </c>
      <c r="R295" t="str">
        <f>RIGHT(N295, LEN(N295)-SEARCH("/",N295))</f>
        <v>documentary</v>
      </c>
      <c r="S295" s="10">
        <f t="shared" si="8"/>
        <v>41079.66910879629</v>
      </c>
      <c r="T295" s="10">
        <f t="shared" si="9"/>
        <v>41109.66910879629</v>
      </c>
    </row>
    <row r="296" spans="1:20" ht="49" x14ac:dyDescent="0.25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5">
        <f>E296/D296</f>
        <v>1.0285405405405406</v>
      </c>
      <c r="P296" s="6">
        <f>ROUND(E296/L296,2)</f>
        <v>91.48</v>
      </c>
      <c r="Q296" t="str">
        <f>LEFT(N296, SEARCH("/",N296)-1)</f>
        <v>film &amp; video</v>
      </c>
      <c r="R296" t="str">
        <f>RIGHT(N296, LEN(N296)-SEARCH("/",N296))</f>
        <v>documentary</v>
      </c>
      <c r="S296" s="10">
        <f t="shared" si="8"/>
        <v>41528.85491898148</v>
      </c>
      <c r="T296" s="10">
        <f t="shared" si="9"/>
        <v>41558.85491898148</v>
      </c>
    </row>
    <row r="297" spans="1:20" ht="65" x14ac:dyDescent="0.25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5">
        <f>E297/D297</f>
        <v>1.0214714285714286</v>
      </c>
      <c r="P297" s="6">
        <f>ROUND(E297/L297,2)</f>
        <v>68.099999999999994</v>
      </c>
      <c r="Q297" t="str">
        <f>LEFT(N297, SEARCH("/",N297)-1)</f>
        <v>film &amp; video</v>
      </c>
      <c r="R297" t="str">
        <f>RIGHT(N297, LEN(N297)-SEARCH("/",N297))</f>
        <v>documentary</v>
      </c>
      <c r="S297" s="10">
        <f t="shared" si="8"/>
        <v>41904.643541666665</v>
      </c>
      <c r="T297" s="10">
        <f t="shared" si="9"/>
        <v>41929.291666666664</v>
      </c>
    </row>
    <row r="298" spans="1:20" ht="33" x14ac:dyDescent="0.25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5">
        <f>E298/D298</f>
        <v>1.2021700000000002</v>
      </c>
      <c r="P298" s="6">
        <f>ROUND(E298/L298,2)</f>
        <v>48.09</v>
      </c>
      <c r="Q298" t="str">
        <f>LEFT(N298, SEARCH("/",N298)-1)</f>
        <v>film &amp; video</v>
      </c>
      <c r="R298" t="str">
        <f>RIGHT(N298, LEN(N298)-SEARCH("/",N298))</f>
        <v>documentary</v>
      </c>
      <c r="S298" s="10">
        <f t="shared" si="8"/>
        <v>41648.187858796293</v>
      </c>
      <c r="T298" s="10">
        <f t="shared" si="9"/>
        <v>41678.187858796293</v>
      </c>
    </row>
    <row r="299" spans="1:20" ht="49" x14ac:dyDescent="0.25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5">
        <f>E299/D299</f>
        <v>1.0024761904761905</v>
      </c>
      <c r="P299" s="6">
        <f>ROUND(E299/L299,2)</f>
        <v>202.42</v>
      </c>
      <c r="Q299" t="str">
        <f>LEFT(N299, SEARCH("/",N299)-1)</f>
        <v>film &amp; video</v>
      </c>
      <c r="R299" t="str">
        <f>RIGHT(N299, LEN(N299)-SEARCH("/",N299))</f>
        <v>documentary</v>
      </c>
      <c r="S299" s="10">
        <f t="shared" si="8"/>
        <v>41360.762268518512</v>
      </c>
      <c r="T299" s="10">
        <f t="shared" si="9"/>
        <v>41371.981249999997</v>
      </c>
    </row>
    <row r="300" spans="1:20" ht="49" x14ac:dyDescent="0.25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5">
        <f>E300/D300</f>
        <v>1.0063392857142857</v>
      </c>
      <c r="P300" s="6">
        <f>ROUND(E300/L300,2)</f>
        <v>216.75</v>
      </c>
      <c r="Q300" t="str">
        <f>LEFT(N300, SEARCH("/",N300)-1)</f>
        <v>film &amp; video</v>
      </c>
      <c r="R300" t="str">
        <f>RIGHT(N300, LEN(N300)-SEARCH("/",N300))</f>
        <v>documentary</v>
      </c>
      <c r="S300" s="10">
        <f t="shared" si="8"/>
        <v>42178.07403935185</v>
      </c>
      <c r="T300" s="10">
        <f t="shared" si="9"/>
        <v>42208.07403935185</v>
      </c>
    </row>
    <row r="301" spans="1:20" ht="49" x14ac:dyDescent="0.25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5">
        <f>E301/D301</f>
        <v>1.004375</v>
      </c>
      <c r="P301" s="6">
        <f>ROUND(E301/L301,2)</f>
        <v>110.07</v>
      </c>
      <c r="Q301" t="str">
        <f>LEFT(N301, SEARCH("/",N301)-1)</f>
        <v>film &amp; video</v>
      </c>
      <c r="R301" t="str">
        <f>RIGHT(N301, LEN(N301)-SEARCH("/",N301))</f>
        <v>documentary</v>
      </c>
      <c r="S301" s="10">
        <f t="shared" si="8"/>
        <v>41394.634108796294</v>
      </c>
      <c r="T301" s="10">
        <f t="shared" si="9"/>
        <v>41454.634108796294</v>
      </c>
    </row>
    <row r="302" spans="1:20" ht="49" x14ac:dyDescent="0.25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5">
        <f>E302/D302</f>
        <v>1.0209999999999999</v>
      </c>
      <c r="P302" s="6">
        <f>ROUND(E302/L302,2)</f>
        <v>150.15</v>
      </c>
      <c r="Q302" t="str">
        <f>LEFT(N302, SEARCH("/",N302)-1)</f>
        <v>theater</v>
      </c>
      <c r="R302" t="str">
        <f>RIGHT(N302, LEN(N302)-SEARCH("/",N302))</f>
        <v>plays</v>
      </c>
      <c r="S302" s="10">
        <f t="shared" si="8"/>
        <v>42318.493761574071</v>
      </c>
      <c r="T302" s="10">
        <f t="shared" si="9"/>
        <v>42348.493761574071</v>
      </c>
    </row>
    <row r="303" spans="1:20" ht="49" x14ac:dyDescent="0.25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5">
        <f>E303/D303</f>
        <v>1.0464</v>
      </c>
      <c r="P303" s="6">
        <f>ROUND(E303/L303,2)</f>
        <v>93.43</v>
      </c>
      <c r="Q303" t="str">
        <f>LEFT(N303, SEARCH("/",N303)-1)</f>
        <v>theater</v>
      </c>
      <c r="R303" t="str">
        <f>RIGHT(N303, LEN(N303)-SEARCH("/",N303))</f>
        <v>plays</v>
      </c>
      <c r="S303" s="10">
        <f t="shared" si="8"/>
        <v>42645.884479166663</v>
      </c>
      <c r="T303" s="10">
        <f t="shared" si="9"/>
        <v>42674.999305555553</v>
      </c>
    </row>
    <row r="304" spans="1:20" ht="49" x14ac:dyDescent="0.25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5">
        <f>E304/D304</f>
        <v>1.1466666666666667</v>
      </c>
      <c r="P304" s="6">
        <f>ROUND(E304/L304,2)</f>
        <v>110.97</v>
      </c>
      <c r="Q304" t="str">
        <f>LEFT(N304, SEARCH("/",N304)-1)</f>
        <v>theater</v>
      </c>
      <c r="R304" t="str">
        <f>RIGHT(N304, LEN(N304)-SEARCH("/",N304))</f>
        <v>plays</v>
      </c>
      <c r="S304" s="10">
        <f t="shared" si="8"/>
        <v>42429.832465277774</v>
      </c>
      <c r="T304" s="10">
        <f t="shared" si="9"/>
        <v>42449.790798611109</v>
      </c>
    </row>
    <row r="305" spans="1:20" ht="49" x14ac:dyDescent="0.25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5">
        <f>E305/D305</f>
        <v>1.206</v>
      </c>
      <c r="P305" s="6">
        <f>ROUND(E305/L305,2)</f>
        <v>71.790000000000006</v>
      </c>
      <c r="Q305" t="str">
        <f>LEFT(N305, SEARCH("/",N305)-1)</f>
        <v>theater</v>
      </c>
      <c r="R305" t="str">
        <f>RIGHT(N305, LEN(N305)-SEARCH("/",N305))</f>
        <v>plays</v>
      </c>
      <c r="S305" s="10">
        <f t="shared" si="8"/>
        <v>42237.924490740734</v>
      </c>
      <c r="T305" s="10">
        <f t="shared" si="9"/>
        <v>42267.924490740734</v>
      </c>
    </row>
    <row r="306" spans="1:20" ht="49" x14ac:dyDescent="0.25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5">
        <f>E306/D306</f>
        <v>1.0867285714285715</v>
      </c>
      <c r="P306" s="6">
        <f>ROUND(E306/L306,2)</f>
        <v>29.26</v>
      </c>
      <c r="Q306" t="str">
        <f>LEFT(N306, SEARCH("/",N306)-1)</f>
        <v>theater</v>
      </c>
      <c r="R306" t="str">
        <f>RIGHT(N306, LEN(N306)-SEARCH("/",N306))</f>
        <v>plays</v>
      </c>
      <c r="S306" s="10">
        <f t="shared" si="8"/>
        <v>42492.508900462963</v>
      </c>
      <c r="T306" s="10">
        <f t="shared" si="9"/>
        <v>42522.508900462963</v>
      </c>
    </row>
    <row r="307" spans="1:20" ht="49" x14ac:dyDescent="0.25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5">
        <f>E307/D307</f>
        <v>1</v>
      </c>
      <c r="P307" s="6">
        <f>ROUND(E307/L307,2)</f>
        <v>1000</v>
      </c>
      <c r="Q307" t="str">
        <f>LEFT(N307, SEARCH("/",N307)-1)</f>
        <v>theater</v>
      </c>
      <c r="R307" t="str">
        <f>RIGHT(N307, LEN(N307)-SEARCH("/",N307))</f>
        <v>plays</v>
      </c>
      <c r="S307" s="10">
        <f t="shared" si="8"/>
        <v>41850.192604166667</v>
      </c>
      <c r="T307" s="10">
        <f t="shared" si="9"/>
        <v>41895.192604166667</v>
      </c>
    </row>
    <row r="308" spans="1:20" ht="49" x14ac:dyDescent="0.25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5">
        <f>E308/D308</f>
        <v>1.1399999999999999</v>
      </c>
      <c r="P308" s="6">
        <f>ROUND(E308/L308,2)</f>
        <v>74.349999999999994</v>
      </c>
      <c r="Q308" t="str">
        <f>LEFT(N308, SEARCH("/",N308)-1)</f>
        <v>theater</v>
      </c>
      <c r="R308" t="str">
        <f>RIGHT(N308, LEN(N308)-SEARCH("/",N308))</f>
        <v>plays</v>
      </c>
      <c r="S308" s="10">
        <f t="shared" si="8"/>
        <v>42192.383611111109</v>
      </c>
      <c r="T308" s="10">
        <f t="shared" si="9"/>
        <v>42223.499999999993</v>
      </c>
    </row>
    <row r="309" spans="1:20" ht="49" x14ac:dyDescent="0.25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5">
        <f>E309/D309</f>
        <v>1.0085</v>
      </c>
      <c r="P309" s="6">
        <f>ROUND(E309/L309,2)</f>
        <v>63.83</v>
      </c>
      <c r="Q309" t="str">
        <f>LEFT(N309, SEARCH("/",N309)-1)</f>
        <v>theater</v>
      </c>
      <c r="R309" t="str">
        <f>RIGHT(N309, LEN(N309)-SEARCH("/",N309))</f>
        <v>plays</v>
      </c>
      <c r="S309" s="10">
        <f t="shared" si="8"/>
        <v>42752.997291666667</v>
      </c>
      <c r="T309" s="10">
        <f t="shared" si="9"/>
        <v>42783.461805555555</v>
      </c>
    </row>
    <row r="310" spans="1:20" ht="18" x14ac:dyDescent="0.25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5">
        <f>E310/D310</f>
        <v>1.1565217391304348</v>
      </c>
      <c r="P310" s="6">
        <f>ROUND(E310/L310,2)</f>
        <v>44.33</v>
      </c>
      <c r="Q310" t="str">
        <f>LEFT(N310, SEARCH("/",N310)-1)</f>
        <v>theater</v>
      </c>
      <c r="R310" t="str">
        <f>RIGHT(N310, LEN(N310)-SEARCH("/",N310))</f>
        <v>plays</v>
      </c>
      <c r="S310" s="10">
        <f t="shared" si="8"/>
        <v>42155.71188657407</v>
      </c>
      <c r="T310" s="10">
        <f t="shared" si="9"/>
        <v>42176.680555555555</v>
      </c>
    </row>
    <row r="311" spans="1:20" ht="49" x14ac:dyDescent="0.25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5">
        <f>E311/D311</f>
        <v>1.3041666666666667</v>
      </c>
      <c r="P311" s="6">
        <f>ROUND(E311/L311,2)</f>
        <v>86.94</v>
      </c>
      <c r="Q311" t="str">
        <f>LEFT(N311, SEARCH("/",N311)-1)</f>
        <v>theater</v>
      </c>
      <c r="R311" t="str">
        <f>RIGHT(N311, LEN(N311)-SEARCH("/",N311))</f>
        <v>plays</v>
      </c>
      <c r="S311" s="10">
        <f t="shared" si="8"/>
        <v>42724.822847222218</v>
      </c>
      <c r="T311" s="10">
        <f t="shared" si="9"/>
        <v>42745.999999999993</v>
      </c>
    </row>
    <row r="312" spans="1:20" ht="49" x14ac:dyDescent="0.25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5">
        <f>E312/D312</f>
        <v>1.0778267254038179</v>
      </c>
      <c r="P312" s="6">
        <f>ROUND(E312/L312,2)</f>
        <v>126.55</v>
      </c>
      <c r="Q312" t="str">
        <f>LEFT(N312, SEARCH("/",N312)-1)</f>
        <v>theater</v>
      </c>
      <c r="R312" t="str">
        <f>RIGHT(N312, LEN(N312)-SEARCH("/",N312))</f>
        <v>plays</v>
      </c>
      <c r="S312" s="10">
        <f t="shared" si="8"/>
        <v>42157.382731481477</v>
      </c>
      <c r="T312" s="10">
        <f t="shared" si="9"/>
        <v>42178.874999999993</v>
      </c>
    </row>
    <row r="313" spans="1:20" ht="49" x14ac:dyDescent="0.25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5">
        <f>E313/D313</f>
        <v>1</v>
      </c>
      <c r="P313" s="6">
        <f>ROUND(E313/L313,2)</f>
        <v>129.03</v>
      </c>
      <c r="Q313" t="str">
        <f>LEFT(N313, SEARCH("/",N313)-1)</f>
        <v>theater</v>
      </c>
      <c r="R313" t="str">
        <f>RIGHT(N313, LEN(N313)-SEARCH("/",N313))</f>
        <v>plays</v>
      </c>
      <c r="S313" s="10">
        <f t="shared" si="8"/>
        <v>42675.856817129628</v>
      </c>
      <c r="T313" s="10">
        <f t="shared" si="9"/>
        <v>42721.082638888889</v>
      </c>
    </row>
    <row r="314" spans="1:20" ht="49" x14ac:dyDescent="0.25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5">
        <f>E314/D314</f>
        <v>1.2324999999999999</v>
      </c>
      <c r="P314" s="6">
        <f>ROUND(E314/L314,2)</f>
        <v>71.239999999999995</v>
      </c>
      <c r="Q314" t="str">
        <f>LEFT(N314, SEARCH("/",N314)-1)</f>
        <v>theater</v>
      </c>
      <c r="R314" t="str">
        <f>RIGHT(N314, LEN(N314)-SEARCH("/",N314))</f>
        <v>plays</v>
      </c>
      <c r="S314" s="10">
        <f t="shared" si="8"/>
        <v>42472.798703703702</v>
      </c>
      <c r="T314" s="10">
        <f t="shared" si="9"/>
        <v>42502.798703703702</v>
      </c>
    </row>
    <row r="315" spans="1:20" ht="49" x14ac:dyDescent="0.25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5">
        <f>E315/D315</f>
        <v>1.002</v>
      </c>
      <c r="P315" s="6">
        <f>ROUND(E315/L315,2)</f>
        <v>117.88</v>
      </c>
      <c r="Q315" t="str">
        <f>LEFT(N315, SEARCH("/",N315)-1)</f>
        <v>theater</v>
      </c>
      <c r="R315" t="str">
        <f>RIGHT(N315, LEN(N315)-SEARCH("/",N315))</f>
        <v>plays</v>
      </c>
      <c r="S315" s="10">
        <f t="shared" si="8"/>
        <v>42482.226446759254</v>
      </c>
      <c r="T315" s="10">
        <f t="shared" si="9"/>
        <v>42506.226446759254</v>
      </c>
    </row>
    <row r="316" spans="1:20" ht="49" x14ac:dyDescent="0.25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5">
        <f>E316/D316</f>
        <v>1.0466666666666666</v>
      </c>
      <c r="P316" s="6">
        <f>ROUND(E316/L316,2)</f>
        <v>327.08</v>
      </c>
      <c r="Q316" t="str">
        <f>LEFT(N316, SEARCH("/",N316)-1)</f>
        <v>theater</v>
      </c>
      <c r="R316" t="str">
        <f>RIGHT(N316, LEN(N316)-SEARCH("/",N316))</f>
        <v>plays</v>
      </c>
      <c r="S316" s="10">
        <f t="shared" si="8"/>
        <v>42270.602662037032</v>
      </c>
      <c r="T316" s="10">
        <f t="shared" si="9"/>
        <v>42309.749999999993</v>
      </c>
    </row>
    <row r="317" spans="1:20" ht="33" x14ac:dyDescent="0.25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5">
        <f>E317/D317</f>
        <v>1.0249999999999999</v>
      </c>
      <c r="P317" s="6">
        <f>ROUND(E317/L317,2)</f>
        <v>34.75</v>
      </c>
      <c r="Q317" t="str">
        <f>LEFT(N317, SEARCH("/",N317)-1)</f>
        <v>theater</v>
      </c>
      <c r="R317" t="str">
        <f>RIGHT(N317, LEN(N317)-SEARCH("/",N317))</f>
        <v>plays</v>
      </c>
      <c r="S317" s="10">
        <f t="shared" si="8"/>
        <v>42711.336863425924</v>
      </c>
      <c r="T317" s="10">
        <f t="shared" si="9"/>
        <v>42741.336863425924</v>
      </c>
    </row>
    <row r="318" spans="1:20" ht="49" x14ac:dyDescent="0.25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5">
        <f>E318/D318</f>
        <v>1.1825757575757576</v>
      </c>
      <c r="P318" s="6">
        <f>ROUND(E318/L318,2)</f>
        <v>100.06</v>
      </c>
      <c r="Q318" t="str">
        <f>LEFT(N318, SEARCH("/",N318)-1)</f>
        <v>theater</v>
      </c>
      <c r="R318" t="str">
        <f>RIGHT(N318, LEN(N318)-SEARCH("/",N318))</f>
        <v>plays</v>
      </c>
      <c r="S318" s="10">
        <f t="shared" si="8"/>
        <v>42179.136655092589</v>
      </c>
      <c r="T318" s="10">
        <f t="shared" si="9"/>
        <v>42219.541666666664</v>
      </c>
    </row>
    <row r="319" spans="1:20" ht="49" x14ac:dyDescent="0.25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5">
        <f>E319/D319</f>
        <v>1.2050000000000001</v>
      </c>
      <c r="P319" s="6">
        <f>ROUND(E319/L319,2)</f>
        <v>40.85</v>
      </c>
      <c r="Q319" t="str">
        <f>LEFT(N319, SEARCH("/",N319)-1)</f>
        <v>theater</v>
      </c>
      <c r="R319" t="str">
        <f>RIGHT(N319, LEN(N319)-SEARCH("/",N319))</f>
        <v>plays</v>
      </c>
      <c r="S319" s="10">
        <f t="shared" si="8"/>
        <v>42282.560081018521</v>
      </c>
      <c r="T319" s="10">
        <f t="shared" si="9"/>
        <v>42312.601747685178</v>
      </c>
    </row>
    <row r="320" spans="1:20" ht="49" x14ac:dyDescent="0.25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5">
        <f>E320/D320</f>
        <v>3.0242</v>
      </c>
      <c r="P320" s="6">
        <f>ROUND(E320/L320,2)</f>
        <v>252.02</v>
      </c>
      <c r="Q320" t="str">
        <f>LEFT(N320, SEARCH("/",N320)-1)</f>
        <v>theater</v>
      </c>
      <c r="R320" t="str">
        <f>RIGHT(N320, LEN(N320)-SEARCH("/",N320))</f>
        <v>plays</v>
      </c>
      <c r="S320" s="10">
        <f t="shared" si="8"/>
        <v>42473.586377314808</v>
      </c>
      <c r="T320" s="10">
        <f t="shared" si="9"/>
        <v>42503.586377314808</v>
      </c>
    </row>
    <row r="321" spans="1:20" ht="49" x14ac:dyDescent="0.25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5">
        <f>E321/D321</f>
        <v>1.00644</v>
      </c>
      <c r="P321" s="6">
        <f>ROUND(E321/L321,2)</f>
        <v>25.16</v>
      </c>
      <c r="Q321" t="str">
        <f>LEFT(N321, SEARCH("/",N321)-1)</f>
        <v>theater</v>
      </c>
      <c r="R321" t="str">
        <f>RIGHT(N321, LEN(N321)-SEARCH("/",N321))</f>
        <v>plays</v>
      </c>
      <c r="S321" s="10">
        <f t="shared" si="8"/>
        <v>42534.841516203705</v>
      </c>
      <c r="T321" s="10">
        <f t="shared" si="9"/>
        <v>42555.841516203705</v>
      </c>
    </row>
    <row r="322" spans="1:20" ht="49" x14ac:dyDescent="0.25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5">
        <f>E322/D322</f>
        <v>1.4428571428571428</v>
      </c>
      <c r="P322" s="6">
        <f>ROUND(E322/L322,2)</f>
        <v>50.5</v>
      </c>
      <c r="Q322" t="str">
        <f>LEFT(N322, SEARCH("/",N322)-1)</f>
        <v>technology</v>
      </c>
      <c r="R322" t="str">
        <f>RIGHT(N322, LEN(N322)-SEARCH("/",N322))</f>
        <v>wearables</v>
      </c>
      <c r="S322" s="10">
        <f t="shared" si="8"/>
        <v>42683.211979166663</v>
      </c>
      <c r="T322" s="10">
        <f t="shared" si="9"/>
        <v>42698.749999999993</v>
      </c>
    </row>
    <row r="323" spans="1:20" ht="49" x14ac:dyDescent="0.25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5">
        <f>E323/D323</f>
        <v>1.1916249999999999</v>
      </c>
      <c r="P323" s="6">
        <f>ROUND(E323/L323,2)</f>
        <v>151.32</v>
      </c>
      <c r="Q323" t="str">
        <f>LEFT(N323, SEARCH("/",N323)-1)</f>
        <v>technology</v>
      </c>
      <c r="R323" t="str">
        <f>RIGHT(N323, LEN(N323)-SEARCH("/",N323))</f>
        <v>wearables</v>
      </c>
      <c r="S323" s="10">
        <f t="shared" ref="S323:S386" si="10">(J323/86400)+25569+(-5/24)</f>
        <v>42199.361666666664</v>
      </c>
      <c r="T323" s="10">
        <f t="shared" ref="T323:T386" si="11">(I323/86400)+25569+(-5/24)</f>
        <v>42229.361666666664</v>
      </c>
    </row>
    <row r="324" spans="1:20" ht="49" x14ac:dyDescent="0.25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5">
        <f>E324/D324</f>
        <v>14.604850000000001</v>
      </c>
      <c r="P324" s="6">
        <f>ROUND(E324/L324,2)</f>
        <v>134.36000000000001</v>
      </c>
      <c r="Q324" t="str">
        <f>LEFT(N324, SEARCH("/",N324)-1)</f>
        <v>technology</v>
      </c>
      <c r="R324" t="str">
        <f>RIGHT(N324, LEN(N324)-SEARCH("/",N324))</f>
        <v>wearables</v>
      </c>
      <c r="S324" s="10">
        <f t="shared" si="10"/>
        <v>42199.442986111106</v>
      </c>
      <c r="T324" s="10">
        <f t="shared" si="11"/>
        <v>42235.442986111106</v>
      </c>
    </row>
    <row r="325" spans="1:20" ht="33" x14ac:dyDescent="0.25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5">
        <f>E325/D325</f>
        <v>1.0580799999999999</v>
      </c>
      <c r="P325" s="6">
        <f>ROUND(E325/L325,2)</f>
        <v>174.03</v>
      </c>
      <c r="Q325" t="str">
        <f>LEFT(N325, SEARCH("/",N325)-1)</f>
        <v>technology</v>
      </c>
      <c r="R325" t="str">
        <f>RIGHT(N325, LEN(N325)-SEARCH("/",N325))</f>
        <v>wearables</v>
      </c>
      <c r="S325" s="10">
        <f t="shared" si="10"/>
        <v>42100.43373842592</v>
      </c>
      <c r="T325" s="10">
        <f t="shared" si="11"/>
        <v>42155.43373842592</v>
      </c>
    </row>
    <row r="326" spans="1:20" ht="49" x14ac:dyDescent="0.25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5">
        <f>E326/D326</f>
        <v>3.0011791999999997</v>
      </c>
      <c r="P326" s="6">
        <f>ROUND(E326/L326,2)</f>
        <v>73.489999999999995</v>
      </c>
      <c r="Q326" t="str">
        <f>LEFT(N326, SEARCH("/",N326)-1)</f>
        <v>technology</v>
      </c>
      <c r="R326" t="str">
        <f>RIGHT(N326, LEN(N326)-SEARCH("/",N326))</f>
        <v>wearables</v>
      </c>
      <c r="S326" s="10">
        <f t="shared" si="10"/>
        <v>41898.457627314812</v>
      </c>
      <c r="T326" s="10">
        <f t="shared" si="11"/>
        <v>41940.833333333328</v>
      </c>
    </row>
    <row r="327" spans="1:20" ht="33" x14ac:dyDescent="0.25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5">
        <f>E327/D327</f>
        <v>2.7869999999999999</v>
      </c>
      <c r="P327" s="6">
        <f>ROUND(E327/L327,2)</f>
        <v>23.52</v>
      </c>
      <c r="Q327" t="str">
        <f>LEFT(N327, SEARCH("/",N327)-1)</f>
        <v>technology</v>
      </c>
      <c r="R327" t="str">
        <f>RIGHT(N327, LEN(N327)-SEARCH("/",N327))</f>
        <v>wearables</v>
      </c>
      <c r="S327" s="10">
        <f t="shared" si="10"/>
        <v>42563.817986111106</v>
      </c>
      <c r="T327" s="10">
        <f t="shared" si="11"/>
        <v>42593.817986111106</v>
      </c>
    </row>
    <row r="328" spans="1:20" ht="49" x14ac:dyDescent="0.25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5">
        <f>E328/D328</f>
        <v>1.3187625000000001</v>
      </c>
      <c r="P328" s="6">
        <f>ROUND(E328/L328,2)</f>
        <v>39.07</v>
      </c>
      <c r="Q328" t="str">
        <f>LEFT(N328, SEARCH("/",N328)-1)</f>
        <v>technology</v>
      </c>
      <c r="R328" t="str">
        <f>RIGHT(N328, LEN(N328)-SEARCH("/",N328))</f>
        <v>wearables</v>
      </c>
      <c r="S328" s="10">
        <f t="shared" si="10"/>
        <v>41832.644293981481</v>
      </c>
      <c r="T328" s="10">
        <f t="shared" si="11"/>
        <v>41862.644293981481</v>
      </c>
    </row>
    <row r="329" spans="1:20" ht="49" x14ac:dyDescent="0.25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5">
        <f>E329/D329</f>
        <v>1.0705</v>
      </c>
      <c r="P329" s="6">
        <f>ROUND(E329/L329,2)</f>
        <v>125.94</v>
      </c>
      <c r="Q329" t="str">
        <f>LEFT(N329, SEARCH("/",N329)-1)</f>
        <v>technology</v>
      </c>
      <c r="R329" t="str">
        <f>RIGHT(N329, LEN(N329)-SEARCH("/",N329))</f>
        <v>wearables</v>
      </c>
      <c r="S329" s="10">
        <f t="shared" si="10"/>
        <v>42416.559594907405</v>
      </c>
      <c r="T329" s="10">
        <f t="shared" si="11"/>
        <v>42446.517928240741</v>
      </c>
    </row>
    <row r="330" spans="1:20" ht="33" x14ac:dyDescent="0.25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5">
        <f>E330/D330</f>
        <v>1.2682285714285715</v>
      </c>
      <c r="P330" s="6">
        <f>ROUND(E330/L330,2)</f>
        <v>1644</v>
      </c>
      <c r="Q330" t="str">
        <f>LEFT(N330, SEARCH("/",N330)-1)</f>
        <v>technology</v>
      </c>
      <c r="R330" t="str">
        <f>RIGHT(N330, LEN(N330)-SEARCH("/",N330))</f>
        <v>wearables</v>
      </c>
      <c r="S330" s="10">
        <f t="shared" si="10"/>
        <v>41891.485046296293</v>
      </c>
      <c r="T330" s="10">
        <f t="shared" si="11"/>
        <v>41926.485046296293</v>
      </c>
    </row>
    <row r="331" spans="1:20" ht="49" x14ac:dyDescent="0.25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5">
        <f>E331/D331</f>
        <v>1.3996</v>
      </c>
      <c r="P331" s="6">
        <f>ROUND(E331/L331,2)</f>
        <v>42.67</v>
      </c>
      <c r="Q331" t="str">
        <f>LEFT(N331, SEARCH("/",N331)-1)</f>
        <v>technology</v>
      </c>
      <c r="R331" t="str">
        <f>RIGHT(N331, LEN(N331)-SEARCH("/",N331))</f>
        <v>wearables</v>
      </c>
      <c r="S331" s="10">
        <f t="shared" si="10"/>
        <v>41877.703854166662</v>
      </c>
      <c r="T331" s="10">
        <f t="shared" si="11"/>
        <v>41898.703854166662</v>
      </c>
    </row>
    <row r="332" spans="1:20" ht="49" x14ac:dyDescent="0.25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5">
        <f>E332/D332</f>
        <v>1.1240000000000001</v>
      </c>
      <c r="P332" s="6">
        <f>ROUND(E332/L332,2)</f>
        <v>35.130000000000003</v>
      </c>
      <c r="Q332" t="str">
        <f>LEFT(N332, SEARCH("/",N332)-1)</f>
        <v>technology</v>
      </c>
      <c r="R332" t="str">
        <f>RIGHT(N332, LEN(N332)-SEARCH("/",N332))</f>
        <v>wearables</v>
      </c>
      <c r="S332" s="10">
        <f t="shared" si="10"/>
        <v>41931.828518518516</v>
      </c>
      <c r="T332" s="10">
        <f t="shared" si="11"/>
        <v>41991.870185185187</v>
      </c>
    </row>
    <row r="333" spans="1:20" ht="49" x14ac:dyDescent="0.25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5">
        <f>E333/D333</f>
        <v>1.00528</v>
      </c>
      <c r="P333" s="6">
        <f>ROUND(E333/L333,2)</f>
        <v>239.35</v>
      </c>
      <c r="Q333" t="str">
        <f>LEFT(N333, SEARCH("/",N333)-1)</f>
        <v>technology</v>
      </c>
      <c r="R333" t="str">
        <f>RIGHT(N333, LEN(N333)-SEARCH("/",N333))</f>
        <v>wearables</v>
      </c>
      <c r="S333" s="10">
        <f t="shared" si="10"/>
        <v>41955.809155092589</v>
      </c>
      <c r="T333" s="10">
        <f t="shared" si="11"/>
        <v>41985.809155092589</v>
      </c>
    </row>
    <row r="334" spans="1:20" ht="49" x14ac:dyDescent="0.25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5">
        <f>E334/D334</f>
        <v>1.0046666666666666</v>
      </c>
      <c r="P334" s="6">
        <f>ROUND(E334/L334,2)</f>
        <v>107.64</v>
      </c>
      <c r="Q334" t="str">
        <f>LEFT(N334, SEARCH("/",N334)-1)</f>
        <v>technology</v>
      </c>
      <c r="R334" t="str">
        <f>RIGHT(N334, LEN(N334)-SEARCH("/",N334))</f>
        <v>wearables</v>
      </c>
      <c r="S334" s="10">
        <f t="shared" si="10"/>
        <v>42675.482060185182</v>
      </c>
      <c r="T334" s="10">
        <f t="shared" si="11"/>
        <v>42705.523726851847</v>
      </c>
    </row>
    <row r="335" spans="1:20" ht="49" x14ac:dyDescent="0.25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5">
        <f>E335/D335</f>
        <v>1.4144600000000001</v>
      </c>
      <c r="P335" s="6">
        <f>ROUND(E335/L335,2)</f>
        <v>95.83</v>
      </c>
      <c r="Q335" t="str">
        <f>LEFT(N335, SEARCH("/",N335)-1)</f>
        <v>technology</v>
      </c>
      <c r="R335" t="str">
        <f>RIGHT(N335, LEN(N335)-SEARCH("/",N335))</f>
        <v>wearables</v>
      </c>
      <c r="S335" s="10">
        <f t="shared" si="10"/>
        <v>42199.410185185181</v>
      </c>
      <c r="T335" s="10">
        <f t="shared" si="11"/>
        <v>42236.410185185181</v>
      </c>
    </row>
    <row r="336" spans="1:20" ht="49" x14ac:dyDescent="0.25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5">
        <f>E336/D336</f>
        <v>2.6729166666666666</v>
      </c>
      <c r="P336" s="6">
        <f>ROUND(E336/L336,2)</f>
        <v>31.66</v>
      </c>
      <c r="Q336" t="str">
        <f>LEFT(N336, SEARCH("/",N336)-1)</f>
        <v>technology</v>
      </c>
      <c r="R336" t="str">
        <f>RIGHT(N336, LEN(N336)-SEARCH("/",N336))</f>
        <v>wearables</v>
      </c>
      <c r="S336" s="10">
        <f t="shared" si="10"/>
        <v>42163.748993055553</v>
      </c>
      <c r="T336" s="10">
        <f t="shared" si="11"/>
        <v>42193.748993055553</v>
      </c>
    </row>
    <row r="337" spans="1:20" ht="49" x14ac:dyDescent="0.25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5">
        <f>E337/D337</f>
        <v>1.4688749999999999</v>
      </c>
      <c r="P337" s="6">
        <f>ROUND(E337/L337,2)</f>
        <v>42.89</v>
      </c>
      <c r="Q337" t="str">
        <f>LEFT(N337, SEARCH("/",N337)-1)</f>
        <v>technology</v>
      </c>
      <c r="R337" t="str">
        <f>RIGHT(N337, LEN(N337)-SEARCH("/",N337))</f>
        <v>wearables</v>
      </c>
      <c r="S337" s="10">
        <f t="shared" si="10"/>
        <v>42045.748981481483</v>
      </c>
      <c r="T337" s="10">
        <f t="shared" si="11"/>
        <v>42075.707314814812</v>
      </c>
    </row>
    <row r="338" spans="1:20" ht="49" x14ac:dyDescent="0.25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5">
        <f>E338/D338</f>
        <v>2.1356000000000002</v>
      </c>
      <c r="P338" s="6">
        <f>ROUND(E338/L338,2)</f>
        <v>122.74</v>
      </c>
      <c r="Q338" t="str">
        <f>LEFT(N338, SEARCH("/",N338)-1)</f>
        <v>technology</v>
      </c>
      <c r="R338" t="str">
        <f>RIGHT(N338, LEN(N338)-SEARCH("/",N338))</f>
        <v>wearables</v>
      </c>
      <c r="S338" s="10">
        <f t="shared" si="10"/>
        <v>42417.596284722218</v>
      </c>
      <c r="T338" s="10">
        <f t="shared" si="11"/>
        <v>42477.554618055554</v>
      </c>
    </row>
    <row r="339" spans="1:20" ht="49" x14ac:dyDescent="0.25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5">
        <f>E339/D339</f>
        <v>1.2569999999999999</v>
      </c>
      <c r="P339" s="6">
        <f>ROUND(E339/L339,2)</f>
        <v>190.45</v>
      </c>
      <c r="Q339" t="str">
        <f>LEFT(N339, SEARCH("/",N339)-1)</f>
        <v>technology</v>
      </c>
      <c r="R339" t="str">
        <f>RIGHT(N339, LEN(N339)-SEARCH("/",N339))</f>
        <v>wearables</v>
      </c>
      <c r="S339" s="10">
        <f t="shared" si="10"/>
        <v>42331.637407407405</v>
      </c>
      <c r="T339" s="10">
        <f t="shared" si="11"/>
        <v>42361.637407407405</v>
      </c>
    </row>
    <row r="340" spans="1:20" ht="49" x14ac:dyDescent="0.25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5">
        <f>E340/D340</f>
        <v>1.0446206037108834</v>
      </c>
      <c r="P340" s="6">
        <f>ROUND(E340/L340,2)</f>
        <v>109.34</v>
      </c>
      <c r="Q340" t="str">
        <f>LEFT(N340, SEARCH("/",N340)-1)</f>
        <v>technology</v>
      </c>
      <c r="R340" t="str">
        <f>RIGHT(N340, LEN(N340)-SEARCH("/",N340))</f>
        <v>wearables</v>
      </c>
      <c r="S340" s="10">
        <f t="shared" si="10"/>
        <v>42178.952418981477</v>
      </c>
      <c r="T340" s="10">
        <f t="shared" si="11"/>
        <v>42211.541666666664</v>
      </c>
    </row>
    <row r="341" spans="1:20" ht="18" x14ac:dyDescent="0.25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5">
        <f>E341/D341</f>
        <v>1.0056666666666667</v>
      </c>
      <c r="P341" s="6">
        <f>ROUND(E341/L341,2)</f>
        <v>143.66999999999999</v>
      </c>
      <c r="Q341" t="str">
        <f>LEFT(N341, SEARCH("/",N341)-1)</f>
        <v>technology</v>
      </c>
      <c r="R341" t="str">
        <f>RIGHT(N341, LEN(N341)-SEARCH("/",N341))</f>
        <v>wearables</v>
      </c>
      <c r="S341" s="10">
        <f t="shared" si="10"/>
        <v>42209.385358796295</v>
      </c>
      <c r="T341" s="10">
        <f t="shared" si="11"/>
        <v>42239.385358796295</v>
      </c>
    </row>
    <row r="342" spans="1:20" ht="49" x14ac:dyDescent="0.25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5">
        <f>E342/D342</f>
        <v>1.4394736842105262</v>
      </c>
      <c r="P342" s="6">
        <f>ROUND(E342/L342,2)</f>
        <v>66.709999999999994</v>
      </c>
      <c r="Q342" t="str">
        <f>LEFT(N342, SEARCH("/",N342)-1)</f>
        <v>publishing</v>
      </c>
      <c r="R342" t="str">
        <f>RIGHT(N342, LEN(N342)-SEARCH("/",N342))</f>
        <v>nonfiction</v>
      </c>
      <c r="S342" s="10">
        <f t="shared" si="10"/>
        <v>40909.440868055557</v>
      </c>
      <c r="T342" s="10">
        <f t="shared" si="11"/>
        <v>40937.440868055557</v>
      </c>
    </row>
    <row r="343" spans="1:20" ht="49" x14ac:dyDescent="0.25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5">
        <f>E343/D343</f>
        <v>1.2210975609756098</v>
      </c>
      <c r="P343" s="6">
        <f>ROUND(E343/L343,2)</f>
        <v>84.14</v>
      </c>
      <c r="Q343" t="str">
        <f>LEFT(N343, SEARCH("/",N343)-1)</f>
        <v>publishing</v>
      </c>
      <c r="R343" t="str">
        <f>RIGHT(N343, LEN(N343)-SEARCH("/",N343))</f>
        <v>nonfiction</v>
      </c>
      <c r="S343" s="10">
        <f t="shared" si="10"/>
        <v>41807.363506944443</v>
      </c>
      <c r="T343" s="10">
        <f t="shared" si="11"/>
        <v>41852.363506944443</v>
      </c>
    </row>
    <row r="344" spans="1:20" ht="49" x14ac:dyDescent="0.25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5">
        <f>E344/D344</f>
        <v>1.3202400000000001</v>
      </c>
      <c r="P344" s="6">
        <f>ROUND(E344/L344,2)</f>
        <v>215.73</v>
      </c>
      <c r="Q344" t="str">
        <f>LEFT(N344, SEARCH("/",N344)-1)</f>
        <v>publishing</v>
      </c>
      <c r="R344" t="str">
        <f>RIGHT(N344, LEN(N344)-SEARCH("/",N344))</f>
        <v>nonfiction</v>
      </c>
      <c r="S344" s="10">
        <f t="shared" si="10"/>
        <v>40977.596967592588</v>
      </c>
      <c r="T344" s="10">
        <f t="shared" si="11"/>
        <v>41007.555300925924</v>
      </c>
    </row>
    <row r="345" spans="1:20" ht="33" x14ac:dyDescent="0.25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5">
        <f>E345/D345</f>
        <v>1.0938000000000001</v>
      </c>
      <c r="P345" s="6">
        <f>ROUND(E345/L345,2)</f>
        <v>54.69</v>
      </c>
      <c r="Q345" t="str">
        <f>LEFT(N345, SEARCH("/",N345)-1)</f>
        <v>publishing</v>
      </c>
      <c r="R345" t="str">
        <f>RIGHT(N345, LEN(N345)-SEARCH("/",N345))</f>
        <v>nonfiction</v>
      </c>
      <c r="S345" s="10">
        <f t="shared" si="10"/>
        <v>42184.608206018514</v>
      </c>
      <c r="T345" s="10">
        <f t="shared" si="11"/>
        <v>42214.957638888889</v>
      </c>
    </row>
    <row r="346" spans="1:20" ht="49" x14ac:dyDescent="0.25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5">
        <f>E346/D346</f>
        <v>1.0547157142857144</v>
      </c>
      <c r="P346" s="6">
        <f>ROUND(E346/L346,2)</f>
        <v>51.63</v>
      </c>
      <c r="Q346" t="str">
        <f>LEFT(N346, SEARCH("/",N346)-1)</f>
        <v>publishing</v>
      </c>
      <c r="R346" t="str">
        <f>RIGHT(N346, LEN(N346)-SEARCH("/",N346))</f>
        <v>nonfiction</v>
      </c>
      <c r="S346" s="10">
        <f t="shared" si="10"/>
        <v>40694.430127314808</v>
      </c>
      <c r="T346" s="10">
        <f t="shared" si="11"/>
        <v>40724.430127314808</v>
      </c>
    </row>
    <row r="347" spans="1:20" ht="49" x14ac:dyDescent="0.25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5">
        <f>E347/D347</f>
        <v>1.0035000000000001</v>
      </c>
      <c r="P347" s="6">
        <f>ROUND(E347/L347,2)</f>
        <v>143.36000000000001</v>
      </c>
      <c r="Q347" t="str">
        <f>LEFT(N347, SEARCH("/",N347)-1)</f>
        <v>publishing</v>
      </c>
      <c r="R347" t="str">
        <f>RIGHT(N347, LEN(N347)-SEARCH("/",N347))</f>
        <v>nonfiction</v>
      </c>
      <c r="S347" s="10">
        <f t="shared" si="10"/>
        <v>42321.417962962958</v>
      </c>
      <c r="T347" s="10">
        <f t="shared" si="11"/>
        <v>42351.417962962958</v>
      </c>
    </row>
    <row r="348" spans="1:20" ht="49" x14ac:dyDescent="0.25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5">
        <f>E348/D348</f>
        <v>1.014</v>
      </c>
      <c r="P348" s="6">
        <f>ROUND(E348/L348,2)</f>
        <v>72.430000000000007</v>
      </c>
      <c r="Q348" t="str">
        <f>LEFT(N348, SEARCH("/",N348)-1)</f>
        <v>publishing</v>
      </c>
      <c r="R348" t="str">
        <f>RIGHT(N348, LEN(N348)-SEARCH("/",N348))</f>
        <v>nonfiction</v>
      </c>
      <c r="S348" s="10">
        <f t="shared" si="10"/>
        <v>41345.834340277775</v>
      </c>
      <c r="T348" s="10">
        <f t="shared" si="11"/>
        <v>41375.834340277775</v>
      </c>
    </row>
    <row r="349" spans="1:20" ht="49" x14ac:dyDescent="0.25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5">
        <f>E349/D349</f>
        <v>1.5551428571428572</v>
      </c>
      <c r="P349" s="6">
        <f>ROUND(E349/L349,2)</f>
        <v>36.53</v>
      </c>
      <c r="Q349" t="str">
        <f>LEFT(N349, SEARCH("/",N349)-1)</f>
        <v>publishing</v>
      </c>
      <c r="R349" t="str">
        <f>RIGHT(N349, LEN(N349)-SEARCH("/",N349))</f>
        <v>nonfiction</v>
      </c>
      <c r="S349" s="10">
        <f t="shared" si="10"/>
        <v>41246.811909722222</v>
      </c>
      <c r="T349" s="10">
        <f t="shared" si="11"/>
        <v>41288.680555555555</v>
      </c>
    </row>
    <row r="350" spans="1:20" ht="49" x14ac:dyDescent="0.25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5">
        <f>E350/D350</f>
        <v>1.05566</v>
      </c>
      <c r="P350" s="6">
        <f>ROUND(E350/L350,2)</f>
        <v>60.9</v>
      </c>
      <c r="Q350" t="str">
        <f>LEFT(N350, SEARCH("/",N350)-1)</f>
        <v>publishing</v>
      </c>
      <c r="R350" t="str">
        <f>RIGHT(N350, LEN(N350)-SEARCH("/",N350))</f>
        <v>nonfiction</v>
      </c>
      <c r="S350" s="10">
        <f t="shared" si="10"/>
        <v>40731.629131944443</v>
      </c>
      <c r="T350" s="10">
        <f t="shared" si="11"/>
        <v>40776.629131944443</v>
      </c>
    </row>
    <row r="351" spans="1:20" ht="49" x14ac:dyDescent="0.25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5">
        <f>E351/D351</f>
        <v>1.3065</v>
      </c>
      <c r="P351" s="6">
        <f>ROUND(E351/L351,2)</f>
        <v>43.55</v>
      </c>
      <c r="Q351" t="str">
        <f>LEFT(N351, SEARCH("/",N351)-1)</f>
        <v>publishing</v>
      </c>
      <c r="R351" t="str">
        <f>RIGHT(N351, LEN(N351)-SEARCH("/",N351))</f>
        <v>nonfiction</v>
      </c>
      <c r="S351" s="10">
        <f t="shared" si="10"/>
        <v>41110.97755787037</v>
      </c>
      <c r="T351" s="10">
        <f t="shared" si="11"/>
        <v>41170.97755787037</v>
      </c>
    </row>
    <row r="352" spans="1:20" ht="33" x14ac:dyDescent="0.25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5">
        <f>E352/D352</f>
        <v>1.3219000000000001</v>
      </c>
      <c r="P352" s="6">
        <f>ROUND(E352/L352,2)</f>
        <v>99.77</v>
      </c>
      <c r="Q352" t="str">
        <f>LEFT(N352, SEARCH("/",N352)-1)</f>
        <v>publishing</v>
      </c>
      <c r="R352" t="str">
        <f>RIGHT(N352, LEN(N352)-SEARCH("/",N352))</f>
        <v>nonfiction</v>
      </c>
      <c r="S352" s="10">
        <f t="shared" si="10"/>
        <v>40854.536932870367</v>
      </c>
      <c r="T352" s="10">
        <f t="shared" si="11"/>
        <v>40884.536932870367</v>
      </c>
    </row>
    <row r="353" spans="1:20" ht="49" x14ac:dyDescent="0.25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5">
        <f>E353/D353</f>
        <v>1.26</v>
      </c>
      <c r="P353" s="6">
        <f>ROUND(E353/L353,2)</f>
        <v>88.73</v>
      </c>
      <c r="Q353" t="str">
        <f>LEFT(N353, SEARCH("/",N353)-1)</f>
        <v>publishing</v>
      </c>
      <c r="R353" t="str">
        <f>RIGHT(N353, LEN(N353)-SEARCH("/",N353))</f>
        <v>nonfiction</v>
      </c>
      <c r="S353" s="10">
        <f t="shared" si="10"/>
        <v>40879.587349537032</v>
      </c>
      <c r="T353" s="10">
        <f t="shared" si="11"/>
        <v>40930.041666666664</v>
      </c>
    </row>
    <row r="354" spans="1:20" ht="49" x14ac:dyDescent="0.25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5">
        <f>E354/D354</f>
        <v>1.6</v>
      </c>
      <c r="P354" s="6">
        <f>ROUND(E354/L354,2)</f>
        <v>4.92</v>
      </c>
      <c r="Q354" t="str">
        <f>LEFT(N354, SEARCH("/",N354)-1)</f>
        <v>publishing</v>
      </c>
      <c r="R354" t="str">
        <f>RIGHT(N354, LEN(N354)-SEARCH("/",N354))</f>
        <v>nonfiction</v>
      </c>
      <c r="S354" s="10">
        <f t="shared" si="10"/>
        <v>41486.21598379629</v>
      </c>
      <c r="T354" s="10">
        <f t="shared" si="11"/>
        <v>41546.21598379629</v>
      </c>
    </row>
    <row r="355" spans="1:20" ht="49" x14ac:dyDescent="0.25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5">
        <f>E355/D355</f>
        <v>1.2048000000000001</v>
      </c>
      <c r="P355" s="6">
        <f>ROUND(E355/L355,2)</f>
        <v>17.82</v>
      </c>
      <c r="Q355" t="str">
        <f>LEFT(N355, SEARCH("/",N355)-1)</f>
        <v>publishing</v>
      </c>
      <c r="R355" t="str">
        <f>RIGHT(N355, LEN(N355)-SEARCH("/",N355))</f>
        <v>nonfiction</v>
      </c>
      <c r="S355" s="10">
        <f t="shared" si="10"/>
        <v>41598.211712962962</v>
      </c>
      <c r="T355" s="10">
        <f t="shared" si="11"/>
        <v>41628.211712962962</v>
      </c>
    </row>
    <row r="356" spans="1:20" ht="33" x14ac:dyDescent="0.25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5">
        <f>E356/D356</f>
        <v>1.2552941176470589</v>
      </c>
      <c r="P356" s="6">
        <f>ROUND(E356/L356,2)</f>
        <v>187.19</v>
      </c>
      <c r="Q356" t="str">
        <f>LEFT(N356, SEARCH("/",N356)-1)</f>
        <v>publishing</v>
      </c>
      <c r="R356" t="str">
        <f>RIGHT(N356, LEN(N356)-SEARCH("/",N356))</f>
        <v>nonfiction</v>
      </c>
      <c r="S356" s="10">
        <f t="shared" si="10"/>
        <v>42101.956249999996</v>
      </c>
      <c r="T356" s="10">
        <f t="shared" si="11"/>
        <v>42132.999999999993</v>
      </c>
    </row>
    <row r="357" spans="1:20" ht="49" x14ac:dyDescent="0.25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5">
        <f>E357/D357</f>
        <v>1.1440638297872341</v>
      </c>
      <c r="P357" s="6">
        <f>ROUND(E357/L357,2)</f>
        <v>234.81</v>
      </c>
      <c r="Q357" t="str">
        <f>LEFT(N357, SEARCH("/",N357)-1)</f>
        <v>publishing</v>
      </c>
      <c r="R357" t="str">
        <f>RIGHT(N357, LEN(N357)-SEARCH("/",N357))</f>
        <v>nonfiction</v>
      </c>
      <c r="S357" s="10">
        <f t="shared" si="10"/>
        <v>41945.821134259255</v>
      </c>
      <c r="T357" s="10">
        <f t="shared" si="11"/>
        <v>41976.818749999999</v>
      </c>
    </row>
    <row r="358" spans="1:20" ht="49" x14ac:dyDescent="0.25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5">
        <f>E358/D358</f>
        <v>3.151388888888889</v>
      </c>
      <c r="P358" s="6">
        <f>ROUND(E358/L358,2)</f>
        <v>105.05</v>
      </c>
      <c r="Q358" t="str">
        <f>LEFT(N358, SEARCH("/",N358)-1)</f>
        <v>publishing</v>
      </c>
      <c r="R358" t="str">
        <f>RIGHT(N358, LEN(N358)-SEARCH("/",N358))</f>
        <v>nonfiction</v>
      </c>
      <c r="S358" s="10">
        <f t="shared" si="10"/>
        <v>41579.525925925926</v>
      </c>
      <c r="T358" s="10">
        <f t="shared" si="11"/>
        <v>41598.999305555553</v>
      </c>
    </row>
    <row r="359" spans="1:20" ht="49" x14ac:dyDescent="0.25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5">
        <f>E359/D359</f>
        <v>1.224</v>
      </c>
      <c r="P359" s="6">
        <f>ROUND(E359/L359,2)</f>
        <v>56.67</v>
      </c>
      <c r="Q359" t="str">
        <f>LEFT(N359, SEARCH("/",N359)-1)</f>
        <v>publishing</v>
      </c>
      <c r="R359" t="str">
        <f>RIGHT(N359, LEN(N359)-SEARCH("/",N359))</f>
        <v>nonfiction</v>
      </c>
      <c r="S359" s="10">
        <f t="shared" si="10"/>
        <v>41667.066979166666</v>
      </c>
      <c r="T359" s="10">
        <f t="shared" si="11"/>
        <v>41684.625</v>
      </c>
    </row>
    <row r="360" spans="1:20" ht="33" x14ac:dyDescent="0.25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5">
        <f>E360/D360</f>
        <v>1.0673333333333332</v>
      </c>
      <c r="P360" s="6">
        <f>ROUND(E360/L360,2)</f>
        <v>39.049999999999997</v>
      </c>
      <c r="Q360" t="str">
        <f>LEFT(N360, SEARCH("/",N360)-1)</f>
        <v>publishing</v>
      </c>
      <c r="R360" t="str">
        <f>RIGHT(N360, LEN(N360)-SEARCH("/",N360))</f>
        <v>nonfiction</v>
      </c>
      <c r="S360" s="10">
        <f t="shared" si="10"/>
        <v>41943.39576388889</v>
      </c>
      <c r="T360" s="10">
        <f t="shared" si="11"/>
        <v>41973.999305555553</v>
      </c>
    </row>
    <row r="361" spans="1:20" ht="49" x14ac:dyDescent="0.25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5">
        <f>E361/D361</f>
        <v>1.5833333333333333</v>
      </c>
      <c r="P361" s="6">
        <f>ROUND(E361/L361,2)</f>
        <v>68.349999999999994</v>
      </c>
      <c r="Q361" t="str">
        <f>LEFT(N361, SEARCH("/",N361)-1)</f>
        <v>publishing</v>
      </c>
      <c r="R361" t="str">
        <f>RIGHT(N361, LEN(N361)-SEARCH("/",N361))</f>
        <v>nonfiction</v>
      </c>
      <c r="S361" s="10">
        <f t="shared" si="10"/>
        <v>41829.294317129628</v>
      </c>
      <c r="T361" s="10">
        <f t="shared" si="11"/>
        <v>41862.294317129628</v>
      </c>
    </row>
    <row r="362" spans="1:20" ht="49" x14ac:dyDescent="0.25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5">
        <f>E362/D362</f>
        <v>1.0740000000000001</v>
      </c>
      <c r="P362" s="6">
        <f>ROUND(E362/L362,2)</f>
        <v>169.58</v>
      </c>
      <c r="Q362" t="str">
        <f>LEFT(N362, SEARCH("/",N362)-1)</f>
        <v>publishing</v>
      </c>
      <c r="R362" t="str">
        <f>RIGHT(N362, LEN(N362)-SEARCH("/",N362))</f>
        <v>nonfiction</v>
      </c>
      <c r="S362" s="10">
        <f t="shared" si="10"/>
        <v>42161.93844907407</v>
      </c>
      <c r="T362" s="10">
        <f t="shared" si="11"/>
        <v>42175.93844907407</v>
      </c>
    </row>
    <row r="363" spans="1:20" ht="33" x14ac:dyDescent="0.25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5">
        <f>E363/D363</f>
        <v>1.0226</v>
      </c>
      <c r="P363" s="6">
        <f>ROUND(E363/L363,2)</f>
        <v>141.41999999999999</v>
      </c>
      <c r="Q363" t="str">
        <f>LEFT(N363, SEARCH("/",N363)-1)</f>
        <v>publishing</v>
      </c>
      <c r="R363" t="str">
        <f>RIGHT(N363, LEN(N363)-SEARCH("/",N363))</f>
        <v>nonfiction</v>
      </c>
      <c r="S363" s="10">
        <f t="shared" si="10"/>
        <v>41401.439884259256</v>
      </c>
      <c r="T363" s="10">
        <f t="shared" si="11"/>
        <v>41436.439884259256</v>
      </c>
    </row>
    <row r="364" spans="1:20" ht="49" x14ac:dyDescent="0.25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5">
        <f>E364/D364</f>
        <v>1.1071428571428572</v>
      </c>
      <c r="P364" s="6">
        <f>ROUND(E364/L364,2)</f>
        <v>67.39</v>
      </c>
      <c r="Q364" t="str">
        <f>LEFT(N364, SEARCH("/",N364)-1)</f>
        <v>publishing</v>
      </c>
      <c r="R364" t="str">
        <f>RIGHT(N364, LEN(N364)-SEARCH("/",N364))</f>
        <v>nonfiction</v>
      </c>
      <c r="S364" s="10">
        <f t="shared" si="10"/>
        <v>41689.709629629629</v>
      </c>
      <c r="T364" s="10">
        <f t="shared" si="11"/>
        <v>41719.667962962958</v>
      </c>
    </row>
    <row r="365" spans="1:20" ht="49" x14ac:dyDescent="0.25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5">
        <f>E365/D365</f>
        <v>1.48</v>
      </c>
      <c r="P365" s="6">
        <f>ROUND(E365/L365,2)</f>
        <v>54.27</v>
      </c>
      <c r="Q365" t="str">
        <f>LEFT(N365, SEARCH("/",N365)-1)</f>
        <v>publishing</v>
      </c>
      <c r="R365" t="str">
        <f>RIGHT(N365, LEN(N365)-SEARCH("/",N365))</f>
        <v>nonfiction</v>
      </c>
      <c r="S365" s="10">
        <f t="shared" si="10"/>
        <v>40990.500983796293</v>
      </c>
      <c r="T365" s="10">
        <f t="shared" si="11"/>
        <v>41015.666666666664</v>
      </c>
    </row>
    <row r="366" spans="1:20" ht="33" x14ac:dyDescent="0.25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5">
        <f>E366/D366</f>
        <v>1.0232000000000001</v>
      </c>
      <c r="P366" s="6">
        <f>ROUND(E366/L366,2)</f>
        <v>82.52</v>
      </c>
      <c r="Q366" t="str">
        <f>LEFT(N366, SEARCH("/",N366)-1)</f>
        <v>publishing</v>
      </c>
      <c r="R366" t="str">
        <f>RIGHT(N366, LEN(N366)-SEARCH("/",N366))</f>
        <v>nonfiction</v>
      </c>
      <c r="S366" s="10">
        <f t="shared" si="10"/>
        <v>41226.748877314814</v>
      </c>
      <c r="T366" s="10">
        <f t="shared" si="11"/>
        <v>41256.748877314814</v>
      </c>
    </row>
    <row r="367" spans="1:20" ht="49" x14ac:dyDescent="0.25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5">
        <f>E367/D367</f>
        <v>1.7909909909909909</v>
      </c>
      <c r="P367" s="6">
        <f>ROUND(E367/L367,2)</f>
        <v>53.73</v>
      </c>
      <c r="Q367" t="str">
        <f>LEFT(N367, SEARCH("/",N367)-1)</f>
        <v>publishing</v>
      </c>
      <c r="R367" t="str">
        <f>RIGHT(N367, LEN(N367)-SEARCH("/",N367))</f>
        <v>nonfiction</v>
      </c>
      <c r="S367" s="10">
        <f t="shared" si="10"/>
        <v>41367.363946759258</v>
      </c>
      <c r="T367" s="10">
        <f t="shared" si="11"/>
        <v>41397.363946759258</v>
      </c>
    </row>
    <row r="368" spans="1:20" ht="18" x14ac:dyDescent="0.25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5">
        <f>E368/D368</f>
        <v>1.1108135252761968</v>
      </c>
      <c r="P368" s="6">
        <f>ROUND(E368/L368,2)</f>
        <v>34.21</v>
      </c>
      <c r="Q368" t="str">
        <f>LEFT(N368, SEARCH("/",N368)-1)</f>
        <v>publishing</v>
      </c>
      <c r="R368" t="str">
        <f>RIGHT(N368, LEN(N368)-SEARCH("/",N368))</f>
        <v>nonfiction</v>
      </c>
      <c r="S368" s="10">
        <f t="shared" si="10"/>
        <v>41156.834594907406</v>
      </c>
      <c r="T368" s="10">
        <f t="shared" si="11"/>
        <v>41174.957638888889</v>
      </c>
    </row>
    <row r="369" spans="1:20" ht="49" x14ac:dyDescent="0.25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5">
        <f>E369/D369</f>
        <v>1.0004285714285714</v>
      </c>
      <c r="P369" s="6">
        <f>ROUND(E369/L369,2)</f>
        <v>127.33</v>
      </c>
      <c r="Q369" t="str">
        <f>LEFT(N369, SEARCH("/",N369)-1)</f>
        <v>publishing</v>
      </c>
      <c r="R369" t="str">
        <f>RIGHT(N369, LEN(N369)-SEARCH("/",N369))</f>
        <v>nonfiction</v>
      </c>
      <c r="S369" s="10">
        <f t="shared" si="10"/>
        <v>41988.340497685182</v>
      </c>
      <c r="T369" s="10">
        <f t="shared" si="11"/>
        <v>42019.245833333327</v>
      </c>
    </row>
    <row r="370" spans="1:20" ht="49" x14ac:dyDescent="0.25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5">
        <f>E370/D370</f>
        <v>1.0024999999999999</v>
      </c>
      <c r="P370" s="6">
        <f>ROUND(E370/L370,2)</f>
        <v>45.57</v>
      </c>
      <c r="Q370" t="str">
        <f>LEFT(N370, SEARCH("/",N370)-1)</f>
        <v>publishing</v>
      </c>
      <c r="R370" t="str">
        <f>RIGHT(N370, LEN(N370)-SEARCH("/",N370))</f>
        <v>nonfiction</v>
      </c>
      <c r="S370" s="10">
        <f t="shared" si="10"/>
        <v>41831.638495370367</v>
      </c>
      <c r="T370" s="10">
        <f t="shared" si="11"/>
        <v>41861.638495370367</v>
      </c>
    </row>
    <row r="371" spans="1:20" ht="49" x14ac:dyDescent="0.25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5">
        <f>E371/D371</f>
        <v>1.0556000000000001</v>
      </c>
      <c r="P371" s="6">
        <f>ROUND(E371/L371,2)</f>
        <v>95.96</v>
      </c>
      <c r="Q371" t="str">
        <f>LEFT(N371, SEARCH("/",N371)-1)</f>
        <v>publishing</v>
      </c>
      <c r="R371" t="str">
        <f>RIGHT(N371, LEN(N371)-SEARCH("/",N371))</f>
        <v>nonfiction</v>
      </c>
      <c r="S371" s="10">
        <f t="shared" si="10"/>
        <v>42733.732986111114</v>
      </c>
      <c r="T371" s="10">
        <f t="shared" si="11"/>
        <v>42763.732986111114</v>
      </c>
    </row>
    <row r="372" spans="1:20" ht="49" x14ac:dyDescent="0.25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5">
        <f>E372/D372</f>
        <v>1.0258775877587758</v>
      </c>
      <c r="P372" s="6">
        <f>ROUND(E372/L372,2)</f>
        <v>77.27</v>
      </c>
      <c r="Q372" t="str">
        <f>LEFT(N372, SEARCH("/",N372)-1)</f>
        <v>publishing</v>
      </c>
      <c r="R372" t="str">
        <f>RIGHT(N372, LEN(N372)-SEARCH("/",N372))</f>
        <v>nonfiction</v>
      </c>
      <c r="S372" s="10">
        <f t="shared" si="10"/>
        <v>41299.669814814813</v>
      </c>
      <c r="T372" s="10">
        <f t="shared" si="11"/>
        <v>41329.669814814813</v>
      </c>
    </row>
    <row r="373" spans="1:20" ht="49" x14ac:dyDescent="0.25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5">
        <f>E373/D373</f>
        <v>1.1850000000000001</v>
      </c>
      <c r="P373" s="6">
        <f>ROUND(E373/L373,2)</f>
        <v>57.34</v>
      </c>
      <c r="Q373" t="str">
        <f>LEFT(N373, SEARCH("/",N373)-1)</f>
        <v>publishing</v>
      </c>
      <c r="R373" t="str">
        <f>RIGHT(N373, LEN(N373)-SEARCH("/",N373))</f>
        <v>nonfiction</v>
      </c>
      <c r="S373" s="10">
        <f t="shared" si="10"/>
        <v>40713.422164351847</v>
      </c>
      <c r="T373" s="10">
        <f t="shared" si="11"/>
        <v>40759.422164351847</v>
      </c>
    </row>
    <row r="374" spans="1:20" ht="49" x14ac:dyDescent="0.25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5">
        <f>E374/D374</f>
        <v>1.117</v>
      </c>
      <c r="P374" s="6">
        <f>ROUND(E374/L374,2)</f>
        <v>53.19</v>
      </c>
      <c r="Q374" t="str">
        <f>LEFT(N374, SEARCH("/",N374)-1)</f>
        <v>publishing</v>
      </c>
      <c r="R374" t="str">
        <f>RIGHT(N374, LEN(N374)-SEARCH("/",N374))</f>
        <v>nonfiction</v>
      </c>
      <c r="S374" s="10">
        <f t="shared" si="10"/>
        <v>42639.213159722225</v>
      </c>
      <c r="T374" s="10">
        <f t="shared" si="11"/>
        <v>42659.249999999993</v>
      </c>
    </row>
    <row r="375" spans="1:20" ht="49" x14ac:dyDescent="0.25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5">
        <f>E375/D375</f>
        <v>1.28</v>
      </c>
      <c r="P375" s="6">
        <f>ROUND(E375/L375,2)</f>
        <v>492.31</v>
      </c>
      <c r="Q375" t="str">
        <f>LEFT(N375, SEARCH("/",N375)-1)</f>
        <v>publishing</v>
      </c>
      <c r="R375" t="str">
        <f>RIGHT(N375, LEN(N375)-SEARCH("/",N375))</f>
        <v>nonfiction</v>
      </c>
      <c r="S375" s="10">
        <f t="shared" si="10"/>
        <v>42019.381840277776</v>
      </c>
      <c r="T375" s="10">
        <f t="shared" si="11"/>
        <v>42049.381840277776</v>
      </c>
    </row>
    <row r="376" spans="1:20" ht="49" x14ac:dyDescent="0.25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5">
        <f>E376/D376</f>
        <v>1.0375000000000001</v>
      </c>
      <c r="P376" s="6">
        <f>ROUND(E376/L376,2)</f>
        <v>42.35</v>
      </c>
      <c r="Q376" t="str">
        <f>LEFT(N376, SEARCH("/",N376)-1)</f>
        <v>publishing</v>
      </c>
      <c r="R376" t="str">
        <f>RIGHT(N376, LEN(N376)-SEARCH("/",N376))</f>
        <v>nonfiction</v>
      </c>
      <c r="S376" s="10">
        <f t="shared" si="10"/>
        <v>41249.54075231481</v>
      </c>
      <c r="T376" s="10">
        <f t="shared" si="11"/>
        <v>41279.54075231481</v>
      </c>
    </row>
    <row r="377" spans="1:20" ht="49" x14ac:dyDescent="0.25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5">
        <f>E377/D377</f>
        <v>1.0190760000000001</v>
      </c>
      <c r="P377" s="6">
        <f>ROUND(E377/L377,2)</f>
        <v>37.47</v>
      </c>
      <c r="Q377" t="str">
        <f>LEFT(N377, SEARCH("/",N377)-1)</f>
        <v>publishing</v>
      </c>
      <c r="R377" t="str">
        <f>RIGHT(N377, LEN(N377)-SEARCH("/",N377))</f>
        <v>nonfiction</v>
      </c>
      <c r="S377" s="10">
        <f t="shared" si="10"/>
        <v>41383.396724537037</v>
      </c>
      <c r="T377" s="10">
        <f t="shared" si="11"/>
        <v>41413.820138888885</v>
      </c>
    </row>
    <row r="378" spans="1:20" ht="49" x14ac:dyDescent="0.25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5">
        <f>E378/D378</f>
        <v>1.177142857142857</v>
      </c>
      <c r="P378" s="6">
        <f>ROUND(E378/L378,2)</f>
        <v>37.450000000000003</v>
      </c>
      <c r="Q378" t="str">
        <f>LEFT(N378, SEARCH("/",N378)-1)</f>
        <v>publishing</v>
      </c>
      <c r="R378" t="str">
        <f>RIGHT(N378, LEN(N378)-SEARCH("/",N378))</f>
        <v>nonfiction</v>
      </c>
      <c r="S378" s="10">
        <f t="shared" si="10"/>
        <v>40590.558553240735</v>
      </c>
      <c r="T378" s="10">
        <f t="shared" si="11"/>
        <v>40651.516886574071</v>
      </c>
    </row>
    <row r="379" spans="1:20" ht="49" x14ac:dyDescent="0.25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5">
        <f>E379/D379</f>
        <v>2.38</v>
      </c>
      <c r="P379" s="6">
        <f>ROUND(E379/L379,2)</f>
        <v>33.06</v>
      </c>
      <c r="Q379" t="str">
        <f>LEFT(N379, SEARCH("/",N379)-1)</f>
        <v>publishing</v>
      </c>
      <c r="R379" t="str">
        <f>RIGHT(N379, LEN(N379)-SEARCH("/",N379))</f>
        <v>nonfiction</v>
      </c>
      <c r="S379" s="10">
        <f t="shared" si="10"/>
        <v>41234.846226851849</v>
      </c>
      <c r="T379" s="10">
        <f t="shared" si="11"/>
        <v>41248.846226851849</v>
      </c>
    </row>
    <row r="380" spans="1:20" ht="33" x14ac:dyDescent="0.25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5">
        <f>E380/D380</f>
        <v>1.02</v>
      </c>
      <c r="P380" s="6">
        <f>ROUND(E380/L380,2)</f>
        <v>134.21</v>
      </c>
      <c r="Q380" t="str">
        <f>LEFT(N380, SEARCH("/",N380)-1)</f>
        <v>publishing</v>
      </c>
      <c r="R380" t="str">
        <f>RIGHT(N380, LEN(N380)-SEARCH("/",N380))</f>
        <v>nonfiction</v>
      </c>
      <c r="S380" s="10">
        <f t="shared" si="10"/>
        <v>40429.628101851849</v>
      </c>
      <c r="T380" s="10">
        <f t="shared" si="11"/>
        <v>40459.628101851849</v>
      </c>
    </row>
    <row r="381" spans="1:20" ht="49" x14ac:dyDescent="0.25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5">
        <f>E381/D381</f>
        <v>1.0192000000000001</v>
      </c>
      <c r="P381" s="6">
        <f>ROUND(E381/L381,2)</f>
        <v>51.47</v>
      </c>
      <c r="Q381" t="str">
        <f>LEFT(N381, SEARCH("/",N381)-1)</f>
        <v>publishing</v>
      </c>
      <c r="R381" t="str">
        <f>RIGHT(N381, LEN(N381)-SEARCH("/",N381))</f>
        <v>nonfiction</v>
      </c>
      <c r="S381" s="10">
        <f t="shared" si="10"/>
        <v>41789.121979166666</v>
      </c>
      <c r="T381" s="10">
        <f t="shared" si="11"/>
        <v>41829.121979166666</v>
      </c>
    </row>
    <row r="382" spans="1:20" ht="33" x14ac:dyDescent="0.25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5">
        <f>E382/D382</f>
        <v>1.04</v>
      </c>
      <c r="P382" s="6">
        <f>ROUND(E382/L382,2)</f>
        <v>38.520000000000003</v>
      </c>
      <c r="Q382" t="str">
        <f>LEFT(N382, SEARCH("/",N382)-1)</f>
        <v>music</v>
      </c>
      <c r="R382" t="str">
        <f>RIGHT(N382, LEN(N382)-SEARCH("/",N382))</f>
        <v>rock</v>
      </c>
      <c r="S382" s="10">
        <f t="shared" si="10"/>
        <v>40636.465567129628</v>
      </c>
      <c r="T382" s="10">
        <f t="shared" si="11"/>
        <v>40666.465567129628</v>
      </c>
    </row>
    <row r="383" spans="1:20" ht="49" x14ac:dyDescent="0.25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5">
        <f>E383/D383</f>
        <v>1.3315375</v>
      </c>
      <c r="P383" s="6">
        <f>ROUND(E383/L383,2)</f>
        <v>42.61</v>
      </c>
      <c r="Q383" t="str">
        <f>LEFT(N383, SEARCH("/",N383)-1)</f>
        <v>music</v>
      </c>
      <c r="R383" t="str">
        <f>RIGHT(N383, LEN(N383)-SEARCH("/",N383))</f>
        <v>rock</v>
      </c>
      <c r="S383" s="10">
        <f t="shared" si="10"/>
        <v>41402.792523148142</v>
      </c>
      <c r="T383" s="10">
        <f t="shared" si="11"/>
        <v>41432.792523148142</v>
      </c>
    </row>
    <row r="384" spans="1:20" ht="49" x14ac:dyDescent="0.25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5">
        <f>E384/D384</f>
        <v>1</v>
      </c>
      <c r="P384" s="6">
        <f>ROUND(E384/L384,2)</f>
        <v>50</v>
      </c>
      <c r="Q384" t="str">
        <f>LEFT(N384, SEARCH("/",N384)-1)</f>
        <v>music</v>
      </c>
      <c r="R384" t="str">
        <f>RIGHT(N384, LEN(N384)-SEARCH("/",N384))</f>
        <v>rock</v>
      </c>
      <c r="S384" s="10">
        <f t="shared" si="10"/>
        <v>41116.549791666665</v>
      </c>
      <c r="T384" s="10">
        <f t="shared" si="11"/>
        <v>41146.549791666665</v>
      </c>
    </row>
    <row r="385" spans="1:20" ht="49" x14ac:dyDescent="0.25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5">
        <f>E385/D385</f>
        <v>1.4813333333333334</v>
      </c>
      <c r="P385" s="6">
        <f>ROUND(E385/L385,2)</f>
        <v>63.49</v>
      </c>
      <c r="Q385" t="str">
        <f>LEFT(N385, SEARCH("/",N385)-1)</f>
        <v>music</v>
      </c>
      <c r="R385" t="str">
        <f>RIGHT(N385, LEN(N385)-SEARCH("/",N385))</f>
        <v>rock</v>
      </c>
      <c r="S385" s="10">
        <f t="shared" si="10"/>
        <v>40987.565381944441</v>
      </c>
      <c r="T385" s="10">
        <f t="shared" si="11"/>
        <v>41026.708333333328</v>
      </c>
    </row>
    <row r="386" spans="1:20" ht="49" x14ac:dyDescent="0.25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5">
        <f>E386/D386</f>
        <v>1.0249999999999999</v>
      </c>
      <c r="P386" s="6">
        <f>ROUND(E386/L386,2)</f>
        <v>102.5</v>
      </c>
      <c r="Q386" t="str">
        <f>LEFT(N386, SEARCH("/",N386)-1)</f>
        <v>music</v>
      </c>
      <c r="R386" t="str">
        <f>RIGHT(N386, LEN(N386)-SEARCH("/",N386))</f>
        <v>rock</v>
      </c>
      <c r="S386" s="10">
        <f t="shared" si="10"/>
        <v>41674.941192129627</v>
      </c>
      <c r="T386" s="10">
        <f t="shared" si="11"/>
        <v>41714.899525462963</v>
      </c>
    </row>
    <row r="387" spans="1:20" ht="49" x14ac:dyDescent="0.25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5">
        <f>E387/D387</f>
        <v>1.8062799999999999</v>
      </c>
      <c r="P387" s="6">
        <f>ROUND(E387/L387,2)</f>
        <v>31.14</v>
      </c>
      <c r="Q387" t="str">
        <f>LEFT(N387, SEARCH("/",N387)-1)</f>
        <v>music</v>
      </c>
      <c r="R387" t="str">
        <f>RIGHT(N387, LEN(N387)-SEARCH("/",N387))</f>
        <v>rock</v>
      </c>
      <c r="S387" s="10">
        <f t="shared" ref="S387:S450" si="12">(J387/86400)+25569+(-5/24)</f>
        <v>41303.38559027778</v>
      </c>
      <c r="T387" s="10">
        <f t="shared" ref="T387:T450" si="13">(I387/86400)+25569+(-5/24)</f>
        <v>41333.38559027778</v>
      </c>
    </row>
    <row r="388" spans="1:20" ht="49" x14ac:dyDescent="0.25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5">
        <f>E388/D388</f>
        <v>1.4279999999999999</v>
      </c>
      <c r="P388" s="6">
        <f>ROUND(E388/L388,2)</f>
        <v>162.27000000000001</v>
      </c>
      <c r="Q388" t="str">
        <f>LEFT(N388, SEARCH("/",N388)-1)</f>
        <v>music</v>
      </c>
      <c r="R388" t="str">
        <f>RIGHT(N388, LEN(N388)-SEARCH("/",N388))</f>
        <v>rock</v>
      </c>
      <c r="S388" s="10">
        <f t="shared" si="12"/>
        <v>40982.847615740735</v>
      </c>
      <c r="T388" s="10">
        <f t="shared" si="13"/>
        <v>41040.449305555558</v>
      </c>
    </row>
    <row r="389" spans="1:20" ht="49" x14ac:dyDescent="0.25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5">
        <f>E389/D389</f>
        <v>1.1416666666666666</v>
      </c>
      <c r="P389" s="6">
        <f>ROUND(E389/L389,2)</f>
        <v>80.59</v>
      </c>
      <c r="Q389" t="str">
        <f>LEFT(N389, SEARCH("/",N389)-1)</f>
        <v>music</v>
      </c>
      <c r="R389" t="str">
        <f>RIGHT(N389, LEN(N389)-SEARCH("/",N389))</f>
        <v>rock</v>
      </c>
      <c r="S389" s="10">
        <f t="shared" si="12"/>
        <v>41549.419282407405</v>
      </c>
      <c r="T389" s="10">
        <f t="shared" si="13"/>
        <v>41579.419282407405</v>
      </c>
    </row>
    <row r="390" spans="1:20" ht="49" x14ac:dyDescent="0.25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5">
        <f>E390/D390</f>
        <v>2.03505</v>
      </c>
      <c r="P390" s="6">
        <f>ROUND(E390/L390,2)</f>
        <v>59.85</v>
      </c>
      <c r="Q390" t="str">
        <f>LEFT(N390, SEARCH("/",N390)-1)</f>
        <v>music</v>
      </c>
      <c r="R390" t="str">
        <f>RIGHT(N390, LEN(N390)-SEARCH("/",N390))</f>
        <v>rock</v>
      </c>
      <c r="S390" s="10">
        <f t="shared" si="12"/>
        <v>41058.798472222217</v>
      </c>
      <c r="T390" s="10">
        <f t="shared" si="13"/>
        <v>41096.957638888889</v>
      </c>
    </row>
    <row r="391" spans="1:20" ht="49" x14ac:dyDescent="0.25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5">
        <f>E391/D391</f>
        <v>1.0941176470588236</v>
      </c>
      <c r="P391" s="6">
        <f>ROUND(E391/L391,2)</f>
        <v>132.86000000000001</v>
      </c>
      <c r="Q391" t="str">
        <f>LEFT(N391, SEARCH("/",N391)-1)</f>
        <v>music</v>
      </c>
      <c r="R391" t="str">
        <f>RIGHT(N391, LEN(N391)-SEARCH("/",N391))</f>
        <v>rock</v>
      </c>
      <c r="S391" s="10">
        <f t="shared" si="12"/>
        <v>41276.977777777771</v>
      </c>
      <c r="T391" s="10">
        <f t="shared" si="13"/>
        <v>41295.124305555553</v>
      </c>
    </row>
    <row r="392" spans="1:20" ht="49" x14ac:dyDescent="0.25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5">
        <f>E392/D392</f>
        <v>1.443746</v>
      </c>
      <c r="P392" s="6">
        <f>ROUND(E392/L392,2)</f>
        <v>92.55</v>
      </c>
      <c r="Q392" t="str">
        <f>LEFT(N392, SEARCH("/",N392)-1)</f>
        <v>music</v>
      </c>
      <c r="R392" t="str">
        <f>RIGHT(N392, LEN(N392)-SEARCH("/",N392))</f>
        <v>rock</v>
      </c>
      <c r="S392" s="10">
        <f t="shared" si="12"/>
        <v>41275.839571759258</v>
      </c>
      <c r="T392" s="10">
        <f t="shared" si="13"/>
        <v>41305.839571759258</v>
      </c>
    </row>
    <row r="393" spans="1:20" ht="49" x14ac:dyDescent="0.25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5">
        <f>E393/D393</f>
        <v>1.0386666666666666</v>
      </c>
      <c r="P393" s="6">
        <f>ROUND(E393/L393,2)</f>
        <v>60.86</v>
      </c>
      <c r="Q393" t="str">
        <f>LEFT(N393, SEARCH("/",N393)-1)</f>
        <v>music</v>
      </c>
      <c r="R393" t="str">
        <f>RIGHT(N393, LEN(N393)-SEARCH("/",N393))</f>
        <v>rock</v>
      </c>
      <c r="S393" s="10">
        <f t="shared" si="12"/>
        <v>41557.572291666664</v>
      </c>
      <c r="T393" s="10">
        <f t="shared" si="13"/>
        <v>41591.040972222218</v>
      </c>
    </row>
    <row r="394" spans="1:20" ht="33" x14ac:dyDescent="0.25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5">
        <f>E394/D394</f>
        <v>1.0044440000000001</v>
      </c>
      <c r="P394" s="6">
        <f>ROUND(E394/L394,2)</f>
        <v>41.85</v>
      </c>
      <c r="Q394" t="str">
        <f>LEFT(N394, SEARCH("/",N394)-1)</f>
        <v>music</v>
      </c>
      <c r="R394" t="str">
        <f>RIGHT(N394, LEN(N394)-SEARCH("/",N394))</f>
        <v>rock</v>
      </c>
      <c r="S394" s="10">
        <f t="shared" si="12"/>
        <v>41555.665312499994</v>
      </c>
      <c r="T394" s="10">
        <f t="shared" si="13"/>
        <v>41585.706979166665</v>
      </c>
    </row>
    <row r="395" spans="1:20" ht="49" x14ac:dyDescent="0.25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5">
        <f>E395/D395</f>
        <v>1.0277927272727272</v>
      </c>
      <c r="P395" s="6">
        <f>ROUND(E395/L395,2)</f>
        <v>88.33</v>
      </c>
      <c r="Q395" t="str">
        <f>LEFT(N395, SEARCH("/",N395)-1)</f>
        <v>music</v>
      </c>
      <c r="R395" t="str">
        <f>RIGHT(N395, LEN(N395)-SEARCH("/",N395))</f>
        <v>rock</v>
      </c>
      <c r="S395" s="10">
        <f t="shared" si="12"/>
        <v>41442.532916666663</v>
      </c>
      <c r="T395" s="10">
        <f t="shared" si="13"/>
        <v>41457.999305555553</v>
      </c>
    </row>
    <row r="396" spans="1:20" ht="49" x14ac:dyDescent="0.25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5">
        <f>E396/D396</f>
        <v>1.0531250000000001</v>
      </c>
      <c r="P396" s="6">
        <f>ROUND(E396/L396,2)</f>
        <v>158.96</v>
      </c>
      <c r="Q396" t="str">
        <f>LEFT(N396, SEARCH("/",N396)-1)</f>
        <v>music</v>
      </c>
      <c r="R396" t="str">
        <f>RIGHT(N396, LEN(N396)-SEARCH("/",N396))</f>
        <v>rock</v>
      </c>
      <c r="S396" s="10">
        <f t="shared" si="12"/>
        <v>40735.906678240739</v>
      </c>
      <c r="T396" s="10">
        <f t="shared" si="13"/>
        <v>40791.504166666666</v>
      </c>
    </row>
    <row r="397" spans="1:20" ht="49" x14ac:dyDescent="0.25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5">
        <f>E397/D397</f>
        <v>1.1178571428571429</v>
      </c>
      <c r="P397" s="6">
        <f>ROUND(E397/L397,2)</f>
        <v>85.05</v>
      </c>
      <c r="Q397" t="str">
        <f>LEFT(N397, SEARCH("/",N397)-1)</f>
        <v>music</v>
      </c>
      <c r="R397" t="str">
        <f>RIGHT(N397, LEN(N397)-SEARCH("/",N397))</f>
        <v>rock</v>
      </c>
      <c r="S397" s="10">
        <f t="shared" si="12"/>
        <v>40963.404699074068</v>
      </c>
      <c r="T397" s="10">
        <f t="shared" si="13"/>
        <v>41005.999305555553</v>
      </c>
    </row>
    <row r="398" spans="1:20" ht="65" x14ac:dyDescent="0.25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5">
        <f>E398/D398</f>
        <v>1.0135000000000001</v>
      </c>
      <c r="P398" s="6">
        <f>ROUND(E398/L398,2)</f>
        <v>112.61</v>
      </c>
      <c r="Q398" t="str">
        <f>LEFT(N398, SEARCH("/",N398)-1)</f>
        <v>music</v>
      </c>
      <c r="R398" t="str">
        <f>RIGHT(N398, LEN(N398)-SEARCH("/",N398))</f>
        <v>rock</v>
      </c>
      <c r="S398" s="10">
        <f t="shared" si="12"/>
        <v>41502.674594907403</v>
      </c>
      <c r="T398" s="10">
        <f t="shared" si="13"/>
        <v>41532.673611111109</v>
      </c>
    </row>
    <row r="399" spans="1:20" ht="49" x14ac:dyDescent="0.25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5">
        <f>E399/D399</f>
        <v>1.0753333333333333</v>
      </c>
      <c r="P399" s="6">
        <f>ROUND(E399/L399,2)</f>
        <v>45.44</v>
      </c>
      <c r="Q399" t="str">
        <f>LEFT(N399, SEARCH("/",N399)-1)</f>
        <v>music</v>
      </c>
      <c r="R399" t="str">
        <f>RIGHT(N399, LEN(N399)-SEARCH("/",N399))</f>
        <v>rock</v>
      </c>
      <c r="S399" s="10">
        <f t="shared" si="12"/>
        <v>40996.785740740735</v>
      </c>
      <c r="T399" s="10">
        <f t="shared" si="13"/>
        <v>41027.958333333328</v>
      </c>
    </row>
    <row r="400" spans="1:20" ht="49" x14ac:dyDescent="0.25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5">
        <f>E400/D400</f>
        <v>1.1488571428571428</v>
      </c>
      <c r="P400" s="6">
        <f>ROUND(E400/L400,2)</f>
        <v>46.22</v>
      </c>
      <c r="Q400" t="str">
        <f>LEFT(N400, SEARCH("/",N400)-1)</f>
        <v>music</v>
      </c>
      <c r="R400" t="str">
        <f>RIGHT(N400, LEN(N400)-SEARCH("/",N400))</f>
        <v>rock</v>
      </c>
      <c r="S400" s="10">
        <f t="shared" si="12"/>
        <v>41882.381793981483</v>
      </c>
      <c r="T400" s="10">
        <f t="shared" si="13"/>
        <v>41912.381793981483</v>
      </c>
    </row>
    <row r="401" spans="1:20" ht="49" x14ac:dyDescent="0.25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5">
        <f>E401/D401</f>
        <v>1.0002</v>
      </c>
      <c r="P401" s="6">
        <f>ROUND(E401/L401,2)</f>
        <v>178.61</v>
      </c>
      <c r="Q401" t="str">
        <f>LEFT(N401, SEARCH("/",N401)-1)</f>
        <v>music</v>
      </c>
      <c r="R401" t="str">
        <f>RIGHT(N401, LEN(N401)-SEARCH("/",N401))</f>
        <v>rock</v>
      </c>
      <c r="S401" s="10">
        <f t="shared" si="12"/>
        <v>40996.458865740737</v>
      </c>
      <c r="T401" s="10">
        <f t="shared" si="13"/>
        <v>41026.458865740737</v>
      </c>
    </row>
    <row r="402" spans="1:20" ht="49" x14ac:dyDescent="0.25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5">
        <f>E402/D402</f>
        <v>1.5213333333333334</v>
      </c>
      <c r="P402" s="6">
        <f>ROUND(E402/L402,2)</f>
        <v>40.75</v>
      </c>
      <c r="Q402" t="str">
        <f>LEFT(N402, SEARCH("/",N402)-1)</f>
        <v>music</v>
      </c>
      <c r="R402" t="str">
        <f>RIGHT(N402, LEN(N402)-SEARCH("/",N402))</f>
        <v>rock</v>
      </c>
      <c r="S402" s="10">
        <f t="shared" si="12"/>
        <v>41863.225162037037</v>
      </c>
      <c r="T402" s="10">
        <f t="shared" si="13"/>
        <v>41893.225162037037</v>
      </c>
    </row>
    <row r="403" spans="1:20" ht="49" x14ac:dyDescent="0.25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5">
        <f>E403/D403</f>
        <v>1.1152149999999998</v>
      </c>
      <c r="P403" s="6">
        <f>ROUND(E403/L403,2)</f>
        <v>43.73</v>
      </c>
      <c r="Q403" t="str">
        <f>LEFT(N403, SEARCH("/",N403)-1)</f>
        <v>music</v>
      </c>
      <c r="R403" t="str">
        <f>RIGHT(N403, LEN(N403)-SEARCH("/",N403))</f>
        <v>rock</v>
      </c>
      <c r="S403" s="10">
        <f t="shared" si="12"/>
        <v>40695.587037037032</v>
      </c>
      <c r="T403" s="10">
        <f t="shared" si="13"/>
        <v>40725.587037037032</v>
      </c>
    </row>
    <row r="404" spans="1:20" ht="49" x14ac:dyDescent="0.25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5">
        <f>E404/D404</f>
        <v>1.0133333333333334</v>
      </c>
      <c r="P404" s="6">
        <f>ROUND(E404/L404,2)</f>
        <v>81.069999999999993</v>
      </c>
      <c r="Q404" t="str">
        <f>LEFT(N404, SEARCH("/",N404)-1)</f>
        <v>music</v>
      </c>
      <c r="R404" t="str">
        <f>RIGHT(N404, LEN(N404)-SEARCH("/",N404))</f>
        <v>rock</v>
      </c>
      <c r="S404" s="10">
        <f t="shared" si="12"/>
        <v>41122.813935185179</v>
      </c>
      <c r="T404" s="10">
        <f t="shared" si="13"/>
        <v>41168.961805555555</v>
      </c>
    </row>
    <row r="405" spans="1:20" ht="49" x14ac:dyDescent="0.25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5">
        <f>E405/D405</f>
        <v>1.232608695652174</v>
      </c>
      <c r="P405" s="6">
        <f>ROUND(E405/L405,2)</f>
        <v>74.61</v>
      </c>
      <c r="Q405" t="str">
        <f>LEFT(N405, SEARCH("/",N405)-1)</f>
        <v>music</v>
      </c>
      <c r="R405" t="str">
        <f>RIGHT(N405, LEN(N405)-SEARCH("/",N405))</f>
        <v>rock</v>
      </c>
      <c r="S405" s="10">
        <f t="shared" si="12"/>
        <v>40665.741643518515</v>
      </c>
      <c r="T405" s="10">
        <f t="shared" si="13"/>
        <v>40691.833333333328</v>
      </c>
    </row>
    <row r="406" spans="1:20" ht="49" x14ac:dyDescent="0.25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5">
        <f>E406/D406</f>
        <v>1</v>
      </c>
      <c r="P406" s="6">
        <f>ROUND(E406/L406,2)</f>
        <v>305.56</v>
      </c>
      <c r="Q406" t="str">
        <f>LEFT(N406, SEARCH("/",N406)-1)</f>
        <v>music</v>
      </c>
      <c r="R406" t="str">
        <f>RIGHT(N406, LEN(N406)-SEARCH("/",N406))</f>
        <v>rock</v>
      </c>
      <c r="S406" s="10">
        <f t="shared" si="12"/>
        <v>40729.897291666661</v>
      </c>
      <c r="T406" s="10">
        <f t="shared" si="13"/>
        <v>40746.957638888889</v>
      </c>
    </row>
    <row r="407" spans="1:20" ht="49" x14ac:dyDescent="0.25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5">
        <f>E407/D407</f>
        <v>1.05</v>
      </c>
      <c r="P407" s="6">
        <f>ROUND(E407/L407,2)</f>
        <v>58.33</v>
      </c>
      <c r="Q407" t="str">
        <f>LEFT(N407, SEARCH("/",N407)-1)</f>
        <v>music</v>
      </c>
      <c r="R407" t="str">
        <f>RIGHT(N407, LEN(N407)-SEARCH("/",N407))</f>
        <v>rock</v>
      </c>
      <c r="S407" s="10">
        <f t="shared" si="12"/>
        <v>40690.614722222221</v>
      </c>
      <c r="T407" s="10">
        <f t="shared" si="13"/>
        <v>40740.75</v>
      </c>
    </row>
    <row r="408" spans="1:20" ht="18" x14ac:dyDescent="0.25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5">
        <f>E408/D408</f>
        <v>1.0443750000000001</v>
      </c>
      <c r="P408" s="6">
        <f>ROUND(E408/L408,2)</f>
        <v>117.68</v>
      </c>
      <c r="Q408" t="str">
        <f>LEFT(N408, SEARCH("/",N408)-1)</f>
        <v>music</v>
      </c>
      <c r="R408" t="str">
        <f>RIGHT(N408, LEN(N408)-SEARCH("/",N408))</f>
        <v>rock</v>
      </c>
      <c r="S408" s="10">
        <f t="shared" si="12"/>
        <v>40763.483090277776</v>
      </c>
      <c r="T408" s="10">
        <f t="shared" si="13"/>
        <v>40793.483090277776</v>
      </c>
    </row>
    <row r="409" spans="1:20" ht="33" x14ac:dyDescent="0.25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5">
        <f>E409/D409</f>
        <v>1.05125</v>
      </c>
      <c r="P409" s="6">
        <f>ROUND(E409/L409,2)</f>
        <v>73.77</v>
      </c>
      <c r="Q409" t="str">
        <f>LEFT(N409, SEARCH("/",N409)-1)</f>
        <v>music</v>
      </c>
      <c r="R409" t="str">
        <f>RIGHT(N409, LEN(N409)-SEARCH("/",N409))</f>
        <v>rock</v>
      </c>
      <c r="S409" s="10">
        <f t="shared" si="12"/>
        <v>42759.420266203706</v>
      </c>
      <c r="T409" s="10">
        <f t="shared" si="13"/>
        <v>42794.874999999993</v>
      </c>
    </row>
    <row r="410" spans="1:20" ht="49" x14ac:dyDescent="0.25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5">
        <f>E410/D410</f>
        <v>1</v>
      </c>
      <c r="P410" s="6">
        <f>ROUND(E410/L410,2)</f>
        <v>104.65</v>
      </c>
      <c r="Q410" t="str">
        <f>LEFT(N410, SEARCH("/",N410)-1)</f>
        <v>music</v>
      </c>
      <c r="R410" t="str">
        <f>RIGHT(N410, LEN(N410)-SEARCH("/",N410))</f>
        <v>rock</v>
      </c>
      <c r="S410" s="10">
        <f t="shared" si="12"/>
        <v>41961.892199074071</v>
      </c>
      <c r="T410" s="10">
        <f t="shared" si="13"/>
        <v>41994.999305555553</v>
      </c>
    </row>
    <row r="411" spans="1:20" ht="33" x14ac:dyDescent="0.25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5">
        <f>E411/D411</f>
        <v>1.03775</v>
      </c>
      <c r="P411" s="6">
        <f>ROUND(E411/L411,2)</f>
        <v>79.83</v>
      </c>
      <c r="Q411" t="str">
        <f>LEFT(N411, SEARCH("/",N411)-1)</f>
        <v>music</v>
      </c>
      <c r="R411" t="str">
        <f>RIGHT(N411, LEN(N411)-SEARCH("/",N411))</f>
        <v>rock</v>
      </c>
      <c r="S411" s="10">
        <f t="shared" si="12"/>
        <v>41628.625347222223</v>
      </c>
      <c r="T411" s="10">
        <f t="shared" si="13"/>
        <v>41658.625347222223</v>
      </c>
    </row>
    <row r="412" spans="1:20" ht="49" x14ac:dyDescent="0.25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5">
        <f>E412/D412</f>
        <v>1.05</v>
      </c>
      <c r="P412" s="6">
        <f>ROUND(E412/L412,2)</f>
        <v>58.33</v>
      </c>
      <c r="Q412" t="str">
        <f>LEFT(N412, SEARCH("/",N412)-1)</f>
        <v>music</v>
      </c>
      <c r="R412" t="str">
        <f>RIGHT(N412, LEN(N412)-SEARCH("/",N412))</f>
        <v>rock</v>
      </c>
      <c r="S412" s="10">
        <f t="shared" si="12"/>
        <v>41122.847939814812</v>
      </c>
      <c r="T412" s="10">
        <f t="shared" si="13"/>
        <v>41152.847939814812</v>
      </c>
    </row>
    <row r="413" spans="1:20" ht="33" x14ac:dyDescent="0.25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5">
        <f>E413/D413</f>
        <v>1.04</v>
      </c>
      <c r="P413" s="6">
        <f>ROUND(E413/L413,2)</f>
        <v>86.67</v>
      </c>
      <c r="Q413" t="str">
        <f>LEFT(N413, SEARCH("/",N413)-1)</f>
        <v>music</v>
      </c>
      <c r="R413" t="str">
        <f>RIGHT(N413, LEN(N413)-SEARCH("/",N413))</f>
        <v>rock</v>
      </c>
      <c r="S413" s="10">
        <f t="shared" si="12"/>
        <v>41443.435208333329</v>
      </c>
      <c r="T413" s="10">
        <f t="shared" si="13"/>
        <v>41465.494444444441</v>
      </c>
    </row>
    <row r="414" spans="1:20" ht="49" x14ac:dyDescent="0.25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5">
        <f>E414/D414</f>
        <v>1.5183333333333333</v>
      </c>
      <c r="P414" s="6">
        <f>ROUND(E414/L414,2)</f>
        <v>27.61</v>
      </c>
      <c r="Q414" t="str">
        <f>LEFT(N414, SEARCH("/",N414)-1)</f>
        <v>music</v>
      </c>
      <c r="R414" t="str">
        <f>RIGHT(N414, LEN(N414)-SEARCH("/",N414))</f>
        <v>rock</v>
      </c>
      <c r="S414" s="10">
        <f t="shared" si="12"/>
        <v>41281.809629629628</v>
      </c>
      <c r="T414" s="10">
        <f t="shared" si="13"/>
        <v>41334.373611111107</v>
      </c>
    </row>
    <row r="415" spans="1:20" ht="33" x14ac:dyDescent="0.25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5">
        <f>E415/D415</f>
        <v>1.59996</v>
      </c>
      <c r="P415" s="6">
        <f>ROUND(E415/L415,2)</f>
        <v>25</v>
      </c>
      <c r="Q415" t="str">
        <f>LEFT(N415, SEARCH("/",N415)-1)</f>
        <v>music</v>
      </c>
      <c r="R415" t="str">
        <f>RIGHT(N415, LEN(N415)-SEARCH("/",N415))</f>
        <v>rock</v>
      </c>
      <c r="S415" s="10">
        <f t="shared" si="12"/>
        <v>41080.751909722218</v>
      </c>
      <c r="T415" s="10">
        <f t="shared" si="13"/>
        <v>41110.751909722218</v>
      </c>
    </row>
    <row r="416" spans="1:20" ht="49" x14ac:dyDescent="0.25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5">
        <f>E416/D416</f>
        <v>1.2729999999999999</v>
      </c>
      <c r="P416" s="6">
        <f>ROUND(E416/L416,2)</f>
        <v>45.46</v>
      </c>
      <c r="Q416" t="str">
        <f>LEFT(N416, SEARCH("/",N416)-1)</f>
        <v>music</v>
      </c>
      <c r="R416" t="str">
        <f>RIGHT(N416, LEN(N416)-SEARCH("/",N416))</f>
        <v>rock</v>
      </c>
      <c r="S416" s="10">
        <f t="shared" si="12"/>
        <v>40679.534733796296</v>
      </c>
      <c r="T416" s="10">
        <f t="shared" si="13"/>
        <v>40694.544444444444</v>
      </c>
    </row>
    <row r="417" spans="1:20" ht="33" x14ac:dyDescent="0.25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5">
        <f>E417/D417</f>
        <v>1.07</v>
      </c>
      <c r="P417" s="6">
        <f>ROUND(E417/L417,2)</f>
        <v>99.53</v>
      </c>
      <c r="Q417" t="str">
        <f>LEFT(N417, SEARCH("/",N417)-1)</f>
        <v>music</v>
      </c>
      <c r="R417" t="str">
        <f>RIGHT(N417, LEN(N417)-SEARCH("/",N417))</f>
        <v>rock</v>
      </c>
      <c r="S417" s="10">
        <f t="shared" si="12"/>
        <v>41914.70952546296</v>
      </c>
      <c r="T417" s="10">
        <f t="shared" si="13"/>
        <v>41944.70952546296</v>
      </c>
    </row>
    <row r="418" spans="1:20" ht="33" x14ac:dyDescent="0.25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5">
        <f>E418/D418</f>
        <v>1.1512214285714286</v>
      </c>
      <c r="P418" s="6">
        <f>ROUND(E418/L418,2)</f>
        <v>39.31</v>
      </c>
      <c r="Q418" t="str">
        <f>LEFT(N418, SEARCH("/",N418)-1)</f>
        <v>music</v>
      </c>
      <c r="R418" t="str">
        <f>RIGHT(N418, LEN(N418)-SEARCH("/",N418))</f>
        <v>rock</v>
      </c>
      <c r="S418" s="10">
        <f t="shared" si="12"/>
        <v>41341.662534722222</v>
      </c>
      <c r="T418" s="10">
        <f t="shared" si="13"/>
        <v>41373.0625</v>
      </c>
    </row>
    <row r="419" spans="1:20" ht="49" x14ac:dyDescent="0.25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5">
        <f>E419/D419</f>
        <v>1.3711066666666665</v>
      </c>
      <c r="P419" s="6">
        <f>ROUND(E419/L419,2)</f>
        <v>89.42</v>
      </c>
      <c r="Q419" t="str">
        <f>LEFT(N419, SEARCH("/",N419)-1)</f>
        <v>music</v>
      </c>
      <c r="R419" t="str">
        <f>RIGHT(N419, LEN(N419)-SEARCH("/",N419))</f>
        <v>rock</v>
      </c>
      <c r="S419" s="10">
        <f t="shared" si="12"/>
        <v>40925.391331018516</v>
      </c>
      <c r="T419" s="10">
        <f t="shared" si="13"/>
        <v>40978.999305555553</v>
      </c>
    </row>
    <row r="420" spans="1:20" ht="49" x14ac:dyDescent="0.25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5">
        <f>E420/D420</f>
        <v>1.5571428571428572</v>
      </c>
      <c r="P420" s="6">
        <f>ROUND(E420/L420,2)</f>
        <v>28.68</v>
      </c>
      <c r="Q420" t="str">
        <f>LEFT(N420, SEARCH("/",N420)-1)</f>
        <v>music</v>
      </c>
      <c r="R420" t="str">
        <f>RIGHT(N420, LEN(N420)-SEARCH("/",N420))</f>
        <v>rock</v>
      </c>
      <c r="S420" s="10">
        <f t="shared" si="12"/>
        <v>41120.67454861111</v>
      </c>
      <c r="T420" s="10">
        <f t="shared" si="13"/>
        <v>41128.500694444439</v>
      </c>
    </row>
    <row r="421" spans="1:20" ht="33" x14ac:dyDescent="0.25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5">
        <f>E421/D421</f>
        <v>1.0874999999999999</v>
      </c>
      <c r="P421" s="6">
        <f>ROUND(E421/L421,2)</f>
        <v>31.07</v>
      </c>
      <c r="Q421" t="str">
        <f>LEFT(N421, SEARCH("/",N421)-1)</f>
        <v>music</v>
      </c>
      <c r="R421" t="str">
        <f>RIGHT(N421, LEN(N421)-SEARCH("/",N421))</f>
        <v>rock</v>
      </c>
      <c r="S421" s="10">
        <f t="shared" si="12"/>
        <v>41619.789976851847</v>
      </c>
      <c r="T421" s="10">
        <f t="shared" si="13"/>
        <v>41628.988888888889</v>
      </c>
    </row>
    <row r="422" spans="1:20" ht="49" x14ac:dyDescent="0.25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5">
        <f>E422/D422</f>
        <v>1.3405</v>
      </c>
      <c r="P422" s="6">
        <f>ROUND(E422/L422,2)</f>
        <v>70.55</v>
      </c>
      <c r="Q422" t="str">
        <f>LEFT(N422, SEARCH("/",N422)-1)</f>
        <v>music</v>
      </c>
      <c r="R422" t="str">
        <f>RIGHT(N422, LEN(N422)-SEARCH("/",N422))</f>
        <v>rock</v>
      </c>
      <c r="S422" s="10">
        <f t="shared" si="12"/>
        <v>41768.633587962962</v>
      </c>
      <c r="T422" s="10">
        <f t="shared" si="13"/>
        <v>41799</v>
      </c>
    </row>
    <row r="423" spans="1:20" ht="49" x14ac:dyDescent="0.25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5">
        <f>E423/D423</f>
        <v>1</v>
      </c>
      <c r="P423" s="6">
        <f>ROUND(E423/L423,2)</f>
        <v>224.13</v>
      </c>
      <c r="Q423" t="str">
        <f>LEFT(N423, SEARCH("/",N423)-1)</f>
        <v>music</v>
      </c>
      <c r="R423" t="str">
        <f>RIGHT(N423, LEN(N423)-SEARCH("/",N423))</f>
        <v>rock</v>
      </c>
      <c r="S423" s="10">
        <f t="shared" si="12"/>
        <v>42093.71371527778</v>
      </c>
      <c r="T423" s="10">
        <f t="shared" si="13"/>
        <v>42127.959027777775</v>
      </c>
    </row>
    <row r="424" spans="1:20" ht="33" x14ac:dyDescent="0.25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5">
        <f>E424/D424</f>
        <v>1.1916666666666667</v>
      </c>
      <c r="P424" s="6">
        <f>ROUND(E424/L424,2)</f>
        <v>51.81</v>
      </c>
      <c r="Q424" t="str">
        <f>LEFT(N424, SEARCH("/",N424)-1)</f>
        <v>music</v>
      </c>
      <c r="R424" t="str">
        <f>RIGHT(N424, LEN(N424)-SEARCH("/",N424))</f>
        <v>rock</v>
      </c>
      <c r="S424" s="10">
        <f t="shared" si="12"/>
        <v>41157.739004629628</v>
      </c>
      <c r="T424" s="10">
        <f t="shared" si="13"/>
        <v>41187.739004629628</v>
      </c>
    </row>
    <row r="425" spans="1:20" ht="49" x14ac:dyDescent="0.25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5">
        <f>E425/D425</f>
        <v>1.7949999999999999</v>
      </c>
      <c r="P425" s="6">
        <f>ROUND(E425/L425,2)</f>
        <v>43.52</v>
      </c>
      <c r="Q425" t="str">
        <f>LEFT(N425, SEARCH("/",N425)-1)</f>
        <v>music</v>
      </c>
      <c r="R425" t="str">
        <f>RIGHT(N425, LEN(N425)-SEARCH("/",N425))</f>
        <v>rock</v>
      </c>
      <c r="S425" s="10">
        <f t="shared" si="12"/>
        <v>42055.764490740738</v>
      </c>
      <c r="T425" s="10">
        <f t="shared" si="13"/>
        <v>42085.722824074073</v>
      </c>
    </row>
    <row r="426" spans="1:20" ht="49" x14ac:dyDescent="0.25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5">
        <f>E426/D426</f>
        <v>1.3438124999999999</v>
      </c>
      <c r="P426" s="6">
        <f>ROUND(E426/L426,2)</f>
        <v>39.82</v>
      </c>
      <c r="Q426" t="str">
        <f>LEFT(N426, SEARCH("/",N426)-1)</f>
        <v>music</v>
      </c>
      <c r="R426" t="str">
        <f>RIGHT(N426, LEN(N426)-SEARCH("/",N426))</f>
        <v>rock</v>
      </c>
      <c r="S426" s="10">
        <f t="shared" si="12"/>
        <v>40250.033773148149</v>
      </c>
      <c r="T426" s="10">
        <f t="shared" si="13"/>
        <v>40286.082638888889</v>
      </c>
    </row>
    <row r="427" spans="1:20" ht="33" x14ac:dyDescent="0.25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5">
        <f>E427/D427</f>
        <v>1.0043200000000001</v>
      </c>
      <c r="P427" s="6">
        <f>ROUND(E427/L427,2)</f>
        <v>126.81</v>
      </c>
      <c r="Q427" t="str">
        <f>LEFT(N427, SEARCH("/",N427)-1)</f>
        <v>music</v>
      </c>
      <c r="R427" t="str">
        <f>RIGHT(N427, LEN(N427)-SEARCH("/",N427))</f>
        <v>rock</v>
      </c>
      <c r="S427" s="10">
        <f t="shared" si="12"/>
        <v>41186.098194444443</v>
      </c>
      <c r="T427" s="10">
        <f t="shared" si="13"/>
        <v>41211.098194444443</v>
      </c>
    </row>
    <row r="428" spans="1:20" ht="49" x14ac:dyDescent="0.25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5">
        <f>E428/D428</f>
        <v>1.0145454545454546</v>
      </c>
      <c r="P428" s="6">
        <f>ROUND(E428/L428,2)</f>
        <v>113.88</v>
      </c>
      <c r="Q428" t="str">
        <f>LEFT(N428, SEARCH("/",N428)-1)</f>
        <v>music</v>
      </c>
      <c r="R428" t="str">
        <f>RIGHT(N428, LEN(N428)-SEARCH("/",N428))</f>
        <v>rock</v>
      </c>
      <c r="S428" s="10">
        <f t="shared" si="12"/>
        <v>40972.830208333333</v>
      </c>
      <c r="T428" s="10">
        <f t="shared" si="13"/>
        <v>40993.788541666661</v>
      </c>
    </row>
    <row r="429" spans="1:20" ht="49" x14ac:dyDescent="0.25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5">
        <f>E429/D429</f>
        <v>1.0333333333333334</v>
      </c>
      <c r="P429" s="6">
        <f>ROUND(E429/L429,2)</f>
        <v>28.18</v>
      </c>
      <c r="Q429" t="str">
        <f>LEFT(N429, SEARCH("/",N429)-1)</f>
        <v>music</v>
      </c>
      <c r="R429" t="str">
        <f>RIGHT(N429, LEN(N429)-SEARCH("/",N429))</f>
        <v>rock</v>
      </c>
      <c r="S429" s="10">
        <f t="shared" si="12"/>
        <v>40927.265127314815</v>
      </c>
      <c r="T429" s="10">
        <f t="shared" si="13"/>
        <v>40953.617361111108</v>
      </c>
    </row>
    <row r="430" spans="1:20" ht="49" x14ac:dyDescent="0.25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5">
        <f>E430/D430</f>
        <v>1.07</v>
      </c>
      <c r="P430" s="6">
        <f>ROUND(E430/L430,2)</f>
        <v>36.61</v>
      </c>
      <c r="Q430" t="str">
        <f>LEFT(N430, SEARCH("/",N430)-1)</f>
        <v>music</v>
      </c>
      <c r="R430" t="str">
        <f>RIGHT(N430, LEN(N430)-SEARCH("/",N430))</f>
        <v>rock</v>
      </c>
      <c r="S430" s="10">
        <f t="shared" si="12"/>
        <v>41072.842384259253</v>
      </c>
      <c r="T430" s="10">
        <f t="shared" si="13"/>
        <v>41085.474999999999</v>
      </c>
    </row>
    <row r="431" spans="1:20" ht="49" x14ac:dyDescent="0.25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5">
        <f>E431/D431</f>
        <v>1.04</v>
      </c>
      <c r="P431" s="6">
        <f>ROUND(E431/L431,2)</f>
        <v>32.5</v>
      </c>
      <c r="Q431" t="str">
        <f>LEFT(N431, SEARCH("/",N431)-1)</f>
        <v>music</v>
      </c>
      <c r="R431" t="str">
        <f>RIGHT(N431, LEN(N431)-SEARCH("/",N431))</f>
        <v>rock</v>
      </c>
      <c r="S431" s="10">
        <f t="shared" si="12"/>
        <v>42504.593055555553</v>
      </c>
      <c r="T431" s="10">
        <f t="shared" si="13"/>
        <v>42564.593055555553</v>
      </c>
    </row>
    <row r="432" spans="1:20" ht="49" x14ac:dyDescent="0.25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5">
        <f>E432/D432</f>
        <v>1.0783333333333334</v>
      </c>
      <c r="P432" s="6">
        <f>ROUND(E432/L432,2)</f>
        <v>60.66</v>
      </c>
      <c r="Q432" t="str">
        <f>LEFT(N432, SEARCH("/",N432)-1)</f>
        <v>music</v>
      </c>
      <c r="R432" t="str">
        <f>RIGHT(N432, LEN(N432)-SEARCH("/",N432))</f>
        <v>rock</v>
      </c>
      <c r="S432" s="10">
        <f t="shared" si="12"/>
        <v>41325.317418981482</v>
      </c>
      <c r="T432" s="10">
        <f t="shared" si="13"/>
        <v>41355.27575231481</v>
      </c>
    </row>
    <row r="433" spans="1:20" ht="33" x14ac:dyDescent="0.25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5">
        <f>E433/D433</f>
        <v>2.3333333333333335</v>
      </c>
      <c r="P433" s="6">
        <f>ROUND(E433/L433,2)</f>
        <v>175</v>
      </c>
      <c r="Q433" t="str">
        <f>LEFT(N433, SEARCH("/",N433)-1)</f>
        <v>music</v>
      </c>
      <c r="R433" t="str">
        <f>RIGHT(N433, LEN(N433)-SEARCH("/",N433))</f>
        <v>rock</v>
      </c>
      <c r="S433" s="10">
        <f t="shared" si="12"/>
        <v>40996.438587962963</v>
      </c>
      <c r="T433" s="10">
        <f t="shared" si="13"/>
        <v>41026.438587962963</v>
      </c>
    </row>
    <row r="434" spans="1:20" ht="49" x14ac:dyDescent="0.25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5">
        <f>E434/D434</f>
        <v>1.0060706666666666</v>
      </c>
      <c r="P434" s="6">
        <f>ROUND(E434/L434,2)</f>
        <v>97.99</v>
      </c>
      <c r="Q434" t="str">
        <f>LEFT(N434, SEARCH("/",N434)-1)</f>
        <v>music</v>
      </c>
      <c r="R434" t="str">
        <f>RIGHT(N434, LEN(N434)-SEARCH("/",N434))</f>
        <v>rock</v>
      </c>
      <c r="S434" s="10">
        <f t="shared" si="12"/>
        <v>40869.466840277775</v>
      </c>
      <c r="T434" s="10">
        <f t="shared" si="13"/>
        <v>40929.134027777771</v>
      </c>
    </row>
    <row r="435" spans="1:20" ht="18" x14ac:dyDescent="0.25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5">
        <f>E435/D435</f>
        <v>1.0166666666666666</v>
      </c>
      <c r="P435" s="6">
        <f>ROUND(E435/L435,2)</f>
        <v>148.78</v>
      </c>
      <c r="Q435" t="str">
        <f>LEFT(N435, SEARCH("/",N435)-1)</f>
        <v>music</v>
      </c>
      <c r="R435" t="str">
        <f>RIGHT(N435, LEN(N435)-SEARCH("/",N435))</f>
        <v>rock</v>
      </c>
      <c r="S435" s="10">
        <f t="shared" si="12"/>
        <v>41718.669849537036</v>
      </c>
      <c r="T435" s="10">
        <f t="shared" si="13"/>
        <v>41748.669849537036</v>
      </c>
    </row>
    <row r="436" spans="1:20" ht="49" x14ac:dyDescent="0.25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5">
        <f>E436/D436</f>
        <v>1.3101818181818181</v>
      </c>
      <c r="P436" s="6">
        <f>ROUND(E436/L436,2)</f>
        <v>96.08</v>
      </c>
      <c r="Q436" t="str">
        <f>LEFT(N436, SEARCH("/",N436)-1)</f>
        <v>music</v>
      </c>
      <c r="R436" t="str">
        <f>RIGHT(N436, LEN(N436)-SEARCH("/",N436))</f>
        <v>rock</v>
      </c>
      <c r="S436" s="10">
        <f t="shared" si="12"/>
        <v>41422.614490740736</v>
      </c>
      <c r="T436" s="10">
        <f t="shared" si="13"/>
        <v>41455.957638888889</v>
      </c>
    </row>
    <row r="437" spans="1:20" ht="49" x14ac:dyDescent="0.25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5">
        <f>E437/D437</f>
        <v>1.1725000000000001</v>
      </c>
      <c r="P437" s="6">
        <f>ROUND(E437/L437,2)</f>
        <v>58.63</v>
      </c>
      <c r="Q437" t="str">
        <f>LEFT(N437, SEARCH("/",N437)-1)</f>
        <v>music</v>
      </c>
      <c r="R437" t="str">
        <f>RIGHT(N437, LEN(N437)-SEARCH("/",N437))</f>
        <v>rock</v>
      </c>
      <c r="S437" s="10">
        <f t="shared" si="12"/>
        <v>41005.249513888884</v>
      </c>
      <c r="T437" s="10">
        <f t="shared" si="13"/>
        <v>41047.916666666664</v>
      </c>
    </row>
    <row r="438" spans="1:20" ht="18" x14ac:dyDescent="0.25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5">
        <f>E438/D438</f>
        <v>1.009304</v>
      </c>
      <c r="P438" s="6">
        <f>ROUND(E438/L438,2)</f>
        <v>109.71</v>
      </c>
      <c r="Q438" t="str">
        <f>LEFT(N438, SEARCH("/",N438)-1)</f>
        <v>music</v>
      </c>
      <c r="R438" t="str">
        <f>RIGHT(N438, LEN(N438)-SEARCH("/",N438))</f>
        <v>rock</v>
      </c>
      <c r="S438" s="10">
        <f t="shared" si="12"/>
        <v>41523.848587962959</v>
      </c>
      <c r="T438" s="10">
        <f t="shared" si="13"/>
        <v>41553.848587962959</v>
      </c>
    </row>
    <row r="439" spans="1:20" ht="33" x14ac:dyDescent="0.25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5">
        <f>E439/D439</f>
        <v>1.218</v>
      </c>
      <c r="P439" s="6">
        <f>ROUND(E439/L439,2)</f>
        <v>49.11</v>
      </c>
      <c r="Q439" t="str">
        <f>LEFT(N439, SEARCH("/",N439)-1)</f>
        <v>music</v>
      </c>
      <c r="R439" t="str">
        <f>RIGHT(N439, LEN(N439)-SEARCH("/",N439))</f>
        <v>rock</v>
      </c>
      <c r="S439" s="10">
        <f t="shared" si="12"/>
        <v>41730.79006944444</v>
      </c>
      <c r="T439" s="10">
        <f t="shared" si="13"/>
        <v>41760.79006944444</v>
      </c>
    </row>
    <row r="440" spans="1:20" ht="49" x14ac:dyDescent="0.25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5">
        <f>E440/D440</f>
        <v>1.454</v>
      </c>
      <c r="P440" s="6">
        <f>ROUND(E440/L440,2)</f>
        <v>47.67</v>
      </c>
      <c r="Q440" t="str">
        <f>LEFT(N440, SEARCH("/",N440)-1)</f>
        <v>music</v>
      </c>
      <c r="R440" t="str">
        <f>RIGHT(N440, LEN(N440)-SEARCH("/",N440))</f>
        <v>rock</v>
      </c>
      <c r="S440" s="10">
        <f t="shared" si="12"/>
        <v>40895.689641203702</v>
      </c>
      <c r="T440" s="10">
        <f t="shared" si="13"/>
        <v>40925.689641203702</v>
      </c>
    </row>
    <row r="441" spans="1:20" ht="49" x14ac:dyDescent="0.25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5">
        <f>E441/D441</f>
        <v>1.166166</v>
      </c>
      <c r="P441" s="6">
        <f>ROUND(E441/L441,2)</f>
        <v>60.74</v>
      </c>
      <c r="Q441" t="str">
        <f>LEFT(N441, SEARCH("/",N441)-1)</f>
        <v>music</v>
      </c>
      <c r="R441" t="str">
        <f>RIGHT(N441, LEN(N441)-SEARCH("/",N441))</f>
        <v>rock</v>
      </c>
      <c r="S441" s="10">
        <f t="shared" si="12"/>
        <v>41144.555046296293</v>
      </c>
      <c r="T441" s="10">
        <f t="shared" si="13"/>
        <v>41174.555046296293</v>
      </c>
    </row>
    <row r="442" spans="1:20" ht="33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5">
        <f>E442/D442</f>
        <v>1.2041660000000001</v>
      </c>
      <c r="P442" s="6">
        <f>ROUND(E442/L442,2)</f>
        <v>63.38</v>
      </c>
      <c r="Q442" t="str">
        <f>LEFT(N442, SEARCH("/",N442)-1)</f>
        <v>music</v>
      </c>
      <c r="R442" t="str">
        <f>RIGHT(N442, LEN(N442)-SEARCH("/",N442))</f>
        <v>metal</v>
      </c>
      <c r="S442" s="10">
        <f t="shared" si="12"/>
        <v>42607.018368055556</v>
      </c>
      <c r="T442" s="10">
        <f t="shared" si="13"/>
        <v>42637.018368055556</v>
      </c>
    </row>
    <row r="443" spans="1:20" ht="49" x14ac:dyDescent="0.25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5">
        <f>E443/D443</f>
        <v>1.0132000000000001</v>
      </c>
      <c r="P443" s="6">
        <f>ROUND(E443/L443,2)</f>
        <v>53.89</v>
      </c>
      <c r="Q443" t="str">
        <f>LEFT(N443, SEARCH("/",N443)-1)</f>
        <v>music</v>
      </c>
      <c r="R443" t="str">
        <f>RIGHT(N443, LEN(N443)-SEARCH("/",N443))</f>
        <v>metal</v>
      </c>
      <c r="S443" s="10">
        <f t="shared" si="12"/>
        <v>41923.630358796298</v>
      </c>
      <c r="T443" s="10">
        <f t="shared" si="13"/>
        <v>41953.672025462962</v>
      </c>
    </row>
    <row r="444" spans="1:20" ht="49" x14ac:dyDescent="0.25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5">
        <f>E444/D444</f>
        <v>1.0431999999999999</v>
      </c>
      <c r="P444" s="6">
        <f>ROUND(E444/L444,2)</f>
        <v>66.87</v>
      </c>
      <c r="Q444" t="str">
        <f>LEFT(N444, SEARCH("/",N444)-1)</f>
        <v>music</v>
      </c>
      <c r="R444" t="str">
        <f>RIGHT(N444, LEN(N444)-SEARCH("/",N444))</f>
        <v>metal</v>
      </c>
      <c r="S444" s="10">
        <f t="shared" si="12"/>
        <v>41526.384062499994</v>
      </c>
      <c r="T444" s="10">
        <f t="shared" si="13"/>
        <v>41560.957638888889</v>
      </c>
    </row>
    <row r="445" spans="1:20" ht="49" x14ac:dyDescent="0.25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5">
        <f>E445/D445</f>
        <v>2.6713333333333331</v>
      </c>
      <c r="P445" s="6">
        <f>ROUND(E445/L445,2)</f>
        <v>63.1</v>
      </c>
      <c r="Q445" t="str">
        <f>LEFT(N445, SEARCH("/",N445)-1)</f>
        <v>music</v>
      </c>
      <c r="R445" t="str">
        <f>RIGHT(N445, LEN(N445)-SEARCH("/",N445))</f>
        <v>metal</v>
      </c>
      <c r="S445" s="10">
        <f t="shared" si="12"/>
        <v>42695.049537037034</v>
      </c>
      <c r="T445" s="10">
        <f t="shared" si="13"/>
        <v>42712.124999999993</v>
      </c>
    </row>
    <row r="446" spans="1:20" ht="49" x14ac:dyDescent="0.25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5">
        <f>E446/D446</f>
        <v>1.9413333333333334</v>
      </c>
      <c r="P446" s="6">
        <f>ROUND(E446/L446,2)</f>
        <v>36.630000000000003</v>
      </c>
      <c r="Q446" t="str">
        <f>LEFT(N446, SEARCH("/",N446)-1)</f>
        <v>music</v>
      </c>
      <c r="R446" t="str">
        <f>RIGHT(N446, LEN(N446)-SEARCH("/",N446))</f>
        <v>metal</v>
      </c>
      <c r="S446" s="10">
        <f t="shared" si="12"/>
        <v>41905.476296296292</v>
      </c>
      <c r="T446" s="10">
        <f t="shared" si="13"/>
        <v>41943.999305555553</v>
      </c>
    </row>
    <row r="447" spans="1:20" ht="49" x14ac:dyDescent="0.25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5">
        <f>E447/D447</f>
        <v>1.203802</v>
      </c>
      <c r="P447" s="6">
        <f>ROUND(E447/L447,2)</f>
        <v>34.01</v>
      </c>
      <c r="Q447" t="str">
        <f>LEFT(N447, SEARCH("/",N447)-1)</f>
        <v>music</v>
      </c>
      <c r="R447" t="str">
        <f>RIGHT(N447, LEN(N447)-SEARCH("/",N447))</f>
        <v>metal</v>
      </c>
      <c r="S447" s="10">
        <f t="shared" si="12"/>
        <v>42577.997638888883</v>
      </c>
      <c r="T447" s="10">
        <f t="shared" si="13"/>
        <v>42617.957638888889</v>
      </c>
    </row>
    <row r="448" spans="1:20" ht="33" x14ac:dyDescent="0.25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5">
        <f>E448/D448</f>
        <v>1.2200090909090908</v>
      </c>
      <c r="P448" s="6">
        <f>ROUND(E448/L448,2)</f>
        <v>28.55</v>
      </c>
      <c r="Q448" t="str">
        <f>LEFT(N448, SEARCH("/",N448)-1)</f>
        <v>music</v>
      </c>
      <c r="R448" t="str">
        <f>RIGHT(N448, LEN(N448)-SEARCH("/",N448))</f>
        <v>metal</v>
      </c>
      <c r="S448" s="10">
        <f t="shared" si="12"/>
        <v>41694.183506944442</v>
      </c>
      <c r="T448" s="10">
        <f t="shared" si="13"/>
        <v>41708.375</v>
      </c>
    </row>
    <row r="449" spans="1:20" ht="18" x14ac:dyDescent="0.25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5">
        <f>E449/D449</f>
        <v>1</v>
      </c>
      <c r="P449" s="6">
        <f>ROUND(E449/L449,2)</f>
        <v>10</v>
      </c>
      <c r="Q449" t="str">
        <f>LEFT(N449, SEARCH("/",N449)-1)</f>
        <v>music</v>
      </c>
      <c r="R449" t="str">
        <f>RIGHT(N449, LEN(N449)-SEARCH("/",N449))</f>
        <v>metal</v>
      </c>
      <c r="S449" s="10">
        <f t="shared" si="12"/>
        <v>42165.59</v>
      </c>
      <c r="T449" s="10">
        <f t="shared" si="13"/>
        <v>42195.59</v>
      </c>
    </row>
    <row r="450" spans="1:20" ht="49" x14ac:dyDescent="0.25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5">
        <f>E450/D450</f>
        <v>1</v>
      </c>
      <c r="P450" s="6">
        <f>ROUND(E450/L450,2)</f>
        <v>18.75</v>
      </c>
      <c r="Q450" t="str">
        <f>LEFT(N450, SEARCH("/",N450)-1)</f>
        <v>music</v>
      </c>
      <c r="R450" t="str">
        <f>RIGHT(N450, LEN(N450)-SEARCH("/",N450))</f>
        <v>metal</v>
      </c>
      <c r="S450" s="10">
        <f t="shared" si="12"/>
        <v>42078.583715277775</v>
      </c>
      <c r="T450" s="10">
        <f t="shared" si="13"/>
        <v>42108.583715277775</v>
      </c>
    </row>
    <row r="451" spans="1:20" ht="65" x14ac:dyDescent="0.25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5">
        <f>E451/D451</f>
        <v>1.1990000000000001</v>
      </c>
      <c r="P451" s="6">
        <f>ROUND(E451/L451,2)</f>
        <v>41.7</v>
      </c>
      <c r="Q451" t="str">
        <f>LEFT(N451, SEARCH("/",N451)-1)</f>
        <v>music</v>
      </c>
      <c r="R451" t="str">
        <f>RIGHT(N451, LEN(N451)-SEARCH("/",N451))</f>
        <v>metal</v>
      </c>
      <c r="S451" s="10">
        <f t="shared" ref="S451:S514" si="14">(J451/86400)+25569+(-5/24)</f>
        <v>42050.94055555555</v>
      </c>
      <c r="T451" s="10">
        <f t="shared" ref="T451:T514" si="15">(I451/86400)+25569+(-5/24)</f>
        <v>42078.898888888885</v>
      </c>
    </row>
    <row r="452" spans="1:20" ht="49" x14ac:dyDescent="0.25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5">
        <f>E452/D452</f>
        <v>1.55175</v>
      </c>
      <c r="P452" s="6">
        <f>ROUND(E452/L452,2)</f>
        <v>46.67</v>
      </c>
      <c r="Q452" t="str">
        <f>LEFT(N452, SEARCH("/",N452)-1)</f>
        <v>music</v>
      </c>
      <c r="R452" t="str">
        <f>RIGHT(N452, LEN(N452)-SEARCH("/",N452))</f>
        <v>metal</v>
      </c>
      <c r="S452" s="10">
        <f t="shared" si="14"/>
        <v>42452.619409722225</v>
      </c>
      <c r="T452" s="10">
        <f t="shared" si="15"/>
        <v>42484.999305555553</v>
      </c>
    </row>
    <row r="453" spans="1:20" ht="33" x14ac:dyDescent="0.25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5">
        <f>E453/D453</f>
        <v>1.3045</v>
      </c>
      <c r="P453" s="6">
        <f>ROUND(E453/L453,2)</f>
        <v>37.270000000000003</v>
      </c>
      <c r="Q453" t="str">
        <f>LEFT(N453, SEARCH("/",N453)-1)</f>
        <v>music</v>
      </c>
      <c r="R453" t="str">
        <f>RIGHT(N453, LEN(N453)-SEARCH("/",N453))</f>
        <v>metal</v>
      </c>
      <c r="S453" s="10">
        <f t="shared" si="14"/>
        <v>42522.671909722216</v>
      </c>
      <c r="T453" s="10">
        <f t="shared" si="15"/>
        <v>42582.614583333336</v>
      </c>
    </row>
    <row r="454" spans="1:20" ht="33" x14ac:dyDescent="0.25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5">
        <f>E454/D454</f>
        <v>1.0497142857142858</v>
      </c>
      <c r="P454" s="6">
        <f>ROUND(E454/L454,2)</f>
        <v>59.26</v>
      </c>
      <c r="Q454" t="str">
        <f>LEFT(N454, SEARCH("/",N454)-1)</f>
        <v>music</v>
      </c>
      <c r="R454" t="str">
        <f>RIGHT(N454, LEN(N454)-SEARCH("/",N454))</f>
        <v>metal</v>
      </c>
      <c r="S454" s="10">
        <f t="shared" si="14"/>
        <v>42656.59716435185</v>
      </c>
      <c r="T454" s="10">
        <f t="shared" si="15"/>
        <v>42667.666666666664</v>
      </c>
    </row>
    <row r="455" spans="1:20" ht="49" x14ac:dyDescent="0.25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5">
        <f>E455/D455</f>
        <v>1</v>
      </c>
      <c r="P455" s="6">
        <f>ROUND(E455/L455,2)</f>
        <v>30</v>
      </c>
      <c r="Q455" t="str">
        <f>LEFT(N455, SEARCH("/",N455)-1)</f>
        <v>music</v>
      </c>
      <c r="R455" t="str">
        <f>RIGHT(N455, LEN(N455)-SEARCH("/",N455))</f>
        <v>metal</v>
      </c>
      <c r="S455" s="10">
        <f t="shared" si="14"/>
        <v>42021.62394675926</v>
      </c>
      <c r="T455" s="10">
        <f t="shared" si="15"/>
        <v>42051.62394675926</v>
      </c>
    </row>
    <row r="456" spans="1:20" ht="49" x14ac:dyDescent="0.25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5">
        <f>E456/D456</f>
        <v>1.1822050359712231</v>
      </c>
      <c r="P456" s="6">
        <f>ROUND(E456/L456,2)</f>
        <v>65.86</v>
      </c>
      <c r="Q456" t="str">
        <f>LEFT(N456, SEARCH("/",N456)-1)</f>
        <v>music</v>
      </c>
      <c r="R456" t="str">
        <f>RIGHT(N456, LEN(N456)-SEARCH("/",N456))</f>
        <v>metal</v>
      </c>
      <c r="S456" s="10">
        <f t="shared" si="14"/>
        <v>42702.004004629627</v>
      </c>
      <c r="T456" s="10">
        <f t="shared" si="15"/>
        <v>42732.004004629627</v>
      </c>
    </row>
    <row r="457" spans="1:20" ht="33" x14ac:dyDescent="0.25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5">
        <f>E457/D457</f>
        <v>1.0344827586206897</v>
      </c>
      <c r="P457" s="6">
        <f>ROUND(E457/L457,2)</f>
        <v>31.91</v>
      </c>
      <c r="Q457" t="str">
        <f>LEFT(N457, SEARCH("/",N457)-1)</f>
        <v>music</v>
      </c>
      <c r="R457" t="str">
        <f>RIGHT(N457, LEN(N457)-SEARCH("/",N457))</f>
        <v>metal</v>
      </c>
      <c r="S457" s="10">
        <f t="shared" si="14"/>
        <v>42544.916863425919</v>
      </c>
      <c r="T457" s="10">
        <f t="shared" si="15"/>
        <v>42574.916863425919</v>
      </c>
    </row>
    <row r="458" spans="1:20" ht="49" x14ac:dyDescent="0.25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5">
        <f>E458/D458</f>
        <v>2.1800000000000002</v>
      </c>
      <c r="P458" s="6">
        <f>ROUND(E458/L458,2)</f>
        <v>19.46</v>
      </c>
      <c r="Q458" t="str">
        <f>LEFT(N458, SEARCH("/",N458)-1)</f>
        <v>music</v>
      </c>
      <c r="R458" t="str">
        <f>RIGHT(N458, LEN(N458)-SEARCH("/",N458))</f>
        <v>metal</v>
      </c>
      <c r="S458" s="10">
        <f t="shared" si="14"/>
        <v>42609.103657407402</v>
      </c>
      <c r="T458" s="10">
        <f t="shared" si="15"/>
        <v>42668.583333333336</v>
      </c>
    </row>
    <row r="459" spans="1:20" ht="33" x14ac:dyDescent="0.25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5">
        <f>E459/D459</f>
        <v>1</v>
      </c>
      <c r="P459" s="6">
        <f>ROUND(E459/L459,2)</f>
        <v>50</v>
      </c>
      <c r="Q459" t="str">
        <f>LEFT(N459, SEARCH("/",N459)-1)</f>
        <v>music</v>
      </c>
      <c r="R459" t="str">
        <f>RIGHT(N459, LEN(N459)-SEARCH("/",N459))</f>
        <v>metal</v>
      </c>
      <c r="S459" s="10">
        <f t="shared" si="14"/>
        <v>42291.373043981475</v>
      </c>
      <c r="T459" s="10">
        <f t="shared" si="15"/>
        <v>42333.414710648147</v>
      </c>
    </row>
    <row r="460" spans="1:20" ht="49" x14ac:dyDescent="0.25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5">
        <f>E460/D460</f>
        <v>1.4400583333333332</v>
      </c>
      <c r="P460" s="6">
        <f>ROUND(E460/L460,2)</f>
        <v>22.74</v>
      </c>
      <c r="Q460" t="str">
        <f>LEFT(N460, SEARCH("/",N460)-1)</f>
        <v>music</v>
      </c>
      <c r="R460" t="str">
        <f>RIGHT(N460, LEN(N460)-SEARCH("/",N460))</f>
        <v>metal</v>
      </c>
      <c r="S460" s="10">
        <f t="shared" si="14"/>
        <v>42079.537245370368</v>
      </c>
      <c r="T460" s="10">
        <f t="shared" si="15"/>
        <v>42109.749305555553</v>
      </c>
    </row>
    <row r="461" spans="1:20" ht="33" x14ac:dyDescent="0.25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5">
        <f>E461/D461</f>
        <v>1.0467500000000001</v>
      </c>
      <c r="P461" s="6">
        <f>ROUND(E461/L461,2)</f>
        <v>42.72</v>
      </c>
      <c r="Q461" t="str">
        <f>LEFT(N461, SEARCH("/",N461)-1)</f>
        <v>music</v>
      </c>
      <c r="R461" t="str">
        <f>RIGHT(N461, LEN(N461)-SEARCH("/",N461))</f>
        <v>metal</v>
      </c>
      <c r="S461" s="10">
        <f t="shared" si="14"/>
        <v>42128.611898148149</v>
      </c>
      <c r="T461" s="10">
        <f t="shared" si="15"/>
        <v>42158.791666666664</v>
      </c>
    </row>
    <row r="462" spans="1:20" ht="49" x14ac:dyDescent="0.25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5">
        <f>E462/D462</f>
        <v>2.0554838709677421</v>
      </c>
      <c r="P462" s="6">
        <f>ROUND(E462/L462,2)</f>
        <v>106.2</v>
      </c>
      <c r="Q462" t="str">
        <f>LEFT(N462, SEARCH("/",N462)-1)</f>
        <v>music</v>
      </c>
      <c r="R462" t="str">
        <f>RIGHT(N462, LEN(N462)-SEARCH("/",N462))</f>
        <v>electronic music</v>
      </c>
      <c r="S462" s="10">
        <f t="shared" si="14"/>
        <v>42126.861215277771</v>
      </c>
      <c r="T462" s="10">
        <f t="shared" si="15"/>
        <v>42156.824305555558</v>
      </c>
    </row>
    <row r="463" spans="1:20" ht="49" x14ac:dyDescent="0.25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5">
        <f>E463/D463</f>
        <v>3.5180366666666667</v>
      </c>
      <c r="P463" s="6">
        <f>ROUND(E463/L463,2)</f>
        <v>22.08</v>
      </c>
      <c r="Q463" t="str">
        <f>LEFT(N463, SEARCH("/",N463)-1)</f>
        <v>music</v>
      </c>
      <c r="R463" t="str">
        <f>RIGHT(N463, LEN(N463)-SEARCH("/",N463))</f>
        <v>electronic music</v>
      </c>
      <c r="S463" s="10">
        <f t="shared" si="14"/>
        <v>42271.043645833335</v>
      </c>
      <c r="T463" s="10">
        <f t="shared" si="15"/>
        <v>42293.958333333336</v>
      </c>
    </row>
    <row r="464" spans="1:20" ht="33" x14ac:dyDescent="0.25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5">
        <f>E464/D464</f>
        <v>1.149</v>
      </c>
      <c r="P464" s="6">
        <f>ROUND(E464/L464,2)</f>
        <v>31.05</v>
      </c>
      <c r="Q464" t="str">
        <f>LEFT(N464, SEARCH("/",N464)-1)</f>
        <v>music</v>
      </c>
      <c r="R464" t="str">
        <f>RIGHT(N464, LEN(N464)-SEARCH("/",N464))</f>
        <v>electronic music</v>
      </c>
      <c r="S464" s="10">
        <f t="shared" si="14"/>
        <v>42111.438391203701</v>
      </c>
      <c r="T464" s="10">
        <f t="shared" si="15"/>
        <v>42141.438391203701</v>
      </c>
    </row>
    <row r="465" spans="1:20" ht="49" x14ac:dyDescent="0.25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5">
        <f>E465/D465</f>
        <v>2.3715000000000002</v>
      </c>
      <c r="P465" s="6">
        <f>ROUND(E465/L465,2)</f>
        <v>36.21</v>
      </c>
      <c r="Q465" t="str">
        <f>LEFT(N465, SEARCH("/",N465)-1)</f>
        <v>music</v>
      </c>
      <c r="R465" t="str">
        <f>RIGHT(N465, LEN(N465)-SEARCH("/",N465))</f>
        <v>electronic music</v>
      </c>
      <c r="S465" s="10">
        <f t="shared" si="14"/>
        <v>42145.711354166669</v>
      </c>
      <c r="T465" s="10">
        <f t="shared" si="15"/>
        <v>42175.711354166669</v>
      </c>
    </row>
    <row r="466" spans="1:20" ht="49" x14ac:dyDescent="0.25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5">
        <f>E466/D466</f>
        <v>1.1863774999999999</v>
      </c>
      <c r="P466" s="6">
        <f>ROUND(E466/L466,2)</f>
        <v>388.98</v>
      </c>
      <c r="Q466" t="str">
        <f>LEFT(N466, SEARCH("/",N466)-1)</f>
        <v>music</v>
      </c>
      <c r="R466" t="str">
        <f>RIGHT(N466, LEN(N466)-SEARCH("/",N466))</f>
        <v>electronic music</v>
      </c>
      <c r="S466" s="10">
        <f t="shared" si="14"/>
        <v>42370.372256944444</v>
      </c>
      <c r="T466" s="10">
        <f t="shared" si="15"/>
        <v>42400.372256944444</v>
      </c>
    </row>
    <row r="467" spans="1:20" ht="33" x14ac:dyDescent="0.25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5">
        <f>E467/D467</f>
        <v>1.099283142857143</v>
      </c>
      <c r="P467" s="6">
        <f>ROUND(E467/L467,2)</f>
        <v>71.849999999999994</v>
      </c>
      <c r="Q467" t="str">
        <f>LEFT(N467, SEARCH("/",N467)-1)</f>
        <v>music</v>
      </c>
      <c r="R467" t="str">
        <f>RIGHT(N467, LEN(N467)-SEARCH("/",N467))</f>
        <v>electronic music</v>
      </c>
      <c r="S467" s="10">
        <f t="shared" si="14"/>
        <v>42049.625428240739</v>
      </c>
      <c r="T467" s="10">
        <f t="shared" si="15"/>
        <v>42079.583761574067</v>
      </c>
    </row>
    <row r="468" spans="1:20" ht="49" x14ac:dyDescent="0.25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5">
        <f>E468/D468</f>
        <v>1.0000828571428571</v>
      </c>
      <c r="P468" s="6">
        <f>ROUND(E468/L468,2)</f>
        <v>57.38</v>
      </c>
      <c r="Q468" t="str">
        <f>LEFT(N468, SEARCH("/",N468)-1)</f>
        <v>music</v>
      </c>
      <c r="R468" t="str">
        <f>RIGHT(N468, LEN(N468)-SEARCH("/",N468))</f>
        <v>electronic music</v>
      </c>
      <c r="S468" s="10">
        <f t="shared" si="14"/>
        <v>42426.199259259258</v>
      </c>
      <c r="T468" s="10">
        <f t="shared" si="15"/>
        <v>42460.157592592594</v>
      </c>
    </row>
    <row r="469" spans="1:20" ht="49" x14ac:dyDescent="0.25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5">
        <f>E469/D469</f>
        <v>1.0309292094387414</v>
      </c>
      <c r="P469" s="6">
        <f>ROUND(E469/L469,2)</f>
        <v>69.67</v>
      </c>
      <c r="Q469" t="str">
        <f>LEFT(N469, SEARCH("/",N469)-1)</f>
        <v>music</v>
      </c>
      <c r="R469" t="str">
        <f>RIGHT(N469, LEN(N469)-SEARCH("/",N469))</f>
        <v>electronic music</v>
      </c>
      <c r="S469" s="10">
        <f t="shared" si="14"/>
        <v>41904.825775462959</v>
      </c>
      <c r="T469" s="10">
        <f t="shared" si="15"/>
        <v>41934.825775462959</v>
      </c>
    </row>
    <row r="470" spans="1:20" ht="49" x14ac:dyDescent="0.25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5">
        <f>E470/D470</f>
        <v>1.1727000000000001</v>
      </c>
      <c r="P470" s="6">
        <f>ROUND(E470/L470,2)</f>
        <v>45.99</v>
      </c>
      <c r="Q470" t="str">
        <f>LEFT(N470, SEARCH("/",N470)-1)</f>
        <v>music</v>
      </c>
      <c r="R470" t="str">
        <f>RIGHT(N470, LEN(N470)-SEARCH("/",N470))</f>
        <v>electronic music</v>
      </c>
      <c r="S470" s="10">
        <f t="shared" si="14"/>
        <v>42755.419039351851</v>
      </c>
      <c r="T470" s="10">
        <f t="shared" si="15"/>
        <v>42800.624999999993</v>
      </c>
    </row>
    <row r="471" spans="1:20" ht="33" x14ac:dyDescent="0.25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5">
        <f>E471/D471</f>
        <v>1.1175999999999999</v>
      </c>
      <c r="P471" s="6">
        <f>ROUND(E471/L471,2)</f>
        <v>79.260000000000005</v>
      </c>
      <c r="Q471" t="str">
        <f>LEFT(N471, SEARCH("/",N471)-1)</f>
        <v>music</v>
      </c>
      <c r="R471" t="str">
        <f>RIGHT(N471, LEN(N471)-SEARCH("/",N471))</f>
        <v>electronic music</v>
      </c>
      <c r="S471" s="10">
        <f t="shared" si="14"/>
        <v>42044.503553240742</v>
      </c>
      <c r="T471" s="10">
        <f t="shared" si="15"/>
        <v>42098.707638888889</v>
      </c>
    </row>
    <row r="472" spans="1:20" ht="33" x14ac:dyDescent="0.25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5">
        <f>E472/D472</f>
        <v>3.4209999999999998</v>
      </c>
      <c r="P472" s="6">
        <f>ROUND(E472/L472,2)</f>
        <v>43.03</v>
      </c>
      <c r="Q472" t="str">
        <f>LEFT(N472, SEARCH("/",N472)-1)</f>
        <v>music</v>
      </c>
      <c r="R472" t="str">
        <f>RIGHT(N472, LEN(N472)-SEARCH("/",N472))</f>
        <v>electronic music</v>
      </c>
      <c r="S472" s="10">
        <f t="shared" si="14"/>
        <v>42611.274872685179</v>
      </c>
      <c r="T472" s="10">
        <f t="shared" si="15"/>
        <v>42625.274872685179</v>
      </c>
    </row>
    <row r="473" spans="1:20" ht="49" x14ac:dyDescent="0.25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5">
        <f>E473/D473</f>
        <v>1.0740000000000001</v>
      </c>
      <c r="P473" s="6">
        <f>ROUND(E473/L473,2)</f>
        <v>108.48</v>
      </c>
      <c r="Q473" t="str">
        <f>LEFT(N473, SEARCH("/",N473)-1)</f>
        <v>music</v>
      </c>
      <c r="R473" t="str">
        <f>RIGHT(N473, LEN(N473)-SEARCH("/",N473))</f>
        <v>electronic music</v>
      </c>
      <c r="S473" s="10">
        <f t="shared" si="14"/>
        <v>42324.555671296293</v>
      </c>
      <c r="T473" s="10">
        <f t="shared" si="15"/>
        <v>42354.555671296293</v>
      </c>
    </row>
    <row r="474" spans="1:20" ht="18" x14ac:dyDescent="0.25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5">
        <f>E474/D474</f>
        <v>1.0849703703703704</v>
      </c>
      <c r="P474" s="6">
        <f>ROUND(E474/L474,2)</f>
        <v>61.03</v>
      </c>
      <c r="Q474" t="str">
        <f>LEFT(N474, SEARCH("/",N474)-1)</f>
        <v>music</v>
      </c>
      <c r="R474" t="str">
        <f>RIGHT(N474, LEN(N474)-SEARCH("/",N474))</f>
        <v>electronic music</v>
      </c>
      <c r="S474" s="10">
        <f t="shared" si="14"/>
        <v>42514.458622685182</v>
      </c>
      <c r="T474" s="10">
        <f t="shared" si="15"/>
        <v>42544.458622685182</v>
      </c>
    </row>
    <row r="475" spans="1:20" ht="49" x14ac:dyDescent="0.25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5">
        <f>E475/D475</f>
        <v>1.0286144578313252</v>
      </c>
      <c r="P475" s="6">
        <f>ROUND(E475/L475,2)</f>
        <v>50.59</v>
      </c>
      <c r="Q475" t="str">
        <f>LEFT(N475, SEARCH("/",N475)-1)</f>
        <v>music</v>
      </c>
      <c r="R475" t="str">
        <f>RIGHT(N475, LEN(N475)-SEARCH("/",N475))</f>
        <v>electronic music</v>
      </c>
      <c r="S475" s="10">
        <f t="shared" si="14"/>
        <v>42688.52407407407</v>
      </c>
      <c r="T475" s="10">
        <f t="shared" si="15"/>
        <v>42716.52407407407</v>
      </c>
    </row>
    <row r="476" spans="1:20" ht="49" x14ac:dyDescent="0.25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5">
        <f>E476/D476</f>
        <v>1.3000180000000001</v>
      </c>
      <c r="P476" s="6">
        <f>ROUND(E476/L476,2)</f>
        <v>39.159999999999997</v>
      </c>
      <c r="Q476" t="str">
        <f>LEFT(N476, SEARCH("/",N476)-1)</f>
        <v>music</v>
      </c>
      <c r="R476" t="str">
        <f>RIGHT(N476, LEN(N476)-SEARCH("/",N476))</f>
        <v>electronic music</v>
      </c>
      <c r="S476" s="10">
        <f t="shared" si="14"/>
        <v>42554.958379629628</v>
      </c>
      <c r="T476" s="10">
        <f t="shared" si="15"/>
        <v>42586.957638888889</v>
      </c>
    </row>
    <row r="477" spans="1:20" ht="49" x14ac:dyDescent="0.25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5">
        <f>E477/D477</f>
        <v>1.0765217391304347</v>
      </c>
      <c r="P477" s="6">
        <f>ROUND(E477/L477,2)</f>
        <v>65.16</v>
      </c>
      <c r="Q477" t="str">
        <f>LEFT(N477, SEARCH("/",N477)-1)</f>
        <v>music</v>
      </c>
      <c r="R477" t="str">
        <f>RIGHT(N477, LEN(N477)-SEARCH("/",N477))</f>
        <v>electronic music</v>
      </c>
      <c r="S477" s="10">
        <f t="shared" si="14"/>
        <v>42016.43310185185</v>
      </c>
      <c r="T477" s="10">
        <f t="shared" si="15"/>
        <v>42046.43310185185</v>
      </c>
    </row>
    <row r="478" spans="1:20" ht="49" x14ac:dyDescent="0.25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5">
        <f>E478/D478</f>
        <v>1.1236044444444444</v>
      </c>
      <c r="P478" s="6">
        <f>ROUND(E478/L478,2)</f>
        <v>23.96</v>
      </c>
      <c r="Q478" t="str">
        <f>LEFT(N478, SEARCH("/",N478)-1)</f>
        <v>music</v>
      </c>
      <c r="R478" t="str">
        <f>RIGHT(N478, LEN(N478)-SEARCH("/",N478))</f>
        <v>electronic music</v>
      </c>
      <c r="S478" s="10">
        <f t="shared" si="14"/>
        <v>41249.240624999999</v>
      </c>
      <c r="T478" s="10">
        <f t="shared" si="15"/>
        <v>41281.125</v>
      </c>
    </row>
    <row r="479" spans="1:20" ht="49" x14ac:dyDescent="0.25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5">
        <f>E479/D479</f>
        <v>1.0209999999999999</v>
      </c>
      <c r="P479" s="6">
        <f>ROUND(E479/L479,2)</f>
        <v>48.62</v>
      </c>
      <c r="Q479" t="str">
        <f>LEFT(N479, SEARCH("/",N479)-1)</f>
        <v>music</v>
      </c>
      <c r="R479" t="str">
        <f>RIGHT(N479, LEN(N479)-SEARCH("/",N479))</f>
        <v>electronic music</v>
      </c>
      <c r="S479" s="10">
        <f t="shared" si="14"/>
        <v>42119.61414351852</v>
      </c>
      <c r="T479" s="10">
        <f t="shared" si="15"/>
        <v>42141.999999999993</v>
      </c>
    </row>
    <row r="480" spans="1:20" ht="49" x14ac:dyDescent="0.25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5">
        <f>E480/D480</f>
        <v>1.4533333333333334</v>
      </c>
      <c r="P480" s="6">
        <f>ROUND(E480/L480,2)</f>
        <v>35.74</v>
      </c>
      <c r="Q480" t="str">
        <f>LEFT(N480, SEARCH("/",N480)-1)</f>
        <v>music</v>
      </c>
      <c r="R480" t="str">
        <f>RIGHT(N480, LEN(N480)-SEARCH("/",N480))</f>
        <v>electronic music</v>
      </c>
      <c r="S480" s="10">
        <f t="shared" si="14"/>
        <v>42418.023414351854</v>
      </c>
      <c r="T480" s="10">
        <f t="shared" si="15"/>
        <v>42447.981747685182</v>
      </c>
    </row>
    <row r="481" spans="1:20" ht="49" x14ac:dyDescent="0.25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5">
        <f>E481/D481</f>
        <v>1.282</v>
      </c>
      <c r="P481" s="6">
        <f>ROUND(E481/L481,2)</f>
        <v>21.37</v>
      </c>
      <c r="Q481" t="str">
        <f>LEFT(N481, SEARCH("/",N481)-1)</f>
        <v>music</v>
      </c>
      <c r="R481" t="str">
        <f>RIGHT(N481, LEN(N481)-SEARCH("/",N481))</f>
        <v>electronic music</v>
      </c>
      <c r="S481" s="10">
        <f t="shared" si="14"/>
        <v>42691.900995370372</v>
      </c>
      <c r="T481" s="10">
        <f t="shared" si="15"/>
        <v>42717.124305555553</v>
      </c>
    </row>
    <row r="482" spans="1:20" ht="49" x14ac:dyDescent="0.25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5">
        <f>E482/D482</f>
        <v>1.0493636363636363</v>
      </c>
      <c r="P482" s="6">
        <f>ROUND(E482/L482,2)</f>
        <v>61.56</v>
      </c>
      <c r="Q482" t="str">
        <f>LEFT(N482, SEARCH("/",N482)-1)</f>
        <v>photography</v>
      </c>
      <c r="R482" t="str">
        <f>RIGHT(N482, LEN(N482)-SEARCH("/",N482))</f>
        <v>photobooks</v>
      </c>
      <c r="S482" s="10">
        <f t="shared" si="14"/>
        <v>42741.391331018516</v>
      </c>
      <c r="T482" s="10">
        <f t="shared" si="15"/>
        <v>42772.391331018516</v>
      </c>
    </row>
    <row r="483" spans="1:20" ht="49" x14ac:dyDescent="0.25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5">
        <f>E483/D483</f>
        <v>1.0544</v>
      </c>
      <c r="P483" s="6">
        <f>ROUND(E483/L483,2)</f>
        <v>118.74</v>
      </c>
      <c r="Q483" t="str">
        <f>LEFT(N483, SEARCH("/",N483)-1)</f>
        <v>photography</v>
      </c>
      <c r="R483" t="str">
        <f>RIGHT(N483, LEN(N483)-SEARCH("/",N483))</f>
        <v>photobooks</v>
      </c>
      <c r="S483" s="10">
        <f t="shared" si="14"/>
        <v>42130.656817129631</v>
      </c>
      <c r="T483" s="10">
        <f t="shared" si="15"/>
        <v>42162.958333333336</v>
      </c>
    </row>
    <row r="484" spans="1:20" ht="49" x14ac:dyDescent="0.25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5">
        <f>E484/D484</f>
        <v>1.0673333333333332</v>
      </c>
      <c r="P484" s="6">
        <f>ROUND(E484/L484,2)</f>
        <v>65.08</v>
      </c>
      <c r="Q484" t="str">
        <f>LEFT(N484, SEARCH("/",N484)-1)</f>
        <v>photography</v>
      </c>
      <c r="R484" t="str">
        <f>RIGHT(N484, LEN(N484)-SEARCH("/",N484))</f>
        <v>photobooks</v>
      </c>
      <c r="S484" s="10">
        <f t="shared" si="14"/>
        <v>42123.655034722215</v>
      </c>
      <c r="T484" s="10">
        <f t="shared" si="15"/>
        <v>42156.737499999996</v>
      </c>
    </row>
    <row r="485" spans="1:20" ht="49" x14ac:dyDescent="0.25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5">
        <f>E485/D485</f>
        <v>1.0412571428571429</v>
      </c>
      <c r="P485" s="6">
        <f>ROUND(E485/L485,2)</f>
        <v>130.16</v>
      </c>
      <c r="Q485" t="str">
        <f>LEFT(N485, SEARCH("/",N485)-1)</f>
        <v>photography</v>
      </c>
      <c r="R485" t="str">
        <f>RIGHT(N485, LEN(N485)-SEARCH("/",N485))</f>
        <v>photobooks</v>
      </c>
      <c r="S485" s="10">
        <f t="shared" si="14"/>
        <v>42109.686608796292</v>
      </c>
      <c r="T485" s="10">
        <f t="shared" si="15"/>
        <v>42141.541666666664</v>
      </c>
    </row>
    <row r="486" spans="1:20" ht="49" x14ac:dyDescent="0.25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5">
        <f>E486/D486</f>
        <v>1.6054999999999999</v>
      </c>
      <c r="P486" s="6">
        <f>ROUND(E486/L486,2)</f>
        <v>37.78</v>
      </c>
      <c r="Q486" t="str">
        <f>LEFT(N486, SEARCH("/",N486)-1)</f>
        <v>photography</v>
      </c>
      <c r="R486" t="str">
        <f>RIGHT(N486, LEN(N486)-SEARCH("/",N486))</f>
        <v>photobooks</v>
      </c>
      <c r="S486" s="10">
        <f t="shared" si="14"/>
        <v>42711.492361111108</v>
      </c>
      <c r="T486" s="10">
        <f t="shared" si="15"/>
        <v>42732.492361111108</v>
      </c>
    </row>
    <row r="487" spans="1:20" ht="49" x14ac:dyDescent="0.25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5">
        <f>E487/D487</f>
        <v>1.0777777777777777</v>
      </c>
      <c r="P487" s="6">
        <f>ROUND(E487/L487,2)</f>
        <v>112.79</v>
      </c>
      <c r="Q487" t="str">
        <f>LEFT(N487, SEARCH("/",N487)-1)</f>
        <v>photography</v>
      </c>
      <c r="R487" t="str">
        <f>RIGHT(N487, LEN(N487)-SEARCH("/",N487))</f>
        <v>photobooks</v>
      </c>
      <c r="S487" s="10">
        <f t="shared" si="14"/>
        <v>42529.770775462959</v>
      </c>
      <c r="T487" s="10">
        <f t="shared" si="15"/>
        <v>42550.770775462959</v>
      </c>
    </row>
    <row r="488" spans="1:20" ht="33" x14ac:dyDescent="0.25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5">
        <f>E488/D488</f>
        <v>1.35</v>
      </c>
      <c r="P488" s="6">
        <f>ROUND(E488/L488,2)</f>
        <v>51.92</v>
      </c>
      <c r="Q488" t="str">
        <f>LEFT(N488, SEARCH("/",N488)-1)</f>
        <v>photography</v>
      </c>
      <c r="R488" t="str">
        <f>RIGHT(N488, LEN(N488)-SEARCH("/",N488))</f>
        <v>photobooks</v>
      </c>
      <c r="S488" s="10">
        <f t="shared" si="14"/>
        <v>41852.457465277774</v>
      </c>
      <c r="T488" s="10">
        <f t="shared" si="15"/>
        <v>41882.457465277774</v>
      </c>
    </row>
    <row r="489" spans="1:20" ht="49" x14ac:dyDescent="0.25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5">
        <f>E489/D489</f>
        <v>1.0907407407407408</v>
      </c>
      <c r="P489" s="6">
        <f>ROUND(E489/L489,2)</f>
        <v>89.24</v>
      </c>
      <c r="Q489" t="str">
        <f>LEFT(N489, SEARCH("/",N489)-1)</f>
        <v>photography</v>
      </c>
      <c r="R489" t="str">
        <f>RIGHT(N489, LEN(N489)-SEARCH("/",N489))</f>
        <v>photobooks</v>
      </c>
      <c r="S489" s="10">
        <f t="shared" si="14"/>
        <v>42419.395370370366</v>
      </c>
      <c r="T489" s="10">
        <f t="shared" si="15"/>
        <v>42449.353703703702</v>
      </c>
    </row>
    <row r="490" spans="1:20" ht="33" x14ac:dyDescent="0.25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5">
        <f>E490/D490</f>
        <v>2.9</v>
      </c>
      <c r="P490" s="6">
        <f>ROUND(E490/L490,2)</f>
        <v>19.329999999999998</v>
      </c>
      <c r="Q490" t="str">
        <f>LEFT(N490, SEARCH("/",N490)-1)</f>
        <v>photography</v>
      </c>
      <c r="R490" t="str">
        <f>RIGHT(N490, LEN(N490)-SEARCH("/",N490))</f>
        <v>photobooks</v>
      </c>
      <c r="S490" s="10">
        <f t="shared" si="14"/>
        <v>42747.298356481479</v>
      </c>
      <c r="T490" s="10">
        <f t="shared" si="15"/>
        <v>42777.298356481479</v>
      </c>
    </row>
    <row r="491" spans="1:20" ht="49" x14ac:dyDescent="0.25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5">
        <f>E491/D491</f>
        <v>1.0395714285714286</v>
      </c>
      <c r="P491" s="6">
        <f>ROUND(E491/L491,2)</f>
        <v>79.97</v>
      </c>
      <c r="Q491" t="str">
        <f>LEFT(N491, SEARCH("/",N491)-1)</f>
        <v>photography</v>
      </c>
      <c r="R491" t="str">
        <f>RIGHT(N491, LEN(N491)-SEARCH("/",N491))</f>
        <v>photobooks</v>
      </c>
      <c r="S491" s="10">
        <f t="shared" si="14"/>
        <v>42409.567743055552</v>
      </c>
      <c r="T491" s="10">
        <f t="shared" si="15"/>
        <v>42469.526076388887</v>
      </c>
    </row>
    <row r="492" spans="1:20" ht="49" x14ac:dyDescent="0.25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5">
        <f>E492/D492</f>
        <v>3.2223999999999999</v>
      </c>
      <c r="P492" s="6">
        <f>ROUND(E492/L492,2)</f>
        <v>56.41</v>
      </c>
      <c r="Q492" t="str">
        <f>LEFT(N492, SEARCH("/",N492)-1)</f>
        <v>photography</v>
      </c>
      <c r="R492" t="str">
        <f>RIGHT(N492, LEN(N492)-SEARCH("/",N492))</f>
        <v>photobooks</v>
      </c>
      <c r="S492" s="10">
        <f t="shared" si="14"/>
        <v>42072.27984953703</v>
      </c>
      <c r="T492" s="10">
        <f t="shared" si="15"/>
        <v>42102.27984953703</v>
      </c>
    </row>
    <row r="493" spans="1:20" ht="65" x14ac:dyDescent="0.25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5">
        <f>E493/D493</f>
        <v>1.35</v>
      </c>
      <c r="P493" s="6">
        <f>ROUND(E493/L493,2)</f>
        <v>79.41</v>
      </c>
      <c r="Q493" t="str">
        <f>LEFT(N493, SEARCH("/",N493)-1)</f>
        <v>photography</v>
      </c>
      <c r="R493" t="str">
        <f>RIGHT(N493, LEN(N493)-SEARCH("/",N493))</f>
        <v>photobooks</v>
      </c>
      <c r="S493" s="10">
        <f t="shared" si="14"/>
        <v>42298.139502314814</v>
      </c>
      <c r="T493" s="10">
        <f t="shared" si="15"/>
        <v>42358.166666666664</v>
      </c>
    </row>
    <row r="494" spans="1:20" ht="33" x14ac:dyDescent="0.25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5">
        <f>E494/D494</f>
        <v>2.6991034482758622</v>
      </c>
      <c r="P494" s="6">
        <f>ROUND(E494/L494,2)</f>
        <v>76.44</v>
      </c>
      <c r="Q494" t="str">
        <f>LEFT(N494, SEARCH("/",N494)-1)</f>
        <v>photography</v>
      </c>
      <c r="R494" t="str">
        <f>RIGHT(N494, LEN(N494)-SEARCH("/",N494))</f>
        <v>photobooks</v>
      </c>
      <c r="S494" s="10">
        <f t="shared" si="14"/>
        <v>42326.610405092586</v>
      </c>
      <c r="T494" s="10">
        <f t="shared" si="15"/>
        <v>42356.610405092586</v>
      </c>
    </row>
    <row r="495" spans="1:20" ht="49" x14ac:dyDescent="0.25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5">
        <f>E495/D495</f>
        <v>2.5329333333333333</v>
      </c>
      <c r="P495" s="6">
        <f>ROUND(E495/L495,2)</f>
        <v>121</v>
      </c>
      <c r="Q495" t="str">
        <f>LEFT(N495, SEARCH("/",N495)-1)</f>
        <v>photography</v>
      </c>
      <c r="R495" t="str">
        <f>RIGHT(N495, LEN(N495)-SEARCH("/",N495))</f>
        <v>photobooks</v>
      </c>
      <c r="S495" s="10">
        <f t="shared" si="14"/>
        <v>42503.456412037034</v>
      </c>
      <c r="T495" s="10">
        <f t="shared" si="15"/>
        <v>42534.040972222218</v>
      </c>
    </row>
    <row r="496" spans="1:20" ht="49" x14ac:dyDescent="0.25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5">
        <f>E496/D496</f>
        <v>2.6059999999999999</v>
      </c>
      <c r="P496" s="6">
        <f>ROUND(E496/L496,2)</f>
        <v>54.62</v>
      </c>
      <c r="Q496" t="str">
        <f>LEFT(N496, SEARCH("/",N496)-1)</f>
        <v>photography</v>
      </c>
      <c r="R496" t="str">
        <f>RIGHT(N496, LEN(N496)-SEARCH("/",N496))</f>
        <v>photobooks</v>
      </c>
      <c r="S496" s="10">
        <f t="shared" si="14"/>
        <v>42333.410717592589</v>
      </c>
      <c r="T496" s="10">
        <f t="shared" si="15"/>
        <v>42368.916666666664</v>
      </c>
    </row>
    <row r="497" spans="1:20" ht="49" x14ac:dyDescent="0.25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5">
        <f>E497/D497</f>
        <v>1.0131677953348381</v>
      </c>
      <c r="P497" s="6">
        <f>ROUND(E497/L497,2)</f>
        <v>299.22000000000003</v>
      </c>
      <c r="Q497" t="str">
        <f>LEFT(N497, SEARCH("/",N497)-1)</f>
        <v>photography</v>
      </c>
      <c r="R497" t="str">
        <f>RIGHT(N497, LEN(N497)-SEARCH("/",N497))</f>
        <v>photobooks</v>
      </c>
      <c r="S497" s="10">
        <f t="shared" si="14"/>
        <v>42161.562499999993</v>
      </c>
      <c r="T497" s="10">
        <f t="shared" si="15"/>
        <v>42193.562499999993</v>
      </c>
    </row>
    <row r="498" spans="1:20" ht="49" x14ac:dyDescent="0.25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5">
        <f>E498/D498</f>
        <v>1.2560416666666667</v>
      </c>
      <c r="P498" s="6">
        <f>ROUND(E498/L498,2)</f>
        <v>58.53</v>
      </c>
      <c r="Q498" t="str">
        <f>LEFT(N498, SEARCH("/",N498)-1)</f>
        <v>photography</v>
      </c>
      <c r="R498" t="str">
        <f>RIGHT(N498, LEN(N498)-SEARCH("/",N498))</f>
        <v>photobooks</v>
      </c>
      <c r="S498" s="10">
        <f t="shared" si="14"/>
        <v>42089.269166666665</v>
      </c>
      <c r="T498" s="10">
        <f t="shared" si="15"/>
        <v>42110.269166666665</v>
      </c>
    </row>
    <row r="499" spans="1:20" ht="49" x14ac:dyDescent="0.25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5">
        <f>E499/D499</f>
        <v>1.0243783333333334</v>
      </c>
      <c r="P499" s="6">
        <f>ROUND(E499/L499,2)</f>
        <v>55.37</v>
      </c>
      <c r="Q499" t="str">
        <f>LEFT(N499, SEARCH("/",N499)-1)</f>
        <v>photography</v>
      </c>
      <c r="R499" t="str">
        <f>RIGHT(N499, LEN(N499)-SEARCH("/",N499))</f>
        <v>photobooks</v>
      </c>
      <c r="S499" s="10">
        <f t="shared" si="14"/>
        <v>42536.398680555554</v>
      </c>
      <c r="T499" s="10">
        <f t="shared" si="15"/>
        <v>42566.398680555554</v>
      </c>
    </row>
    <row r="500" spans="1:20" ht="49" x14ac:dyDescent="0.25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5">
        <f>E500/D500</f>
        <v>1.99244</v>
      </c>
      <c r="P500" s="6">
        <f>ROUND(E500/L500,2)</f>
        <v>183.8</v>
      </c>
      <c r="Q500" t="str">
        <f>LEFT(N500, SEARCH("/",N500)-1)</f>
        <v>photography</v>
      </c>
      <c r="R500" t="str">
        <f>RIGHT(N500, LEN(N500)-SEARCH("/",N500))</f>
        <v>photobooks</v>
      </c>
      <c r="S500" s="10">
        <f t="shared" si="14"/>
        <v>42152.08048611111</v>
      </c>
      <c r="T500" s="10">
        <f t="shared" si="15"/>
        <v>42182.08048611111</v>
      </c>
    </row>
    <row r="501" spans="1:20" ht="49" x14ac:dyDescent="0.25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5">
        <f>E501/D501</f>
        <v>1.0245398773006136</v>
      </c>
      <c r="P501" s="6">
        <f>ROUND(E501/L501,2)</f>
        <v>165.35</v>
      </c>
      <c r="Q501" t="str">
        <f>LEFT(N501, SEARCH("/",N501)-1)</f>
        <v>photography</v>
      </c>
      <c r="R501" t="str">
        <f>RIGHT(N501, LEN(N501)-SEARCH("/",N501))</f>
        <v>photobooks</v>
      </c>
      <c r="S501" s="10">
        <f t="shared" si="14"/>
        <v>42125.4065625</v>
      </c>
      <c r="T501" s="10">
        <f t="shared" si="15"/>
        <v>42155.4065625</v>
      </c>
    </row>
    <row r="502" spans="1:20" ht="49" x14ac:dyDescent="0.25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5">
        <f>E502/D502</f>
        <v>1.0294615384615384</v>
      </c>
      <c r="P502" s="6">
        <f>ROUND(E502/L502,2)</f>
        <v>234.79</v>
      </c>
      <c r="Q502" t="str">
        <f>LEFT(N502, SEARCH("/",N502)-1)</f>
        <v>photography</v>
      </c>
      <c r="R502" t="str">
        <f>RIGHT(N502, LEN(N502)-SEARCH("/",N502))</f>
        <v>photobooks</v>
      </c>
      <c r="S502" s="10">
        <f t="shared" si="14"/>
        <v>42297.539733796293</v>
      </c>
      <c r="T502" s="10">
        <f t="shared" si="15"/>
        <v>42341.999999999993</v>
      </c>
    </row>
    <row r="503" spans="1:20" ht="49" x14ac:dyDescent="0.25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5">
        <f>E503/D503</f>
        <v>1.0086153846153847</v>
      </c>
      <c r="P503" s="6">
        <f>ROUND(E503/L503,2)</f>
        <v>211.48</v>
      </c>
      <c r="Q503" t="str">
        <f>LEFT(N503, SEARCH("/",N503)-1)</f>
        <v>photography</v>
      </c>
      <c r="R503" t="str">
        <f>RIGHT(N503, LEN(N503)-SEARCH("/",N503))</f>
        <v>photobooks</v>
      </c>
      <c r="S503" s="10">
        <f t="shared" si="14"/>
        <v>42138.298043981478</v>
      </c>
      <c r="T503" s="10">
        <f t="shared" si="15"/>
        <v>42168.298043981478</v>
      </c>
    </row>
    <row r="504" spans="1:20" ht="49" x14ac:dyDescent="0.25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5">
        <f>E504/D504</f>
        <v>1.1499999999999999</v>
      </c>
      <c r="P504" s="6">
        <f>ROUND(E504/L504,2)</f>
        <v>32.340000000000003</v>
      </c>
      <c r="Q504" t="str">
        <f>LEFT(N504, SEARCH("/",N504)-1)</f>
        <v>photography</v>
      </c>
      <c r="R504" t="str">
        <f>RIGHT(N504, LEN(N504)-SEARCH("/",N504))</f>
        <v>photobooks</v>
      </c>
      <c r="S504" s="10">
        <f t="shared" si="14"/>
        <v>42772.567743055552</v>
      </c>
      <c r="T504" s="10">
        <f t="shared" si="15"/>
        <v>42805.353472222218</v>
      </c>
    </row>
    <row r="505" spans="1:20" ht="33" x14ac:dyDescent="0.25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5">
        <f>E505/D505</f>
        <v>1.0416766467065868</v>
      </c>
      <c r="P505" s="6">
        <f>ROUND(E505/L505,2)</f>
        <v>123.38</v>
      </c>
      <c r="Q505" t="str">
        <f>LEFT(N505, SEARCH("/",N505)-1)</f>
        <v>photography</v>
      </c>
      <c r="R505" t="str">
        <f>RIGHT(N505, LEN(N505)-SEARCH("/",N505))</f>
        <v>photobooks</v>
      </c>
      <c r="S505" s="10">
        <f t="shared" si="14"/>
        <v>42430.221909722219</v>
      </c>
      <c r="T505" s="10">
        <f t="shared" si="15"/>
        <v>42460.208333333336</v>
      </c>
    </row>
    <row r="506" spans="1:20" ht="49" x14ac:dyDescent="0.25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5">
        <f>E506/D506</f>
        <v>1.5529999999999999</v>
      </c>
      <c r="P506" s="6">
        <f>ROUND(E506/L506,2)</f>
        <v>207.07</v>
      </c>
      <c r="Q506" t="str">
        <f>LEFT(N506, SEARCH("/",N506)-1)</f>
        <v>photography</v>
      </c>
      <c r="R506" t="str">
        <f>RIGHT(N506, LEN(N506)-SEARCH("/",N506))</f>
        <v>photobooks</v>
      </c>
      <c r="S506" s="10">
        <f t="shared" si="14"/>
        <v>42423.500740740739</v>
      </c>
      <c r="T506" s="10">
        <f t="shared" si="15"/>
        <v>42453.459074074075</v>
      </c>
    </row>
    <row r="507" spans="1:20" ht="49" x14ac:dyDescent="0.25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5">
        <f>E507/D507</f>
        <v>1.06</v>
      </c>
      <c r="P507" s="6">
        <f>ROUND(E507/L507,2)</f>
        <v>138.26</v>
      </c>
      <c r="Q507" t="str">
        <f>LEFT(N507, SEARCH("/",N507)-1)</f>
        <v>photography</v>
      </c>
      <c r="R507" t="str">
        <f>RIGHT(N507, LEN(N507)-SEARCH("/",N507))</f>
        <v>photobooks</v>
      </c>
      <c r="S507" s="10">
        <f t="shared" si="14"/>
        <v>42761.637789351851</v>
      </c>
      <c r="T507" s="10">
        <f t="shared" si="15"/>
        <v>42791.637789351851</v>
      </c>
    </row>
    <row r="508" spans="1:20" ht="33" x14ac:dyDescent="0.25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5">
        <f>E508/D508</f>
        <v>2.5431499999999998</v>
      </c>
      <c r="P508" s="6">
        <f>ROUND(E508/L508,2)</f>
        <v>493.82</v>
      </c>
      <c r="Q508" t="str">
        <f>LEFT(N508, SEARCH("/",N508)-1)</f>
        <v>photography</v>
      </c>
      <c r="R508" t="str">
        <f>RIGHT(N508, LEN(N508)-SEARCH("/",N508))</f>
        <v>photobooks</v>
      </c>
      <c r="S508" s="10">
        <f t="shared" si="14"/>
        <v>42132.733472222222</v>
      </c>
      <c r="T508" s="10">
        <f t="shared" si="15"/>
        <v>42155.666666666664</v>
      </c>
    </row>
    <row r="509" spans="1:20" ht="49" x14ac:dyDescent="0.25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5">
        <f>E509/D509</f>
        <v>1.0109999999999999</v>
      </c>
      <c r="P509" s="6">
        <f>ROUND(E509/L509,2)</f>
        <v>168.5</v>
      </c>
      <c r="Q509" t="str">
        <f>LEFT(N509, SEARCH("/",N509)-1)</f>
        <v>photography</v>
      </c>
      <c r="R509" t="str">
        <f>RIGHT(N509, LEN(N509)-SEARCH("/",N509))</f>
        <v>photobooks</v>
      </c>
      <c r="S509" s="10">
        <f t="shared" si="14"/>
        <v>42515.658113425925</v>
      </c>
      <c r="T509" s="10">
        <f t="shared" si="15"/>
        <v>42530.658113425925</v>
      </c>
    </row>
    <row r="510" spans="1:20" ht="49" x14ac:dyDescent="0.25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5">
        <f>E510/D510</f>
        <v>1.2904</v>
      </c>
      <c r="P510" s="6">
        <f>ROUND(E510/L510,2)</f>
        <v>38.869999999999997</v>
      </c>
      <c r="Q510" t="str">
        <f>LEFT(N510, SEARCH("/",N510)-1)</f>
        <v>photography</v>
      </c>
      <c r="R510" t="str">
        <f>RIGHT(N510, LEN(N510)-SEARCH("/",N510))</f>
        <v>photobooks</v>
      </c>
      <c r="S510" s="10">
        <f t="shared" si="14"/>
        <v>42318.741840277777</v>
      </c>
      <c r="T510" s="10">
        <f t="shared" si="15"/>
        <v>42334.833333333336</v>
      </c>
    </row>
    <row r="511" spans="1:20" ht="49" x14ac:dyDescent="0.25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5">
        <f>E511/D511</f>
        <v>1.0223076923076924</v>
      </c>
      <c r="P511" s="6">
        <f>ROUND(E511/L511,2)</f>
        <v>61.53</v>
      </c>
      <c r="Q511" t="str">
        <f>LEFT(N511, SEARCH("/",N511)-1)</f>
        <v>photography</v>
      </c>
      <c r="R511" t="str">
        <f>RIGHT(N511, LEN(N511)-SEARCH("/",N511))</f>
        <v>photobooks</v>
      </c>
      <c r="S511" s="10">
        <f t="shared" si="14"/>
        <v>42731.547453703701</v>
      </c>
      <c r="T511" s="10">
        <f t="shared" si="15"/>
        <v>42766.547453703701</v>
      </c>
    </row>
    <row r="512" spans="1:20" ht="49" x14ac:dyDescent="0.25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5">
        <f>E512/D512</f>
        <v>1.3180000000000001</v>
      </c>
      <c r="P512" s="6">
        <f>ROUND(E512/L512,2)</f>
        <v>105.44</v>
      </c>
      <c r="Q512" t="str">
        <f>LEFT(N512, SEARCH("/",N512)-1)</f>
        <v>photography</v>
      </c>
      <c r="R512" t="str">
        <f>RIGHT(N512, LEN(N512)-SEARCH("/",N512))</f>
        <v>photobooks</v>
      </c>
      <c r="S512" s="10">
        <f t="shared" si="14"/>
        <v>42104.632002314807</v>
      </c>
      <c r="T512" s="10">
        <f t="shared" si="15"/>
        <v>42164.632002314807</v>
      </c>
    </row>
    <row r="513" spans="1:20" ht="49" x14ac:dyDescent="0.25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5">
        <f>E513/D513</f>
        <v>7.8608020000000005</v>
      </c>
      <c r="P513" s="6">
        <f>ROUND(E513/L513,2)</f>
        <v>71.59</v>
      </c>
      <c r="Q513" t="str">
        <f>LEFT(N513, SEARCH("/",N513)-1)</f>
        <v>photography</v>
      </c>
      <c r="R513" t="str">
        <f>RIGHT(N513, LEN(N513)-SEARCH("/",N513))</f>
        <v>photobooks</v>
      </c>
      <c r="S513" s="10">
        <f t="shared" si="14"/>
        <v>41759.714768518512</v>
      </c>
      <c r="T513" s="10">
        <f t="shared" si="15"/>
        <v>41789.714768518512</v>
      </c>
    </row>
    <row r="514" spans="1:20" ht="33" x14ac:dyDescent="0.25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5">
        <f>E514/D514</f>
        <v>1.4570000000000001</v>
      </c>
      <c r="P514" s="6">
        <f>ROUND(E514/L514,2)</f>
        <v>91.88</v>
      </c>
      <c r="Q514" t="str">
        <f>LEFT(N514, SEARCH("/",N514)-1)</f>
        <v>photography</v>
      </c>
      <c r="R514" t="str">
        <f>RIGHT(N514, LEN(N514)-SEARCH("/",N514))</f>
        <v>photobooks</v>
      </c>
      <c r="S514" s="10">
        <f t="shared" si="14"/>
        <v>42247.408067129632</v>
      </c>
      <c r="T514" s="10">
        <f t="shared" si="15"/>
        <v>42279.752083333333</v>
      </c>
    </row>
    <row r="515" spans="1:20" ht="49" x14ac:dyDescent="0.25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5">
        <f>E515/D515</f>
        <v>1.026</v>
      </c>
      <c r="P515" s="6">
        <f>ROUND(E515/L515,2)</f>
        <v>148.57</v>
      </c>
      <c r="Q515" t="str">
        <f>LEFT(N515, SEARCH("/",N515)-1)</f>
        <v>photography</v>
      </c>
      <c r="R515" t="str">
        <f>RIGHT(N515, LEN(N515)-SEARCH("/",N515))</f>
        <v>photobooks</v>
      </c>
      <c r="S515" s="10">
        <f t="shared" ref="S515:S578" si="16">(J515/86400)+25569+(-5/24)</f>
        <v>42535.6011574074</v>
      </c>
      <c r="T515" s="10">
        <f t="shared" ref="T515:T578" si="17">(I515/86400)+25569+(-5/24)</f>
        <v>42565.6011574074</v>
      </c>
    </row>
    <row r="516" spans="1:20" ht="49" x14ac:dyDescent="0.25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5">
        <f>E516/D516</f>
        <v>1.7227777777777777</v>
      </c>
      <c r="P516" s="6">
        <f>ROUND(E516/L516,2)</f>
        <v>174.21</v>
      </c>
      <c r="Q516" t="str">
        <f>LEFT(N516, SEARCH("/",N516)-1)</f>
        <v>photography</v>
      </c>
      <c r="R516" t="str">
        <f>RIGHT(N516, LEN(N516)-SEARCH("/",N516))</f>
        <v>photobooks</v>
      </c>
      <c r="S516" s="10">
        <f t="shared" si="16"/>
        <v>42278.453703703701</v>
      </c>
      <c r="T516" s="10">
        <f t="shared" si="17"/>
        <v>42308.916666666664</v>
      </c>
    </row>
    <row r="517" spans="1:20" ht="33" x14ac:dyDescent="0.25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5">
        <f>E517/D517</f>
        <v>1.5916819571865444</v>
      </c>
      <c r="P517" s="6">
        <f>ROUND(E517/L517,2)</f>
        <v>102.86</v>
      </c>
      <c r="Q517" t="str">
        <f>LEFT(N517, SEARCH("/",N517)-1)</f>
        <v>photography</v>
      </c>
      <c r="R517" t="str">
        <f>RIGHT(N517, LEN(N517)-SEARCH("/",N517))</f>
        <v>photobooks</v>
      </c>
      <c r="S517" s="10">
        <f t="shared" si="16"/>
        <v>42633.253622685188</v>
      </c>
      <c r="T517" s="10">
        <f t="shared" si="17"/>
        <v>42663.253622685188</v>
      </c>
    </row>
    <row r="518" spans="1:20" ht="49" x14ac:dyDescent="0.25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5">
        <f>E518/D518</f>
        <v>1.0376666666666667</v>
      </c>
      <c r="P518" s="6">
        <f>ROUND(E518/L518,2)</f>
        <v>111.18</v>
      </c>
      <c r="Q518" t="str">
        <f>LEFT(N518, SEARCH("/",N518)-1)</f>
        <v>photography</v>
      </c>
      <c r="R518" t="str">
        <f>RIGHT(N518, LEN(N518)-SEARCH("/",N518))</f>
        <v>photobooks</v>
      </c>
      <c r="S518" s="10">
        <f t="shared" si="16"/>
        <v>42211.420277777775</v>
      </c>
      <c r="T518" s="10">
        <f t="shared" si="17"/>
        <v>42241.420277777775</v>
      </c>
    </row>
    <row r="519" spans="1:20" ht="49" x14ac:dyDescent="0.25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5">
        <f>E519/D519</f>
        <v>1.1140954545454547</v>
      </c>
      <c r="P519" s="6">
        <f>ROUND(E519/L519,2)</f>
        <v>23.8</v>
      </c>
      <c r="Q519" t="str">
        <f>LEFT(N519, SEARCH("/",N519)-1)</f>
        <v>photography</v>
      </c>
      <c r="R519" t="str">
        <f>RIGHT(N519, LEN(N519)-SEARCH("/",N519))</f>
        <v>photobooks</v>
      </c>
      <c r="S519" s="10">
        <f t="shared" si="16"/>
        <v>42680.267222222225</v>
      </c>
      <c r="T519" s="10">
        <f t="shared" si="17"/>
        <v>42707.791666666664</v>
      </c>
    </row>
    <row r="520" spans="1:20" ht="33" x14ac:dyDescent="0.25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5">
        <f>E520/D520</f>
        <v>2.80375</v>
      </c>
      <c r="P520" s="6">
        <f>ROUND(E520/L520,2)</f>
        <v>81.27</v>
      </c>
      <c r="Q520" t="str">
        <f>LEFT(N520, SEARCH("/",N520)-1)</f>
        <v>photography</v>
      </c>
      <c r="R520" t="str">
        <f>RIGHT(N520, LEN(N520)-SEARCH("/",N520))</f>
        <v>photobooks</v>
      </c>
      <c r="S520" s="10">
        <f t="shared" si="16"/>
        <v>42430.512118055551</v>
      </c>
      <c r="T520" s="10">
        <f t="shared" si="17"/>
        <v>42460.958333333336</v>
      </c>
    </row>
    <row r="521" spans="1:20" ht="33" x14ac:dyDescent="0.25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5">
        <f>E521/D521</f>
        <v>1.1210606060606061</v>
      </c>
      <c r="P521" s="6">
        <f>ROUND(E521/L521,2)</f>
        <v>116.21</v>
      </c>
      <c r="Q521" t="str">
        <f>LEFT(N521, SEARCH("/",N521)-1)</f>
        <v>photography</v>
      </c>
      <c r="R521" t="str">
        <f>RIGHT(N521, LEN(N521)-SEARCH("/",N521))</f>
        <v>photobooks</v>
      </c>
      <c r="S521" s="10">
        <f t="shared" si="16"/>
        <v>42653.968854166662</v>
      </c>
      <c r="T521" s="10">
        <f t="shared" si="17"/>
        <v>42684.010520833333</v>
      </c>
    </row>
    <row r="522" spans="1:20" ht="49" x14ac:dyDescent="0.25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5">
        <f>E522/D522</f>
        <v>1.038</v>
      </c>
      <c r="P522" s="6">
        <f>ROUND(E522/L522,2)</f>
        <v>46.13</v>
      </c>
      <c r="Q522" t="str">
        <f>LEFT(N522, SEARCH("/",N522)-1)</f>
        <v>music</v>
      </c>
      <c r="R522" t="str">
        <f>RIGHT(N522, LEN(N522)-SEARCH("/",N522))</f>
        <v>rock</v>
      </c>
      <c r="S522" s="10">
        <f t="shared" si="16"/>
        <v>41355.617164351854</v>
      </c>
      <c r="T522" s="10">
        <f t="shared" si="17"/>
        <v>41386.666666666664</v>
      </c>
    </row>
    <row r="523" spans="1:20" ht="49" x14ac:dyDescent="0.25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5">
        <f>E523/D523</f>
        <v>1.2024999999999999</v>
      </c>
      <c r="P523" s="6">
        <f>ROUND(E523/L523,2)</f>
        <v>141.47</v>
      </c>
      <c r="Q523" t="str">
        <f>LEFT(N523, SEARCH("/",N523)-1)</f>
        <v>music</v>
      </c>
      <c r="R523" t="str">
        <f>RIGHT(N523, LEN(N523)-SEARCH("/",N523))</f>
        <v>rock</v>
      </c>
      <c r="S523" s="10">
        <f t="shared" si="16"/>
        <v>41774.391597222224</v>
      </c>
      <c r="T523" s="10">
        <f t="shared" si="17"/>
        <v>41804.391597222224</v>
      </c>
    </row>
    <row r="524" spans="1:20" ht="49" x14ac:dyDescent="0.25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5">
        <f>E524/D524</f>
        <v>1.17</v>
      </c>
      <c r="P524" s="6">
        <f>ROUND(E524/L524,2)</f>
        <v>75.48</v>
      </c>
      <c r="Q524" t="str">
        <f>LEFT(N524, SEARCH("/",N524)-1)</f>
        <v>music</v>
      </c>
      <c r="R524" t="str">
        <f>RIGHT(N524, LEN(N524)-SEARCH("/",N524))</f>
        <v>rock</v>
      </c>
      <c r="S524" s="10">
        <f t="shared" si="16"/>
        <v>40837.835057870368</v>
      </c>
      <c r="T524" s="10">
        <f t="shared" si="17"/>
        <v>40882.876724537033</v>
      </c>
    </row>
    <row r="525" spans="1:20" ht="33" x14ac:dyDescent="0.25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5">
        <f>E525/D525</f>
        <v>1.2214285714285715</v>
      </c>
      <c r="P525" s="6">
        <f>ROUND(E525/L525,2)</f>
        <v>85.5</v>
      </c>
      <c r="Q525" t="str">
        <f>LEFT(N525, SEARCH("/",N525)-1)</f>
        <v>music</v>
      </c>
      <c r="R525" t="str">
        <f>RIGHT(N525, LEN(N525)-SEARCH("/",N525))</f>
        <v>rock</v>
      </c>
      <c r="S525" s="10">
        <f t="shared" si="16"/>
        <v>41370.083969907406</v>
      </c>
      <c r="T525" s="10">
        <f t="shared" si="17"/>
        <v>41400.083969907406</v>
      </c>
    </row>
    <row r="526" spans="1:20" ht="33" x14ac:dyDescent="0.25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5">
        <f>E526/D526</f>
        <v>1.5164</v>
      </c>
      <c r="P526" s="6">
        <f>ROUND(E526/L526,2)</f>
        <v>64.25</v>
      </c>
      <c r="Q526" t="str">
        <f>LEFT(N526, SEARCH("/",N526)-1)</f>
        <v>music</v>
      </c>
      <c r="R526" t="str">
        <f>RIGHT(N526, LEN(N526)-SEARCH("/",N526))</f>
        <v>rock</v>
      </c>
      <c r="S526" s="10">
        <f t="shared" si="16"/>
        <v>41767.448530092588</v>
      </c>
      <c r="T526" s="10">
        <f t="shared" si="17"/>
        <v>41803.082638888889</v>
      </c>
    </row>
    <row r="527" spans="1:20" ht="49" x14ac:dyDescent="0.25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5">
        <f>E527/D527</f>
        <v>1.0444</v>
      </c>
      <c r="P527" s="6">
        <f>ROUND(E527/L527,2)</f>
        <v>64.47</v>
      </c>
      <c r="Q527" t="str">
        <f>LEFT(N527, SEARCH("/",N527)-1)</f>
        <v>music</v>
      </c>
      <c r="R527" t="str">
        <f>RIGHT(N527, LEN(N527)-SEARCH("/",N527))</f>
        <v>rock</v>
      </c>
      <c r="S527" s="10">
        <f t="shared" si="16"/>
        <v>41067.532534722217</v>
      </c>
      <c r="T527" s="10">
        <f t="shared" si="17"/>
        <v>41097.532534722217</v>
      </c>
    </row>
    <row r="528" spans="1:20" ht="49" x14ac:dyDescent="0.25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5">
        <f>E528/D528</f>
        <v>2.0015333333333332</v>
      </c>
      <c r="P528" s="6">
        <f>ROUND(E528/L528,2)</f>
        <v>118.2</v>
      </c>
      <c r="Q528" t="str">
        <f>LEFT(N528, SEARCH("/",N528)-1)</f>
        <v>music</v>
      </c>
      <c r="R528" t="str">
        <f>RIGHT(N528, LEN(N528)-SEARCH("/",N528))</f>
        <v>rock</v>
      </c>
      <c r="S528" s="10">
        <f t="shared" si="16"/>
        <v>41843.434386574074</v>
      </c>
      <c r="T528" s="10">
        <f t="shared" si="17"/>
        <v>41888.434386574074</v>
      </c>
    </row>
    <row r="529" spans="1:20" ht="33" x14ac:dyDescent="0.25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5">
        <f>E529/D529</f>
        <v>1.018</v>
      </c>
      <c r="P529" s="6">
        <f>ROUND(E529/L529,2)</f>
        <v>82.54</v>
      </c>
      <c r="Q529" t="str">
        <f>LEFT(N529, SEARCH("/",N529)-1)</f>
        <v>music</v>
      </c>
      <c r="R529" t="str">
        <f>RIGHT(N529, LEN(N529)-SEARCH("/",N529))</f>
        <v>rock</v>
      </c>
      <c r="S529" s="10">
        <f t="shared" si="16"/>
        <v>40751.606099537035</v>
      </c>
      <c r="T529" s="10">
        <f t="shared" si="17"/>
        <v>40811.606099537035</v>
      </c>
    </row>
    <row r="530" spans="1:20" ht="49" x14ac:dyDescent="0.25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5">
        <f>E530/D530</f>
        <v>1.3765714285714286</v>
      </c>
      <c r="P530" s="6">
        <f>ROUND(E530/L530,2)</f>
        <v>34.17</v>
      </c>
      <c r="Q530" t="str">
        <f>LEFT(N530, SEARCH("/",N530)-1)</f>
        <v>music</v>
      </c>
      <c r="R530" t="str">
        <f>RIGHT(N530, LEN(N530)-SEARCH("/",N530))</f>
        <v>rock</v>
      </c>
      <c r="S530" s="10">
        <f t="shared" si="16"/>
        <v>41543.779733796291</v>
      </c>
      <c r="T530" s="10">
        <f t="shared" si="17"/>
        <v>41571.779733796291</v>
      </c>
    </row>
    <row r="531" spans="1:20" ht="49" x14ac:dyDescent="0.25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5">
        <f>E531/D531</f>
        <v>3038.3319999999999</v>
      </c>
      <c r="P531" s="6">
        <f>ROUND(E531/L531,2)</f>
        <v>42.73</v>
      </c>
      <c r="Q531" t="str">
        <f>LEFT(N531, SEARCH("/",N531)-1)</f>
        <v>music</v>
      </c>
      <c r="R531" t="str">
        <f>RIGHT(N531, LEN(N531)-SEARCH("/",N531))</f>
        <v>rock</v>
      </c>
      <c r="S531" s="10">
        <f t="shared" si="16"/>
        <v>41855.575312499997</v>
      </c>
      <c r="T531" s="10">
        <f t="shared" si="17"/>
        <v>41885.575312499997</v>
      </c>
    </row>
    <row r="532" spans="1:20" ht="49" x14ac:dyDescent="0.25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5">
        <f>E532/D532</f>
        <v>1.9885074626865671</v>
      </c>
      <c r="P532" s="6">
        <f>ROUND(E532/L532,2)</f>
        <v>94.49</v>
      </c>
      <c r="Q532" t="str">
        <f>LEFT(N532, SEARCH("/",N532)-1)</f>
        <v>music</v>
      </c>
      <c r="R532" t="str">
        <f>RIGHT(N532, LEN(N532)-SEARCH("/",N532))</f>
        <v>rock</v>
      </c>
      <c r="S532" s="10">
        <f t="shared" si="16"/>
        <v>40487.413032407407</v>
      </c>
      <c r="T532" s="10">
        <f t="shared" si="17"/>
        <v>40543.999305555553</v>
      </c>
    </row>
    <row r="533" spans="1:20" ht="49" x14ac:dyDescent="0.25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5">
        <f>E533/D533</f>
        <v>2.0236666666666667</v>
      </c>
      <c r="P533" s="6">
        <f>ROUND(E533/L533,2)</f>
        <v>55.7</v>
      </c>
      <c r="Q533" t="str">
        <f>LEFT(N533, SEARCH("/",N533)-1)</f>
        <v>music</v>
      </c>
      <c r="R533" t="str">
        <f>RIGHT(N533, LEN(N533)-SEARCH("/",N533))</f>
        <v>rock</v>
      </c>
      <c r="S533" s="10">
        <f t="shared" si="16"/>
        <v>41579.637175925927</v>
      </c>
      <c r="T533" s="10">
        <f t="shared" si="17"/>
        <v>41609.678842592592</v>
      </c>
    </row>
    <row r="534" spans="1:20" ht="49" x14ac:dyDescent="0.25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5">
        <f>E534/D534</f>
        <v>1.1796376666666666</v>
      </c>
      <c r="P534" s="6">
        <f>ROUND(E534/L534,2)</f>
        <v>98.03</v>
      </c>
      <c r="Q534" t="str">
        <f>LEFT(N534, SEARCH("/",N534)-1)</f>
        <v>music</v>
      </c>
      <c r="R534" t="str">
        <f>RIGHT(N534, LEN(N534)-SEARCH("/",N534))</f>
        <v>rock</v>
      </c>
      <c r="S534" s="10">
        <f t="shared" si="16"/>
        <v>40921.711006944439</v>
      </c>
      <c r="T534" s="10">
        <f t="shared" si="17"/>
        <v>40951.711006944439</v>
      </c>
    </row>
    <row r="535" spans="1:20" ht="49" x14ac:dyDescent="0.25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5">
        <f>E535/D535</f>
        <v>2.9472727272727273</v>
      </c>
      <c r="P535" s="6">
        <f>ROUND(E535/L535,2)</f>
        <v>92.1</v>
      </c>
      <c r="Q535" t="str">
        <f>LEFT(N535, SEARCH("/",N535)-1)</f>
        <v>music</v>
      </c>
      <c r="R535" t="str">
        <f>RIGHT(N535, LEN(N535)-SEARCH("/",N535))</f>
        <v>rock</v>
      </c>
      <c r="S535" s="10">
        <f t="shared" si="16"/>
        <v>40586.877199074072</v>
      </c>
      <c r="T535" s="10">
        <f t="shared" si="17"/>
        <v>40635.835532407407</v>
      </c>
    </row>
    <row r="536" spans="1:20" ht="49" x14ac:dyDescent="0.25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5">
        <f>E536/D536</f>
        <v>2.1314633333333335</v>
      </c>
      <c r="P536" s="6">
        <f>ROUND(E536/L536,2)</f>
        <v>38.18</v>
      </c>
      <c r="Q536" t="str">
        <f>LEFT(N536, SEARCH("/",N536)-1)</f>
        <v>music</v>
      </c>
      <c r="R536" t="str">
        <f>RIGHT(N536, LEN(N536)-SEARCH("/",N536))</f>
        <v>rock</v>
      </c>
      <c r="S536" s="10">
        <f t="shared" si="16"/>
        <v>41487.402916666666</v>
      </c>
      <c r="T536" s="10">
        <f t="shared" si="17"/>
        <v>41517.402916666666</v>
      </c>
    </row>
    <row r="537" spans="1:20" ht="33" x14ac:dyDescent="0.25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5">
        <f>E537/D537</f>
        <v>1.0424</v>
      </c>
      <c r="P537" s="6">
        <f>ROUND(E537/L537,2)</f>
        <v>27.15</v>
      </c>
      <c r="Q537" t="str">
        <f>LEFT(N537, SEARCH("/",N537)-1)</f>
        <v>music</v>
      </c>
      <c r="R537" t="str">
        <f>RIGHT(N537, LEN(N537)-SEARCH("/",N537))</f>
        <v>rock</v>
      </c>
      <c r="S537" s="10">
        <f t="shared" si="16"/>
        <v>41766.762314814812</v>
      </c>
      <c r="T537" s="10">
        <f t="shared" si="17"/>
        <v>41798.957638888889</v>
      </c>
    </row>
    <row r="538" spans="1:20" ht="49" x14ac:dyDescent="0.25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5">
        <f>E538/D538</f>
        <v>1.1366666666666667</v>
      </c>
      <c r="P538" s="6">
        <f>ROUND(E538/L538,2)</f>
        <v>50.69</v>
      </c>
      <c r="Q538" t="str">
        <f>LEFT(N538, SEARCH("/",N538)-1)</f>
        <v>music</v>
      </c>
      <c r="R538" t="str">
        <f>RIGHT(N538, LEN(N538)-SEARCH("/",N538))</f>
        <v>rock</v>
      </c>
      <c r="S538" s="10">
        <f t="shared" si="16"/>
        <v>41666.63449074074</v>
      </c>
      <c r="T538" s="10">
        <f t="shared" si="17"/>
        <v>41696.63449074074</v>
      </c>
    </row>
    <row r="539" spans="1:20" ht="33" x14ac:dyDescent="0.25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5">
        <f>E539/D539</f>
        <v>1.0125</v>
      </c>
      <c r="P539" s="6">
        <f>ROUND(E539/L539,2)</f>
        <v>38.94</v>
      </c>
      <c r="Q539" t="str">
        <f>LEFT(N539, SEARCH("/",N539)-1)</f>
        <v>music</v>
      </c>
      <c r="R539" t="str">
        <f>RIGHT(N539, LEN(N539)-SEARCH("/",N539))</f>
        <v>rock</v>
      </c>
      <c r="S539" s="10">
        <f t="shared" si="16"/>
        <v>41638.134571759256</v>
      </c>
      <c r="T539" s="10">
        <f t="shared" si="17"/>
        <v>41668.134571759256</v>
      </c>
    </row>
    <row r="540" spans="1:20" ht="49" x14ac:dyDescent="0.25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5">
        <f>E540/D540</f>
        <v>1.2541538461538462</v>
      </c>
      <c r="P540" s="6">
        <f>ROUND(E540/L540,2)</f>
        <v>77.64</v>
      </c>
      <c r="Q540" t="str">
        <f>LEFT(N540, SEARCH("/",N540)-1)</f>
        <v>music</v>
      </c>
      <c r="R540" t="str">
        <f>RIGHT(N540, LEN(N540)-SEARCH("/",N540))</f>
        <v>rock</v>
      </c>
      <c r="S540" s="10">
        <f t="shared" si="16"/>
        <v>41656.554305555554</v>
      </c>
      <c r="T540" s="10">
        <f t="shared" si="17"/>
        <v>41686.554305555554</v>
      </c>
    </row>
    <row r="541" spans="1:20" ht="33" x14ac:dyDescent="0.25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5">
        <f>E541/D541</f>
        <v>1.19</v>
      </c>
      <c r="P541" s="6">
        <f>ROUND(E541/L541,2)</f>
        <v>43.54</v>
      </c>
      <c r="Q541" t="str">
        <f>LEFT(N541, SEARCH("/",N541)-1)</f>
        <v>music</v>
      </c>
      <c r="R541" t="str">
        <f>RIGHT(N541, LEN(N541)-SEARCH("/",N541))</f>
        <v>rock</v>
      </c>
      <c r="S541" s="10">
        <f t="shared" si="16"/>
        <v>41691.875810185185</v>
      </c>
      <c r="T541" s="10">
        <f t="shared" si="17"/>
        <v>41726.833333333328</v>
      </c>
    </row>
    <row r="542" spans="1:20" ht="49" x14ac:dyDescent="0.25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5">
        <f>E542/D542</f>
        <v>1.6646153846153846</v>
      </c>
      <c r="P542" s="6">
        <f>ROUND(E542/L542,2)</f>
        <v>31.82</v>
      </c>
      <c r="Q542" t="str">
        <f>LEFT(N542, SEARCH("/",N542)-1)</f>
        <v>music</v>
      </c>
      <c r="R542" t="str">
        <f>RIGHT(N542, LEN(N542)-SEARCH("/",N542))</f>
        <v>rock</v>
      </c>
      <c r="S542" s="10">
        <f t="shared" si="16"/>
        <v>41547.454664351848</v>
      </c>
      <c r="T542" s="10">
        <f t="shared" si="17"/>
        <v>41576.454664351848</v>
      </c>
    </row>
    <row r="543" spans="1:20" ht="65" x14ac:dyDescent="0.25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5">
        <f>E543/D543</f>
        <v>1.1914771428571429</v>
      </c>
      <c r="P543" s="6">
        <f>ROUND(E543/L543,2)</f>
        <v>63.18</v>
      </c>
      <c r="Q543" t="str">
        <f>LEFT(N543, SEARCH("/",N543)-1)</f>
        <v>music</v>
      </c>
      <c r="R543" t="str">
        <f>RIGHT(N543, LEN(N543)-SEARCH("/",N543))</f>
        <v>rock</v>
      </c>
      <c r="S543" s="10">
        <f t="shared" si="16"/>
        <v>40465.446932870364</v>
      </c>
      <c r="T543" s="10">
        <f t="shared" si="17"/>
        <v>40512.446932870364</v>
      </c>
    </row>
    <row r="544" spans="1:20" ht="33" x14ac:dyDescent="0.25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5">
        <f>E544/D544</f>
        <v>1.0047368421052632</v>
      </c>
      <c r="P544" s="6">
        <f>ROUND(E544/L544,2)</f>
        <v>190.9</v>
      </c>
      <c r="Q544" t="str">
        <f>LEFT(N544, SEARCH("/",N544)-1)</f>
        <v>music</v>
      </c>
      <c r="R544" t="str">
        <f>RIGHT(N544, LEN(N544)-SEARCH("/",N544))</f>
        <v>rock</v>
      </c>
      <c r="S544" s="10">
        <f t="shared" si="16"/>
        <v>41620.668344907404</v>
      </c>
      <c r="T544" s="10">
        <f t="shared" si="17"/>
        <v>41650.668344907404</v>
      </c>
    </row>
    <row r="545" spans="1:20" ht="49" x14ac:dyDescent="0.25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5">
        <f>E545/D545</f>
        <v>1.018</v>
      </c>
      <c r="P545" s="6">
        <f>ROUND(E545/L545,2)</f>
        <v>140.86000000000001</v>
      </c>
      <c r="Q545" t="str">
        <f>LEFT(N545, SEARCH("/",N545)-1)</f>
        <v>music</v>
      </c>
      <c r="R545" t="str">
        <f>RIGHT(N545, LEN(N545)-SEARCH("/",N545))</f>
        <v>rock</v>
      </c>
      <c r="S545" s="10">
        <f t="shared" si="16"/>
        <v>41449.376828703702</v>
      </c>
      <c r="T545" s="10">
        <f t="shared" si="17"/>
        <v>41479.376828703702</v>
      </c>
    </row>
    <row r="546" spans="1:20" ht="33" x14ac:dyDescent="0.25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5">
        <f>E546/D546</f>
        <v>1.1666666666666667</v>
      </c>
      <c r="P546" s="6">
        <f>ROUND(E546/L546,2)</f>
        <v>76.92</v>
      </c>
      <c r="Q546" t="str">
        <f>LEFT(N546, SEARCH("/",N546)-1)</f>
        <v>music</v>
      </c>
      <c r="R546" t="str">
        <f>RIGHT(N546, LEN(N546)-SEARCH("/",N546))</f>
        <v>rock</v>
      </c>
      <c r="S546" s="10">
        <f t="shared" si="16"/>
        <v>41507.637118055551</v>
      </c>
      <c r="T546" s="10">
        <f t="shared" si="17"/>
        <v>41537.637118055551</v>
      </c>
    </row>
    <row r="547" spans="1:20" ht="49" x14ac:dyDescent="0.25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5">
        <f>E547/D547</f>
        <v>1.0864893617021276</v>
      </c>
      <c r="P547" s="6">
        <f>ROUND(E547/L547,2)</f>
        <v>99.16</v>
      </c>
      <c r="Q547" t="str">
        <f>LEFT(N547, SEARCH("/",N547)-1)</f>
        <v>music</v>
      </c>
      <c r="R547" t="str">
        <f>RIGHT(N547, LEN(N547)-SEARCH("/",N547))</f>
        <v>rock</v>
      </c>
      <c r="S547" s="10">
        <f t="shared" si="16"/>
        <v>42445.614722222221</v>
      </c>
      <c r="T547" s="10">
        <f t="shared" si="17"/>
        <v>42475.791666666664</v>
      </c>
    </row>
    <row r="548" spans="1:20" ht="33" x14ac:dyDescent="0.25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5">
        <f>E548/D548</f>
        <v>1.1472</v>
      </c>
      <c r="P548" s="6">
        <f>ROUND(E548/L548,2)</f>
        <v>67.88</v>
      </c>
      <c r="Q548" t="str">
        <f>LEFT(N548, SEARCH("/",N548)-1)</f>
        <v>music</v>
      </c>
      <c r="R548" t="str">
        <f>RIGHT(N548, LEN(N548)-SEARCH("/",N548))</f>
        <v>rock</v>
      </c>
      <c r="S548" s="10">
        <f t="shared" si="16"/>
        <v>40933.648634259254</v>
      </c>
      <c r="T548" s="10">
        <f t="shared" si="17"/>
        <v>40993.60696759259</v>
      </c>
    </row>
    <row r="549" spans="1:20" ht="49" x14ac:dyDescent="0.25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5">
        <f>E549/D549</f>
        <v>1.018</v>
      </c>
      <c r="P549" s="6">
        <f>ROUND(E549/L549,2)</f>
        <v>246.29</v>
      </c>
      <c r="Q549" t="str">
        <f>LEFT(N549, SEARCH("/",N549)-1)</f>
        <v>music</v>
      </c>
      <c r="R549" t="str">
        <f>RIGHT(N549, LEN(N549)-SEARCH("/",N549))</f>
        <v>rock</v>
      </c>
      <c r="S549" s="10">
        <f t="shared" si="16"/>
        <v>41561.475219907406</v>
      </c>
      <c r="T549" s="10">
        <f t="shared" si="17"/>
        <v>41591.516886574071</v>
      </c>
    </row>
    <row r="550" spans="1:20" ht="49" x14ac:dyDescent="0.25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5">
        <f>E550/D550</f>
        <v>1.06</v>
      </c>
      <c r="P550" s="6">
        <f>ROUND(E550/L550,2)</f>
        <v>189.29</v>
      </c>
      <c r="Q550" t="str">
        <f>LEFT(N550, SEARCH("/",N550)-1)</f>
        <v>music</v>
      </c>
      <c r="R550" t="str">
        <f>RIGHT(N550, LEN(N550)-SEARCH("/",N550))</f>
        <v>rock</v>
      </c>
      <c r="S550" s="10">
        <f t="shared" si="16"/>
        <v>40274.536793981482</v>
      </c>
      <c r="T550" s="10">
        <f t="shared" si="17"/>
        <v>40343.958333333328</v>
      </c>
    </row>
    <row r="551" spans="1:20" ht="33" x14ac:dyDescent="0.25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5">
        <f>E551/D551</f>
        <v>1.0349999999999999</v>
      </c>
      <c r="P551" s="6">
        <f>ROUND(E551/L551,2)</f>
        <v>76.67</v>
      </c>
      <c r="Q551" t="str">
        <f>LEFT(N551, SEARCH("/",N551)-1)</f>
        <v>music</v>
      </c>
      <c r="R551" t="str">
        <f>RIGHT(N551, LEN(N551)-SEARCH("/",N551))</f>
        <v>rock</v>
      </c>
      <c r="S551" s="10">
        <f t="shared" si="16"/>
        <v>41852.521886574068</v>
      </c>
      <c r="T551" s="10">
        <f t="shared" si="17"/>
        <v>41882.521886574068</v>
      </c>
    </row>
    <row r="552" spans="1:20" ht="49" x14ac:dyDescent="0.25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5">
        <f>E552/D552</f>
        <v>1.5497535999999998</v>
      </c>
      <c r="P552" s="6">
        <f>ROUND(E552/L552,2)</f>
        <v>82.96</v>
      </c>
      <c r="Q552" t="str">
        <f>LEFT(N552, SEARCH("/",N552)-1)</f>
        <v>music</v>
      </c>
      <c r="R552" t="str">
        <f>RIGHT(N552, LEN(N552)-SEARCH("/",N552))</f>
        <v>rock</v>
      </c>
      <c r="S552" s="10">
        <f t="shared" si="16"/>
        <v>41116.481770833328</v>
      </c>
      <c r="T552" s="10">
        <f t="shared" si="17"/>
        <v>41151.481770833328</v>
      </c>
    </row>
    <row r="553" spans="1:20" ht="49" x14ac:dyDescent="0.25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5">
        <f>E553/D553</f>
        <v>1.6214066666666667</v>
      </c>
      <c r="P553" s="6">
        <f>ROUND(E553/L553,2)</f>
        <v>62.52</v>
      </c>
      <c r="Q553" t="str">
        <f>LEFT(N553, SEARCH("/",N553)-1)</f>
        <v>music</v>
      </c>
      <c r="R553" t="str">
        <f>RIGHT(N553, LEN(N553)-SEARCH("/",N553))</f>
        <v>rock</v>
      </c>
      <c r="S553" s="10">
        <f t="shared" si="16"/>
        <v>41458.659571759257</v>
      </c>
      <c r="T553" s="10">
        <f t="shared" si="17"/>
        <v>41493.659571759257</v>
      </c>
    </row>
    <row r="554" spans="1:20" ht="33" x14ac:dyDescent="0.25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5">
        <f>E554/D554</f>
        <v>1.0442100000000001</v>
      </c>
      <c r="P554" s="6">
        <f>ROUND(E554/L554,2)</f>
        <v>46.07</v>
      </c>
      <c r="Q554" t="str">
        <f>LEFT(N554, SEARCH("/",N554)-1)</f>
        <v>music</v>
      </c>
      <c r="R554" t="str">
        <f>RIGHT(N554, LEN(N554)-SEARCH("/",N554))</f>
        <v>rock</v>
      </c>
      <c r="S554" s="10">
        <f t="shared" si="16"/>
        <v>40007.49591435185</v>
      </c>
      <c r="T554" s="10">
        <f t="shared" si="17"/>
        <v>40056.958333333328</v>
      </c>
    </row>
    <row r="555" spans="1:20" ht="49" x14ac:dyDescent="0.25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5">
        <f>E555/D555</f>
        <v>1.0612433333333333</v>
      </c>
      <c r="P555" s="6">
        <f>ROUND(E555/L555,2)</f>
        <v>38.54</v>
      </c>
      <c r="Q555" t="str">
        <f>LEFT(N555, SEARCH("/",N555)-1)</f>
        <v>music</v>
      </c>
      <c r="R555" t="str">
        <f>RIGHT(N555, LEN(N555)-SEARCH("/",N555))</f>
        <v>rock</v>
      </c>
      <c r="S555" s="10">
        <f t="shared" si="16"/>
        <v>41121.35355324074</v>
      </c>
      <c r="T555" s="10">
        <f t="shared" si="17"/>
        <v>41156.35355324074</v>
      </c>
    </row>
    <row r="556" spans="1:20" ht="49" x14ac:dyDescent="0.25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5">
        <f>E556/D556</f>
        <v>1.5493846153846154</v>
      </c>
      <c r="P556" s="6">
        <f>ROUND(E556/L556,2)</f>
        <v>53.01</v>
      </c>
      <c r="Q556" t="str">
        <f>LEFT(N556, SEARCH("/",N556)-1)</f>
        <v>music</v>
      </c>
      <c r="R556" t="str">
        <f>RIGHT(N556, LEN(N556)-SEARCH("/",N556))</f>
        <v>rock</v>
      </c>
      <c r="S556" s="10">
        <f t="shared" si="16"/>
        <v>41786.346828703703</v>
      </c>
      <c r="T556" s="10">
        <f t="shared" si="17"/>
        <v>41814.875</v>
      </c>
    </row>
    <row r="557" spans="1:20" ht="49" x14ac:dyDescent="0.25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5">
        <f>E557/D557</f>
        <v>1.1077157238734421</v>
      </c>
      <c r="P557" s="6">
        <f>ROUND(E557/L557,2)</f>
        <v>73.36</v>
      </c>
      <c r="Q557" t="str">
        <f>LEFT(N557, SEARCH("/",N557)-1)</f>
        <v>music</v>
      </c>
      <c r="R557" t="str">
        <f>RIGHT(N557, LEN(N557)-SEARCH("/",N557))</f>
        <v>rock</v>
      </c>
      <c r="S557" s="10">
        <f t="shared" si="16"/>
        <v>41681.890856481477</v>
      </c>
      <c r="T557" s="10">
        <f t="shared" si="17"/>
        <v>41721.849189814813</v>
      </c>
    </row>
    <row r="558" spans="1:20" ht="49" x14ac:dyDescent="0.25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5">
        <f>E558/D558</f>
        <v>1.1091186666666666</v>
      </c>
      <c r="P558" s="6">
        <f>ROUND(E558/L558,2)</f>
        <v>127.98</v>
      </c>
      <c r="Q558" t="str">
        <f>LEFT(N558, SEARCH("/",N558)-1)</f>
        <v>music</v>
      </c>
      <c r="R558" t="str">
        <f>RIGHT(N558, LEN(N558)-SEARCH("/",N558))</f>
        <v>rock</v>
      </c>
      <c r="S558" s="10">
        <f t="shared" si="16"/>
        <v>40513.54923611111</v>
      </c>
      <c r="T558" s="10">
        <f t="shared" si="17"/>
        <v>40603.54923611111</v>
      </c>
    </row>
    <row r="559" spans="1:20" ht="49" x14ac:dyDescent="0.25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5">
        <f>E559/D559</f>
        <v>1.1071428571428572</v>
      </c>
      <c r="P559" s="6">
        <f>ROUND(E559/L559,2)</f>
        <v>104.73</v>
      </c>
      <c r="Q559" t="str">
        <f>LEFT(N559, SEARCH("/",N559)-1)</f>
        <v>music</v>
      </c>
      <c r="R559" t="str">
        <f>RIGHT(N559, LEN(N559)-SEARCH("/",N559))</f>
        <v>rock</v>
      </c>
      <c r="S559" s="10">
        <f t="shared" si="16"/>
        <v>41463.535138888888</v>
      </c>
      <c r="T559" s="10">
        <f t="shared" si="17"/>
        <v>41483.535138888888</v>
      </c>
    </row>
    <row r="560" spans="1:20" ht="49" x14ac:dyDescent="0.25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5">
        <f>E560/D560</f>
        <v>1.2361333333333333</v>
      </c>
      <c r="P560" s="6">
        <f>ROUND(E560/L560,2)</f>
        <v>67.67</v>
      </c>
      <c r="Q560" t="str">
        <f>LEFT(N560, SEARCH("/",N560)-1)</f>
        <v>music</v>
      </c>
      <c r="R560" t="str">
        <f>RIGHT(N560, LEN(N560)-SEARCH("/",N560))</f>
        <v>rock</v>
      </c>
      <c r="S560" s="10">
        <f t="shared" si="16"/>
        <v>41586.266840277771</v>
      </c>
      <c r="T560" s="10">
        <f t="shared" si="17"/>
        <v>41616.999305555553</v>
      </c>
    </row>
    <row r="561" spans="1:20" ht="49" x14ac:dyDescent="0.25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5">
        <f>E561/D561</f>
        <v>2.1105</v>
      </c>
      <c r="P561" s="6">
        <f>ROUND(E561/L561,2)</f>
        <v>95.93</v>
      </c>
      <c r="Q561" t="str">
        <f>LEFT(N561, SEARCH("/",N561)-1)</f>
        <v>music</v>
      </c>
      <c r="R561" t="str">
        <f>RIGHT(N561, LEN(N561)-SEARCH("/",N561))</f>
        <v>rock</v>
      </c>
      <c r="S561" s="10">
        <f t="shared" si="16"/>
        <v>41320.50913194444</v>
      </c>
      <c r="T561" s="10">
        <f t="shared" si="17"/>
        <v>41343.958333333328</v>
      </c>
    </row>
    <row r="562" spans="1:20" ht="49" x14ac:dyDescent="0.25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5">
        <f>E562/D562</f>
        <v>1.01</v>
      </c>
      <c r="P562" s="6">
        <f>ROUND(E562/L562,2)</f>
        <v>65.16</v>
      </c>
      <c r="Q562" t="str">
        <f>LEFT(N562, SEARCH("/",N562)-1)</f>
        <v>theater</v>
      </c>
      <c r="R562" t="str">
        <f>RIGHT(N562, LEN(N562)-SEARCH("/",N562))</f>
        <v>plays</v>
      </c>
      <c r="S562" s="10">
        <f t="shared" si="16"/>
        <v>42712.026412037034</v>
      </c>
      <c r="T562" s="10">
        <f t="shared" si="17"/>
        <v>42735.499305555553</v>
      </c>
    </row>
    <row r="563" spans="1:20" ht="49" x14ac:dyDescent="0.25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5">
        <f>E563/D563</f>
        <v>1.0165</v>
      </c>
      <c r="P563" s="6">
        <f>ROUND(E563/L563,2)</f>
        <v>32.270000000000003</v>
      </c>
      <c r="Q563" t="str">
        <f>LEFT(N563, SEARCH("/",N563)-1)</f>
        <v>theater</v>
      </c>
      <c r="R563" t="str">
        <f>RIGHT(N563, LEN(N563)-SEARCH("/",N563))</f>
        <v>plays</v>
      </c>
      <c r="S563" s="10">
        <f t="shared" si="16"/>
        <v>42160.374710648146</v>
      </c>
      <c r="T563" s="10">
        <f t="shared" si="17"/>
        <v>42175.374710648146</v>
      </c>
    </row>
    <row r="564" spans="1:20" ht="49" x14ac:dyDescent="0.25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5">
        <f>E564/D564</f>
        <v>1.0833333333333333</v>
      </c>
      <c r="P564" s="6">
        <f>ROUND(E564/L564,2)</f>
        <v>81.25</v>
      </c>
      <c r="Q564" t="str">
        <f>LEFT(N564, SEARCH("/",N564)-1)</f>
        <v>theater</v>
      </c>
      <c r="R564" t="str">
        <f>RIGHT(N564, LEN(N564)-SEARCH("/",N564))</f>
        <v>plays</v>
      </c>
      <c r="S564" s="10">
        <f t="shared" si="16"/>
        <v>42039.176238425927</v>
      </c>
      <c r="T564" s="10">
        <f t="shared" si="17"/>
        <v>42052.374999999993</v>
      </c>
    </row>
    <row r="565" spans="1:20" ht="65" x14ac:dyDescent="0.25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5">
        <f>E565/D565</f>
        <v>2.42</v>
      </c>
      <c r="P565" s="6">
        <f>ROUND(E565/L565,2)</f>
        <v>24.2</v>
      </c>
      <c r="Q565" t="str">
        <f>LEFT(N565, SEARCH("/",N565)-1)</f>
        <v>theater</v>
      </c>
      <c r="R565" t="str">
        <f>RIGHT(N565, LEN(N565)-SEARCH("/",N565))</f>
        <v>plays</v>
      </c>
      <c r="S565" s="10">
        <f t="shared" si="16"/>
        <v>42107.412685185183</v>
      </c>
      <c r="T565" s="10">
        <f t="shared" si="17"/>
        <v>42167.412685185183</v>
      </c>
    </row>
    <row r="566" spans="1:20" ht="49" x14ac:dyDescent="0.25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5">
        <f>E566/D566</f>
        <v>1.0044999999999999</v>
      </c>
      <c r="P566" s="6">
        <f>ROUND(E566/L566,2)</f>
        <v>65.87</v>
      </c>
      <c r="Q566" t="str">
        <f>LEFT(N566, SEARCH("/",N566)-1)</f>
        <v>theater</v>
      </c>
      <c r="R566" t="str">
        <f>RIGHT(N566, LEN(N566)-SEARCH("/",N566))</f>
        <v>plays</v>
      </c>
      <c r="S566" s="10">
        <f t="shared" si="16"/>
        <v>42560.946331018517</v>
      </c>
      <c r="T566" s="10">
        <f t="shared" si="17"/>
        <v>42591.958333333336</v>
      </c>
    </row>
    <row r="567" spans="1:20" ht="49" x14ac:dyDescent="0.25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5">
        <f>E567/D567</f>
        <v>1.2506666666666666</v>
      </c>
      <c r="P567" s="6">
        <f>ROUND(E567/L567,2)</f>
        <v>36.08</v>
      </c>
      <c r="Q567" t="str">
        <f>LEFT(N567, SEARCH("/",N567)-1)</f>
        <v>theater</v>
      </c>
      <c r="R567" t="str">
        <f>RIGHT(N567, LEN(N567)-SEARCH("/",N567))</f>
        <v>plays</v>
      </c>
      <c r="S567" s="10">
        <f t="shared" si="16"/>
        <v>42708.926446759258</v>
      </c>
      <c r="T567" s="10">
        <f t="shared" si="17"/>
        <v>42738.926446759258</v>
      </c>
    </row>
    <row r="568" spans="1:20" ht="33" x14ac:dyDescent="0.25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5">
        <f>E568/D568</f>
        <v>1.0857142857142856</v>
      </c>
      <c r="P568" s="6">
        <f>ROUND(E568/L568,2)</f>
        <v>44.19</v>
      </c>
      <c r="Q568" t="str">
        <f>LEFT(N568, SEARCH("/",N568)-1)</f>
        <v>theater</v>
      </c>
      <c r="R568" t="str">
        <f>RIGHT(N568, LEN(N568)-SEARCH("/",N568))</f>
        <v>plays</v>
      </c>
      <c r="S568" s="10">
        <f t="shared" si="16"/>
        <v>42086.406608796293</v>
      </c>
      <c r="T568" s="10">
        <f t="shared" si="17"/>
        <v>42117.082638888889</v>
      </c>
    </row>
    <row r="569" spans="1:20" ht="49" x14ac:dyDescent="0.25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5">
        <f>E569/D569</f>
        <v>1.4570000000000001</v>
      </c>
      <c r="P569" s="6">
        <f>ROUND(E569/L569,2)</f>
        <v>104.07</v>
      </c>
      <c r="Q569" t="str">
        <f>LEFT(N569, SEARCH("/",N569)-1)</f>
        <v>theater</v>
      </c>
      <c r="R569" t="str">
        <f>RIGHT(N569, LEN(N569)-SEARCH("/",N569))</f>
        <v>plays</v>
      </c>
      <c r="S569" s="10">
        <f t="shared" si="16"/>
        <v>42064.444340277776</v>
      </c>
      <c r="T569" s="10">
        <f t="shared" si="17"/>
        <v>42101.083333333336</v>
      </c>
    </row>
    <row r="570" spans="1:20" ht="49" x14ac:dyDescent="0.25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5">
        <f>E570/D570</f>
        <v>1.1000000000000001</v>
      </c>
      <c r="P570" s="6">
        <f>ROUND(E570/L570,2)</f>
        <v>35.96</v>
      </c>
      <c r="Q570" t="str">
        <f>LEFT(N570, SEARCH("/",N570)-1)</f>
        <v>theater</v>
      </c>
      <c r="R570" t="str">
        <f>RIGHT(N570, LEN(N570)-SEARCH("/",N570))</f>
        <v>plays</v>
      </c>
      <c r="S570" s="10">
        <f t="shared" si="16"/>
        <v>42256.555879629632</v>
      </c>
      <c r="T570" s="10">
        <f t="shared" si="17"/>
        <v>42283.749305555553</v>
      </c>
    </row>
    <row r="571" spans="1:20" ht="49" x14ac:dyDescent="0.25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5">
        <f>E571/D571</f>
        <v>1.0223333333333333</v>
      </c>
      <c r="P571" s="6">
        <f>ROUND(E571/L571,2)</f>
        <v>127.79</v>
      </c>
      <c r="Q571" t="str">
        <f>LEFT(N571, SEARCH("/",N571)-1)</f>
        <v>theater</v>
      </c>
      <c r="R571" t="str">
        <f>RIGHT(N571, LEN(N571)-SEARCH("/",N571))</f>
        <v>plays</v>
      </c>
      <c r="S571" s="10">
        <f t="shared" si="16"/>
        <v>42292.492719907408</v>
      </c>
      <c r="T571" s="10">
        <f t="shared" si="17"/>
        <v>42322.534386574072</v>
      </c>
    </row>
    <row r="572" spans="1:20" ht="49" x14ac:dyDescent="0.25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5">
        <f>E572/D572</f>
        <v>1.22</v>
      </c>
      <c r="P572" s="6">
        <f>ROUND(E572/L572,2)</f>
        <v>27.73</v>
      </c>
      <c r="Q572" t="str">
        <f>LEFT(N572, SEARCH("/",N572)-1)</f>
        <v>theater</v>
      </c>
      <c r="R572" t="str">
        <f>RIGHT(N572, LEN(N572)-SEARCH("/",N572))</f>
        <v>plays</v>
      </c>
      <c r="S572" s="10">
        <f t="shared" si="16"/>
        <v>42278.245335648149</v>
      </c>
      <c r="T572" s="10">
        <f t="shared" si="17"/>
        <v>42296.249999999993</v>
      </c>
    </row>
    <row r="573" spans="1:20" ht="49" x14ac:dyDescent="0.25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5">
        <f>E573/D573</f>
        <v>1.0196000000000001</v>
      </c>
      <c r="P573" s="6">
        <f>ROUND(E573/L573,2)</f>
        <v>39.83</v>
      </c>
      <c r="Q573" t="str">
        <f>LEFT(N573, SEARCH("/",N573)-1)</f>
        <v>theater</v>
      </c>
      <c r="R573" t="str">
        <f>RIGHT(N573, LEN(N573)-SEARCH("/",N573))</f>
        <v>plays</v>
      </c>
      <c r="S573" s="10">
        <f t="shared" si="16"/>
        <v>42184.364548611113</v>
      </c>
      <c r="T573" s="10">
        <f t="shared" si="17"/>
        <v>42214.499999999993</v>
      </c>
    </row>
    <row r="574" spans="1:20" ht="49" x14ac:dyDescent="0.25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5">
        <f>E574/D574</f>
        <v>1.411764705882353</v>
      </c>
      <c r="P574" s="6">
        <f>ROUND(E574/L574,2)</f>
        <v>52.17</v>
      </c>
      <c r="Q574" t="str">
        <f>LEFT(N574, SEARCH("/",N574)-1)</f>
        <v>theater</v>
      </c>
      <c r="R574" t="str">
        <f>RIGHT(N574, LEN(N574)-SEARCH("/",N574))</f>
        <v>plays</v>
      </c>
      <c r="S574" s="10">
        <f t="shared" si="16"/>
        <v>42422.842280092591</v>
      </c>
      <c r="T574" s="10">
        <f t="shared" si="17"/>
        <v>42442.800613425927</v>
      </c>
    </row>
    <row r="575" spans="1:20" ht="49" x14ac:dyDescent="0.25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5">
        <f>E575/D575</f>
        <v>1.0952500000000001</v>
      </c>
      <c r="P575" s="6">
        <f>ROUND(E575/L575,2)</f>
        <v>92.04</v>
      </c>
      <c r="Q575" t="str">
        <f>LEFT(N575, SEARCH("/",N575)-1)</f>
        <v>theater</v>
      </c>
      <c r="R575" t="str">
        <f>RIGHT(N575, LEN(N575)-SEARCH("/",N575))</f>
        <v>plays</v>
      </c>
      <c r="S575" s="10">
        <f t="shared" si="16"/>
        <v>42461.538865740738</v>
      </c>
      <c r="T575" s="10">
        <f t="shared" si="17"/>
        <v>42491.538865740738</v>
      </c>
    </row>
    <row r="576" spans="1:20" ht="49" x14ac:dyDescent="0.25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5">
        <f>E576/D576</f>
        <v>1.0465</v>
      </c>
      <c r="P576" s="6">
        <f>ROUND(E576/L576,2)</f>
        <v>63.42</v>
      </c>
      <c r="Q576" t="str">
        <f>LEFT(N576, SEARCH("/",N576)-1)</f>
        <v>theater</v>
      </c>
      <c r="R576" t="str">
        <f>RIGHT(N576, LEN(N576)-SEARCH("/",N576))</f>
        <v>plays</v>
      </c>
      <c r="S576" s="10">
        <f t="shared" si="16"/>
        <v>42458.472592592589</v>
      </c>
      <c r="T576" s="10">
        <f t="shared" si="17"/>
        <v>42488.472592592589</v>
      </c>
    </row>
    <row r="577" spans="1:20" ht="49" x14ac:dyDescent="0.25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5">
        <f>E577/D577</f>
        <v>1.24</v>
      </c>
      <c r="P577" s="6">
        <f>ROUND(E577/L577,2)</f>
        <v>135.63</v>
      </c>
      <c r="Q577" t="str">
        <f>LEFT(N577, SEARCH("/",N577)-1)</f>
        <v>theater</v>
      </c>
      <c r="R577" t="str">
        <f>RIGHT(N577, LEN(N577)-SEARCH("/",N577))</f>
        <v>plays</v>
      </c>
      <c r="S577" s="10">
        <f t="shared" si="16"/>
        <v>42169.606006944443</v>
      </c>
      <c r="T577" s="10">
        <f t="shared" si="17"/>
        <v>42199.606006944443</v>
      </c>
    </row>
    <row r="578" spans="1:20" ht="49" x14ac:dyDescent="0.25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5">
        <f>E578/D578</f>
        <v>1.35</v>
      </c>
      <c r="P578" s="6">
        <f>ROUND(E578/L578,2)</f>
        <v>168.75</v>
      </c>
      <c r="Q578" t="str">
        <f>LEFT(N578, SEARCH("/",N578)-1)</f>
        <v>theater</v>
      </c>
      <c r="R578" t="str">
        <f>RIGHT(N578, LEN(N578)-SEARCH("/",N578))</f>
        <v>plays</v>
      </c>
      <c r="S578" s="10">
        <f t="shared" si="16"/>
        <v>42483.466874999998</v>
      </c>
      <c r="T578" s="10">
        <f t="shared" si="17"/>
        <v>42522.581249999996</v>
      </c>
    </row>
    <row r="579" spans="1:20" ht="49" x14ac:dyDescent="0.25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5">
        <f>E579/D579</f>
        <v>1.0275000000000001</v>
      </c>
      <c r="P579" s="6">
        <f>ROUND(E579/L579,2)</f>
        <v>70.86</v>
      </c>
      <c r="Q579" t="str">
        <f>LEFT(N579, SEARCH("/",N579)-1)</f>
        <v>theater</v>
      </c>
      <c r="R579" t="str">
        <f>RIGHT(N579, LEN(N579)-SEARCH("/",N579))</f>
        <v>plays</v>
      </c>
      <c r="S579" s="10">
        <f t="shared" ref="S579:S642" si="18">(J579/86400)+25569+(-5/24)</f>
        <v>42195.541412037033</v>
      </c>
      <c r="T579" s="10">
        <f t="shared" ref="T579:T642" si="19">(I579/86400)+25569+(-5/24)</f>
        <v>42205.916666666664</v>
      </c>
    </row>
    <row r="580" spans="1:20" ht="49" x14ac:dyDescent="0.25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5">
        <f>E580/D580</f>
        <v>1</v>
      </c>
      <c r="P580" s="6">
        <f>ROUND(E580/L580,2)</f>
        <v>50</v>
      </c>
      <c r="Q580" t="str">
        <f>LEFT(N580, SEARCH("/",N580)-1)</f>
        <v>theater</v>
      </c>
      <c r="R580" t="str">
        <f>RIGHT(N580, LEN(N580)-SEARCH("/",N580))</f>
        <v>plays</v>
      </c>
      <c r="S580" s="10">
        <f t="shared" si="18"/>
        <v>42674.849664351852</v>
      </c>
      <c r="T580" s="10">
        <f t="shared" si="19"/>
        <v>42704.891331018516</v>
      </c>
    </row>
    <row r="581" spans="1:20" ht="33" x14ac:dyDescent="0.25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5">
        <f>E581/D581</f>
        <v>1.3026085714285716</v>
      </c>
      <c r="P581" s="6">
        <f>ROUND(E581/L581,2)</f>
        <v>42.21</v>
      </c>
      <c r="Q581" t="str">
        <f>LEFT(N581, SEARCH("/",N581)-1)</f>
        <v>theater</v>
      </c>
      <c r="R581" t="str">
        <f>RIGHT(N581, LEN(N581)-SEARCH("/",N581))</f>
        <v>plays</v>
      </c>
      <c r="S581" s="10">
        <f t="shared" si="18"/>
        <v>42566.232870370368</v>
      </c>
      <c r="T581" s="10">
        <f t="shared" si="19"/>
        <v>42582.249999999993</v>
      </c>
    </row>
    <row r="582" spans="1:20" ht="49" x14ac:dyDescent="0.25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5">
        <f>E582/D582</f>
        <v>3.7773333333333334</v>
      </c>
      <c r="P582" s="6">
        <f>ROUND(E582/L582,2)</f>
        <v>40.76</v>
      </c>
      <c r="Q582" t="str">
        <f>LEFT(N582, SEARCH("/",N582)-1)</f>
        <v>publishing</v>
      </c>
      <c r="R582" t="str">
        <f>RIGHT(N582, LEN(N582)-SEARCH("/",N582))</f>
        <v>nonfiction</v>
      </c>
      <c r="S582" s="10">
        <f t="shared" si="18"/>
        <v>42522.581469907404</v>
      </c>
      <c r="T582" s="10">
        <f t="shared" si="19"/>
        <v>42551.581469907404</v>
      </c>
    </row>
    <row r="583" spans="1:20" ht="49" x14ac:dyDescent="0.25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5">
        <f>E583/D583</f>
        <v>1.25</v>
      </c>
      <c r="P583" s="6">
        <f>ROUND(E583/L583,2)</f>
        <v>53.57</v>
      </c>
      <c r="Q583" t="str">
        <f>LEFT(N583, SEARCH("/",N583)-1)</f>
        <v>publishing</v>
      </c>
      <c r="R583" t="str">
        <f>RIGHT(N583, LEN(N583)-SEARCH("/",N583))</f>
        <v>nonfiction</v>
      </c>
      <c r="S583" s="10">
        <f t="shared" si="18"/>
        <v>41799.606006944443</v>
      </c>
      <c r="T583" s="10">
        <f t="shared" si="19"/>
        <v>41834.606006944443</v>
      </c>
    </row>
    <row r="584" spans="1:20" ht="49" x14ac:dyDescent="0.25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5">
        <f>E584/D584</f>
        <v>1.473265306122449</v>
      </c>
      <c r="P584" s="6">
        <f>ROUND(E584/L584,2)</f>
        <v>48.45</v>
      </c>
      <c r="Q584" t="str">
        <f>LEFT(N584, SEARCH("/",N584)-1)</f>
        <v>publishing</v>
      </c>
      <c r="R584" t="str">
        <f>RIGHT(N584, LEN(N584)-SEARCH("/",N584))</f>
        <v>nonfiction</v>
      </c>
      <c r="S584" s="10">
        <f t="shared" si="18"/>
        <v>41421.867488425924</v>
      </c>
      <c r="T584" s="10">
        <f t="shared" si="19"/>
        <v>41451.867488425924</v>
      </c>
    </row>
    <row r="585" spans="1:20" ht="49" x14ac:dyDescent="0.25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5">
        <f>E585/D585</f>
        <v>1.022</v>
      </c>
      <c r="P585" s="6">
        <f>ROUND(E585/L585,2)</f>
        <v>82.42</v>
      </c>
      <c r="Q585" t="str">
        <f>LEFT(N585, SEARCH("/",N585)-1)</f>
        <v>publishing</v>
      </c>
      <c r="R585" t="str">
        <f>RIGHT(N585, LEN(N585)-SEARCH("/",N585))</f>
        <v>nonfiction</v>
      </c>
      <c r="S585" s="10">
        <f t="shared" si="18"/>
        <v>42040.429687499993</v>
      </c>
      <c r="T585" s="10">
        <f t="shared" si="19"/>
        <v>42070.429687499993</v>
      </c>
    </row>
    <row r="586" spans="1:20" ht="49" x14ac:dyDescent="0.25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5">
        <f>E586/D586</f>
        <v>1.018723404255319</v>
      </c>
      <c r="P586" s="6">
        <f>ROUND(E586/L586,2)</f>
        <v>230.19</v>
      </c>
      <c r="Q586" t="str">
        <f>LEFT(N586, SEARCH("/",N586)-1)</f>
        <v>publishing</v>
      </c>
      <c r="R586" t="str">
        <f>RIGHT(N586, LEN(N586)-SEARCH("/",N586))</f>
        <v>nonfiction</v>
      </c>
      <c r="S586" s="10">
        <f t="shared" si="18"/>
        <v>41963.297835648147</v>
      </c>
      <c r="T586" s="10">
        <f t="shared" si="19"/>
        <v>41991.297835648147</v>
      </c>
    </row>
    <row r="587" spans="1:20" ht="49" x14ac:dyDescent="0.25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5">
        <f>E587/D587</f>
        <v>2.0419999999999998</v>
      </c>
      <c r="P587" s="6">
        <f>ROUND(E587/L587,2)</f>
        <v>59.36</v>
      </c>
      <c r="Q587" t="str">
        <f>LEFT(N587, SEARCH("/",N587)-1)</f>
        <v>publishing</v>
      </c>
      <c r="R587" t="str">
        <f>RIGHT(N587, LEN(N587)-SEARCH("/",N587))</f>
        <v>nonfiction</v>
      </c>
      <c r="S587" s="10">
        <f t="shared" si="18"/>
        <v>42317.124247685184</v>
      </c>
      <c r="T587" s="10">
        <f t="shared" si="19"/>
        <v>42354.082638888889</v>
      </c>
    </row>
    <row r="588" spans="1:20" ht="49" x14ac:dyDescent="0.25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5">
        <f>E588/D588</f>
        <v>1.0405</v>
      </c>
      <c r="P588" s="6">
        <f>ROUND(E588/L588,2)</f>
        <v>66.7</v>
      </c>
      <c r="Q588" t="str">
        <f>LEFT(N588, SEARCH("/",N588)-1)</f>
        <v>publishing</v>
      </c>
      <c r="R588" t="str">
        <f>RIGHT(N588, LEN(N588)-SEARCH("/",N588))</f>
        <v>nonfiction</v>
      </c>
      <c r="S588" s="10">
        <f t="shared" si="18"/>
        <v>42333.804791666662</v>
      </c>
      <c r="T588" s="10">
        <f t="shared" si="19"/>
        <v>42363.804791666662</v>
      </c>
    </row>
    <row r="589" spans="1:20" ht="33" x14ac:dyDescent="0.25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5">
        <f>E589/D589</f>
        <v>1.0126500000000001</v>
      </c>
      <c r="P589" s="6">
        <f>ROUND(E589/L589,2)</f>
        <v>168.78</v>
      </c>
      <c r="Q589" t="str">
        <f>LEFT(N589, SEARCH("/",N589)-1)</f>
        <v>publishing</v>
      </c>
      <c r="R589" t="str">
        <f>RIGHT(N589, LEN(N589)-SEARCH("/",N589))</f>
        <v>nonfiction</v>
      </c>
      <c r="S589" s="10">
        <f t="shared" si="18"/>
        <v>42382.531759259255</v>
      </c>
      <c r="T589" s="10">
        <f t="shared" si="19"/>
        <v>42412.531759259255</v>
      </c>
    </row>
    <row r="590" spans="1:20" ht="49" x14ac:dyDescent="0.25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5">
        <f>E590/D590</f>
        <v>1.3613999999999999</v>
      </c>
      <c r="P590" s="6">
        <f>ROUND(E590/L590,2)</f>
        <v>59.97</v>
      </c>
      <c r="Q590" t="str">
        <f>LEFT(N590, SEARCH("/",N590)-1)</f>
        <v>publishing</v>
      </c>
      <c r="R590" t="str">
        <f>RIGHT(N590, LEN(N590)-SEARCH("/",N590))</f>
        <v>nonfiction</v>
      </c>
      <c r="S590" s="10">
        <f t="shared" si="18"/>
        <v>42200.369976851849</v>
      </c>
      <c r="T590" s="10">
        <f t="shared" si="19"/>
        <v>42251.957638888889</v>
      </c>
    </row>
    <row r="591" spans="1:20" ht="33" x14ac:dyDescent="0.25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5">
        <f>E591/D591</f>
        <v>1.3360000000000001</v>
      </c>
      <c r="P591" s="6">
        <f>ROUND(E591/L591,2)</f>
        <v>31.81</v>
      </c>
      <c r="Q591" t="str">
        <f>LEFT(N591, SEARCH("/",N591)-1)</f>
        <v>publishing</v>
      </c>
      <c r="R591" t="str">
        <f>RIGHT(N591, LEN(N591)-SEARCH("/",N591))</f>
        <v>nonfiction</v>
      </c>
      <c r="S591" s="10">
        <f t="shared" si="18"/>
        <v>41308.909583333334</v>
      </c>
      <c r="T591" s="10">
        <f t="shared" si="19"/>
        <v>41343.791666666664</v>
      </c>
    </row>
    <row r="592" spans="1:20" ht="49" x14ac:dyDescent="0.25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5">
        <f>E592/D592</f>
        <v>1.3025</v>
      </c>
      <c r="P592" s="6">
        <f>ROUND(E592/L592,2)</f>
        <v>24.42</v>
      </c>
      <c r="Q592" t="str">
        <f>LEFT(N592, SEARCH("/",N592)-1)</f>
        <v>publishing</v>
      </c>
      <c r="R592" t="str">
        <f>RIGHT(N592, LEN(N592)-SEARCH("/",N592))</f>
        <v>nonfiction</v>
      </c>
      <c r="S592" s="10">
        <f t="shared" si="18"/>
        <v>42502.599293981482</v>
      </c>
      <c r="T592" s="10">
        <f t="shared" si="19"/>
        <v>42532.599293981482</v>
      </c>
    </row>
    <row r="593" spans="1:20" ht="49" x14ac:dyDescent="0.25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5">
        <f>E593/D593</f>
        <v>1.2267999999999999</v>
      </c>
      <c r="P593" s="6">
        <f>ROUND(E593/L593,2)</f>
        <v>25.35</v>
      </c>
      <c r="Q593" t="str">
        <f>LEFT(N593, SEARCH("/",N593)-1)</f>
        <v>publishing</v>
      </c>
      <c r="R593" t="str">
        <f>RIGHT(N593, LEN(N593)-SEARCH("/",N593))</f>
        <v>nonfiction</v>
      </c>
      <c r="S593" s="10">
        <f t="shared" si="18"/>
        <v>41213.046354166661</v>
      </c>
      <c r="T593" s="10">
        <f t="shared" si="19"/>
        <v>41243.208333333328</v>
      </c>
    </row>
    <row r="594" spans="1:20" ht="49" x14ac:dyDescent="0.25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5">
        <f>E594/D594</f>
        <v>1.8281058823529412</v>
      </c>
      <c r="P594" s="6">
        <f>ROUND(E594/L594,2)</f>
        <v>71.44</v>
      </c>
      <c r="Q594" t="str">
        <f>LEFT(N594, SEARCH("/",N594)-1)</f>
        <v>publishing</v>
      </c>
      <c r="R594" t="str">
        <f>RIGHT(N594, LEN(N594)-SEARCH("/",N594))</f>
        <v>nonfiction</v>
      </c>
      <c r="S594" s="10">
        <f t="shared" si="18"/>
        <v>41429.830555555549</v>
      </c>
      <c r="T594" s="10">
        <f t="shared" si="19"/>
        <v>41459.830555555549</v>
      </c>
    </row>
    <row r="595" spans="1:20" ht="49" x14ac:dyDescent="0.25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5">
        <f>E595/D595</f>
        <v>1.2529999999999999</v>
      </c>
      <c r="P595" s="6">
        <f>ROUND(E595/L595,2)</f>
        <v>38.549999999999997</v>
      </c>
      <c r="Q595" t="str">
        <f>LEFT(N595, SEARCH("/",N595)-1)</f>
        <v>publishing</v>
      </c>
      <c r="R595" t="str">
        <f>RIGHT(N595, LEN(N595)-SEARCH("/",N595))</f>
        <v>nonfiction</v>
      </c>
      <c r="S595" s="10">
        <f t="shared" si="18"/>
        <v>41304.753900462958</v>
      </c>
      <c r="T595" s="10">
        <f t="shared" si="19"/>
        <v>41334.040972222218</v>
      </c>
    </row>
    <row r="596" spans="1:20" ht="49" x14ac:dyDescent="0.25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5">
        <f>E596/D596</f>
        <v>1.1166666666666667</v>
      </c>
      <c r="P596" s="6">
        <f>ROUND(E596/L596,2)</f>
        <v>68.37</v>
      </c>
      <c r="Q596" t="str">
        <f>LEFT(N596, SEARCH("/",N596)-1)</f>
        <v>publishing</v>
      </c>
      <c r="R596" t="str">
        <f>RIGHT(N596, LEN(N596)-SEARCH("/",N596))</f>
        <v>nonfiction</v>
      </c>
      <c r="S596" s="10">
        <f t="shared" si="18"/>
        <v>40689.362534722219</v>
      </c>
      <c r="T596" s="10">
        <f t="shared" si="19"/>
        <v>40719.362534722219</v>
      </c>
    </row>
    <row r="597" spans="1:20" ht="49" x14ac:dyDescent="0.25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5">
        <f>E597/D597</f>
        <v>1.1575757575757575</v>
      </c>
      <c r="P597" s="6">
        <f>ROUND(E597/L597,2)</f>
        <v>40.21</v>
      </c>
      <c r="Q597" t="str">
        <f>LEFT(N597, SEARCH("/",N597)-1)</f>
        <v>publishing</v>
      </c>
      <c r="R597" t="str">
        <f>RIGHT(N597, LEN(N597)-SEARCH("/",N597))</f>
        <v>nonfiction</v>
      </c>
      <c r="S597" s="10">
        <f t="shared" si="18"/>
        <v>40668.606365740736</v>
      </c>
      <c r="T597" s="10">
        <f t="shared" si="19"/>
        <v>40730.606365740736</v>
      </c>
    </row>
    <row r="598" spans="1:20" ht="33" x14ac:dyDescent="0.25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5">
        <f>E598/D598</f>
        <v>1.732</v>
      </c>
      <c r="P598" s="6">
        <f>ROUND(E598/L598,2)</f>
        <v>32.07</v>
      </c>
      <c r="Q598" t="str">
        <f>LEFT(N598, SEARCH("/",N598)-1)</f>
        <v>publishing</v>
      </c>
      <c r="R598" t="str">
        <f>RIGHT(N598, LEN(N598)-SEARCH("/",N598))</f>
        <v>nonfiction</v>
      </c>
      <c r="S598" s="10">
        <f t="shared" si="18"/>
        <v>41095.692361111105</v>
      </c>
      <c r="T598" s="10">
        <f t="shared" si="19"/>
        <v>41123.692361111105</v>
      </c>
    </row>
    <row r="599" spans="1:20" ht="49" x14ac:dyDescent="0.25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5">
        <f>E599/D599</f>
        <v>1.2598333333333334</v>
      </c>
      <c r="P599" s="6">
        <f>ROUND(E599/L599,2)</f>
        <v>28.63</v>
      </c>
      <c r="Q599" t="str">
        <f>LEFT(N599, SEARCH("/",N599)-1)</f>
        <v>publishing</v>
      </c>
      <c r="R599" t="str">
        <f>RIGHT(N599, LEN(N599)-SEARCH("/",N599))</f>
        <v>nonfiction</v>
      </c>
      <c r="S599" s="10">
        <f t="shared" si="18"/>
        <v>41781.508935185186</v>
      </c>
      <c r="T599" s="10">
        <f t="shared" si="19"/>
        <v>41811.508935185186</v>
      </c>
    </row>
    <row r="600" spans="1:20" ht="33" x14ac:dyDescent="0.25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5">
        <f>E600/D600</f>
        <v>1.091</v>
      </c>
      <c r="P600" s="6">
        <f>ROUND(E600/L600,2)</f>
        <v>43.64</v>
      </c>
      <c r="Q600" t="str">
        <f>LEFT(N600, SEARCH("/",N600)-1)</f>
        <v>publishing</v>
      </c>
      <c r="R600" t="str">
        <f>RIGHT(N600, LEN(N600)-SEARCH("/",N600))</f>
        <v>nonfiction</v>
      </c>
      <c r="S600" s="10">
        <f t="shared" si="18"/>
        <v>41464.726053240738</v>
      </c>
      <c r="T600" s="10">
        <f t="shared" si="19"/>
        <v>41524.726053240738</v>
      </c>
    </row>
    <row r="601" spans="1:20" ht="49" x14ac:dyDescent="0.25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5">
        <f>E601/D601</f>
        <v>1</v>
      </c>
      <c r="P601" s="6">
        <f>ROUND(E601/L601,2)</f>
        <v>40</v>
      </c>
      <c r="Q601" t="str">
        <f>LEFT(N601, SEARCH("/",N601)-1)</f>
        <v>publishing</v>
      </c>
      <c r="R601" t="str">
        <f>RIGHT(N601, LEN(N601)-SEARCH("/",N601))</f>
        <v>nonfiction</v>
      </c>
      <c r="S601" s="10">
        <f t="shared" si="18"/>
        <v>42396.635729166665</v>
      </c>
      <c r="T601" s="10">
        <f t="shared" si="19"/>
        <v>42415.124305555553</v>
      </c>
    </row>
    <row r="602" spans="1:20" ht="49" x14ac:dyDescent="0.25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5">
        <f>E602/D602</f>
        <v>1.1864285714285714</v>
      </c>
      <c r="P602" s="6">
        <f>ROUND(E602/L602,2)</f>
        <v>346.04</v>
      </c>
      <c r="Q602" t="str">
        <f>LEFT(N602, SEARCH("/",N602)-1)</f>
        <v>music</v>
      </c>
      <c r="R602" t="str">
        <f>RIGHT(N602, LEN(N602)-SEARCH("/",N602))</f>
        <v>rock</v>
      </c>
      <c r="S602" s="10">
        <f t="shared" si="18"/>
        <v>41951.487337962964</v>
      </c>
      <c r="T602" s="10">
        <f t="shared" si="19"/>
        <v>42011.487337962964</v>
      </c>
    </row>
    <row r="603" spans="1:20" ht="49" x14ac:dyDescent="0.25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5">
        <f>E603/D603</f>
        <v>1.0026666666666666</v>
      </c>
      <c r="P603" s="6">
        <f>ROUND(E603/L603,2)</f>
        <v>81.739999999999995</v>
      </c>
      <c r="Q603" t="str">
        <f>LEFT(N603, SEARCH("/",N603)-1)</f>
        <v>music</v>
      </c>
      <c r="R603" t="str">
        <f>RIGHT(N603, LEN(N603)-SEARCH("/",N603))</f>
        <v>rock</v>
      </c>
      <c r="S603" s="10">
        <f t="shared" si="18"/>
        <v>42049.524907407402</v>
      </c>
      <c r="T603" s="10">
        <f t="shared" si="19"/>
        <v>42079.483240740738</v>
      </c>
    </row>
    <row r="604" spans="1:20" ht="18" x14ac:dyDescent="0.25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5">
        <f>E604/D604</f>
        <v>1.2648920000000001</v>
      </c>
      <c r="P604" s="6">
        <f>ROUND(E604/L604,2)</f>
        <v>64.540000000000006</v>
      </c>
      <c r="Q604" t="str">
        <f>LEFT(N604, SEARCH("/",N604)-1)</f>
        <v>music</v>
      </c>
      <c r="R604" t="str">
        <f>RIGHT(N604, LEN(N604)-SEARCH("/",N604))</f>
        <v>rock</v>
      </c>
      <c r="S604" s="10">
        <f t="shared" si="18"/>
        <v>41924.787766203699</v>
      </c>
      <c r="T604" s="10">
        <f t="shared" si="19"/>
        <v>41969.829432870371</v>
      </c>
    </row>
    <row r="605" spans="1:20" ht="49" x14ac:dyDescent="0.25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5">
        <f>E605/D605</f>
        <v>1.1426000000000001</v>
      </c>
      <c r="P605" s="6">
        <f>ROUND(E605/L605,2)</f>
        <v>63.48</v>
      </c>
      <c r="Q605" t="str">
        <f>LEFT(N605, SEARCH("/",N605)-1)</f>
        <v>music</v>
      </c>
      <c r="R605" t="str">
        <f>RIGHT(N605, LEN(N605)-SEARCH("/",N605))</f>
        <v>rock</v>
      </c>
      <c r="S605" s="10">
        <f t="shared" si="18"/>
        <v>42291.794560185182</v>
      </c>
      <c r="T605" s="10">
        <f t="shared" si="19"/>
        <v>42321.836226851847</v>
      </c>
    </row>
    <row r="606" spans="1:20" ht="49" x14ac:dyDescent="0.25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5">
        <f>E606/D606</f>
        <v>1.107</v>
      </c>
      <c r="P606" s="6">
        <f>ROUND(E606/L606,2)</f>
        <v>63.62</v>
      </c>
      <c r="Q606" t="str">
        <f>LEFT(N606, SEARCH("/",N606)-1)</f>
        <v>music</v>
      </c>
      <c r="R606" t="str">
        <f>RIGHT(N606, LEN(N606)-SEARCH("/",N606))</f>
        <v>rock</v>
      </c>
      <c r="S606" s="10">
        <f t="shared" si="18"/>
        <v>42145.982569444437</v>
      </c>
      <c r="T606" s="10">
        <f t="shared" si="19"/>
        <v>42169.982569444437</v>
      </c>
    </row>
    <row r="607" spans="1:20" ht="49" x14ac:dyDescent="0.25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5">
        <f>E607/D607</f>
        <v>1.0534805315203954</v>
      </c>
      <c r="P607" s="6">
        <f>ROUND(E607/L607,2)</f>
        <v>83.97</v>
      </c>
      <c r="Q607" t="str">
        <f>LEFT(N607, SEARCH("/",N607)-1)</f>
        <v>music</v>
      </c>
      <c r="R607" t="str">
        <f>RIGHT(N607, LEN(N607)-SEARCH("/",N607))</f>
        <v>rock</v>
      </c>
      <c r="S607" s="10">
        <f t="shared" si="18"/>
        <v>41710.385949074072</v>
      </c>
      <c r="T607" s="10">
        <f t="shared" si="19"/>
        <v>41740.385949074072</v>
      </c>
    </row>
    <row r="608" spans="1:20" ht="33" x14ac:dyDescent="0.25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5">
        <f>E608/D608</f>
        <v>1.0366666666666666</v>
      </c>
      <c r="P608" s="6">
        <f>ROUND(E608/L608,2)</f>
        <v>77.75</v>
      </c>
      <c r="Q608" t="str">
        <f>LEFT(N608, SEARCH("/",N608)-1)</f>
        <v>music</v>
      </c>
      <c r="R608" t="str">
        <f>RIGHT(N608, LEN(N608)-SEARCH("/",N608))</f>
        <v>rock</v>
      </c>
      <c r="S608" s="10">
        <f t="shared" si="18"/>
        <v>41547.795023148145</v>
      </c>
      <c r="T608" s="10">
        <f t="shared" si="19"/>
        <v>41562.795023148145</v>
      </c>
    </row>
    <row r="609" spans="1:20" ht="49" x14ac:dyDescent="0.25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5">
        <f>E609/D609</f>
        <v>1.0708672667523933</v>
      </c>
      <c r="P609" s="6">
        <f>ROUND(E609/L609,2)</f>
        <v>107.07</v>
      </c>
      <c r="Q609" t="str">
        <f>LEFT(N609, SEARCH("/",N609)-1)</f>
        <v>music</v>
      </c>
      <c r="R609" t="str">
        <f>RIGHT(N609, LEN(N609)-SEARCH("/",N609))</f>
        <v>rock</v>
      </c>
      <c r="S609" s="10">
        <f t="shared" si="18"/>
        <v>42101.550254629627</v>
      </c>
      <c r="T609" s="10">
        <f t="shared" si="19"/>
        <v>42131.550254629627</v>
      </c>
    </row>
    <row r="610" spans="1:20" ht="18" x14ac:dyDescent="0.25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5">
        <f>E610/D610</f>
        <v>1.24</v>
      </c>
      <c r="P610" s="6">
        <f>ROUND(E610/L610,2)</f>
        <v>38.75</v>
      </c>
      <c r="Q610" t="str">
        <f>LEFT(N610, SEARCH("/",N610)-1)</f>
        <v>music</v>
      </c>
      <c r="R610" t="str">
        <f>RIGHT(N610, LEN(N610)-SEARCH("/",N610))</f>
        <v>rock</v>
      </c>
      <c r="S610" s="10">
        <f t="shared" si="18"/>
        <v>41072.53162037037</v>
      </c>
      <c r="T610" s="10">
        <f t="shared" si="19"/>
        <v>41102.53162037037</v>
      </c>
    </row>
    <row r="611" spans="1:20" ht="33" x14ac:dyDescent="0.25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5">
        <f>E611/D611</f>
        <v>1.0501</v>
      </c>
      <c r="P611" s="6">
        <f>ROUND(E611/L611,2)</f>
        <v>201.94</v>
      </c>
      <c r="Q611" t="str">
        <f>LEFT(N611, SEARCH("/",N611)-1)</f>
        <v>music</v>
      </c>
      <c r="R611" t="str">
        <f>RIGHT(N611, LEN(N611)-SEARCH("/",N611))</f>
        <v>rock</v>
      </c>
      <c r="S611" s="10">
        <f t="shared" si="18"/>
        <v>42704.743437499994</v>
      </c>
      <c r="T611" s="10">
        <f t="shared" si="19"/>
        <v>42734.743437499994</v>
      </c>
    </row>
    <row r="612" spans="1:20" ht="49" x14ac:dyDescent="0.25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5">
        <f>E612/D612</f>
        <v>1.8946666666666667</v>
      </c>
      <c r="P612" s="6">
        <f>ROUND(E612/L612,2)</f>
        <v>43.06</v>
      </c>
      <c r="Q612" t="str">
        <f>LEFT(N612, SEARCH("/",N612)-1)</f>
        <v>music</v>
      </c>
      <c r="R612" t="str">
        <f>RIGHT(N612, LEN(N612)-SEARCH("/",N612))</f>
        <v>rock</v>
      </c>
      <c r="S612" s="10">
        <f t="shared" si="18"/>
        <v>42423.953564814808</v>
      </c>
      <c r="T612" s="10">
        <f t="shared" si="19"/>
        <v>42453.911898148144</v>
      </c>
    </row>
    <row r="613" spans="1:20" ht="49" x14ac:dyDescent="0.25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5">
        <f>E613/D613</f>
        <v>1.7132499999999999</v>
      </c>
      <c r="P613" s="6">
        <f>ROUND(E613/L613,2)</f>
        <v>62.87</v>
      </c>
      <c r="Q613" t="str">
        <f>LEFT(N613, SEARCH("/",N613)-1)</f>
        <v>music</v>
      </c>
      <c r="R613" t="str">
        <f>RIGHT(N613, LEN(N613)-SEARCH("/",N613))</f>
        <v>rock</v>
      </c>
      <c r="S613" s="10">
        <f t="shared" si="18"/>
        <v>42719.857858796291</v>
      </c>
      <c r="T613" s="10">
        <f t="shared" si="19"/>
        <v>42749.857858796291</v>
      </c>
    </row>
    <row r="614" spans="1:20" ht="33" x14ac:dyDescent="0.25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5">
        <f>E614/D614</f>
        <v>2.5248648648648651</v>
      </c>
      <c r="P614" s="6">
        <f>ROUND(E614/L614,2)</f>
        <v>55.61</v>
      </c>
      <c r="Q614" t="str">
        <f>LEFT(N614, SEARCH("/",N614)-1)</f>
        <v>music</v>
      </c>
      <c r="R614" t="str">
        <f>RIGHT(N614, LEN(N614)-SEARCH("/",N614))</f>
        <v>rock</v>
      </c>
      <c r="S614" s="10">
        <f t="shared" si="18"/>
        <v>42677.460717592585</v>
      </c>
      <c r="T614" s="10">
        <f t="shared" si="19"/>
        <v>42707.502384259256</v>
      </c>
    </row>
    <row r="615" spans="1:20" ht="49" x14ac:dyDescent="0.25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5">
        <f>E615/D615</f>
        <v>1.1615384615384616</v>
      </c>
      <c r="P615" s="6">
        <f>ROUND(E615/L615,2)</f>
        <v>48.71</v>
      </c>
      <c r="Q615" t="str">
        <f>LEFT(N615, SEARCH("/",N615)-1)</f>
        <v>music</v>
      </c>
      <c r="R615" t="str">
        <f>RIGHT(N615, LEN(N615)-SEARCH("/",N615))</f>
        <v>rock</v>
      </c>
      <c r="S615" s="10">
        <f t="shared" si="18"/>
        <v>42747.01122685185</v>
      </c>
      <c r="T615" s="10">
        <f t="shared" si="19"/>
        <v>42768.96597222222</v>
      </c>
    </row>
    <row r="616" spans="1:20" ht="18" x14ac:dyDescent="0.25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5">
        <f>E616/D616</f>
        <v>2.0335000000000001</v>
      </c>
      <c r="P616" s="6">
        <f>ROUND(E616/L616,2)</f>
        <v>30.58</v>
      </c>
      <c r="Q616" t="str">
        <f>LEFT(N616, SEARCH("/",N616)-1)</f>
        <v>music</v>
      </c>
      <c r="R616" t="str">
        <f>RIGHT(N616, LEN(N616)-SEARCH("/",N616))</f>
        <v>rock</v>
      </c>
      <c r="S616" s="10">
        <f t="shared" si="18"/>
        <v>42568.551041666666</v>
      </c>
      <c r="T616" s="10">
        <f t="shared" si="19"/>
        <v>42583.551041666666</v>
      </c>
    </row>
    <row r="617" spans="1:20" ht="33" x14ac:dyDescent="0.25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5">
        <f>E617/D617</f>
        <v>1.1160000000000001</v>
      </c>
      <c r="P617" s="6">
        <f>ROUND(E617/L617,2)</f>
        <v>73.91</v>
      </c>
      <c r="Q617" t="str">
        <f>LEFT(N617, SEARCH("/",N617)-1)</f>
        <v>music</v>
      </c>
      <c r="R617" t="str">
        <f>RIGHT(N617, LEN(N617)-SEARCH("/",N617))</f>
        <v>rock</v>
      </c>
      <c r="S617" s="10">
        <f t="shared" si="18"/>
        <v>42130.283287037033</v>
      </c>
      <c r="T617" s="10">
        <f t="shared" si="19"/>
        <v>42160.283287037033</v>
      </c>
    </row>
    <row r="618" spans="1:20" ht="33" x14ac:dyDescent="0.25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5">
        <f>E618/D618</f>
        <v>4.24</v>
      </c>
      <c r="P618" s="6">
        <f>ROUND(E618/L618,2)</f>
        <v>21.2</v>
      </c>
      <c r="Q618" t="str">
        <f>LEFT(N618, SEARCH("/",N618)-1)</f>
        <v>music</v>
      </c>
      <c r="R618" t="str">
        <f>RIGHT(N618, LEN(N618)-SEARCH("/",N618))</f>
        <v>rock</v>
      </c>
      <c r="S618" s="10">
        <f t="shared" si="18"/>
        <v>42141.554467592585</v>
      </c>
      <c r="T618" s="10">
        <f t="shared" si="19"/>
        <v>42163.874999999993</v>
      </c>
    </row>
    <row r="619" spans="1:20" ht="49" x14ac:dyDescent="0.25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5">
        <f>E619/D619</f>
        <v>1.071</v>
      </c>
      <c r="P619" s="6">
        <f>ROUND(E619/L619,2)</f>
        <v>73.36</v>
      </c>
      <c r="Q619" t="str">
        <f>LEFT(N619, SEARCH("/",N619)-1)</f>
        <v>music</v>
      </c>
      <c r="R619" t="str">
        <f>RIGHT(N619, LEN(N619)-SEARCH("/",N619))</f>
        <v>rock</v>
      </c>
      <c r="S619" s="10">
        <f t="shared" si="18"/>
        <v>42703.006076388883</v>
      </c>
      <c r="T619" s="10">
        <f t="shared" si="19"/>
        <v>42733.006076388883</v>
      </c>
    </row>
    <row r="620" spans="1:20" ht="49" x14ac:dyDescent="0.25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5">
        <f>E620/D620</f>
        <v>1.043625</v>
      </c>
      <c r="P620" s="6">
        <f>ROUND(E620/L620,2)</f>
        <v>56.41</v>
      </c>
      <c r="Q620" t="str">
        <f>LEFT(N620, SEARCH("/",N620)-1)</f>
        <v>music</v>
      </c>
      <c r="R620" t="str">
        <f>RIGHT(N620, LEN(N620)-SEARCH("/",N620))</f>
        <v>rock</v>
      </c>
      <c r="S620" s="10">
        <f t="shared" si="18"/>
        <v>41370.591851851852</v>
      </c>
      <c r="T620" s="10">
        <f t="shared" si="19"/>
        <v>41400.591851851852</v>
      </c>
    </row>
    <row r="621" spans="1:20" ht="49" x14ac:dyDescent="0.25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5">
        <f>E621/D621</f>
        <v>2.124090909090909</v>
      </c>
      <c r="P621" s="6">
        <f>ROUND(E621/L621,2)</f>
        <v>50.25</v>
      </c>
      <c r="Q621" t="str">
        <f>LEFT(N621, SEARCH("/",N621)-1)</f>
        <v>music</v>
      </c>
      <c r="R621" t="str">
        <f>RIGHT(N621, LEN(N621)-SEARCH("/",N621))</f>
        <v>rock</v>
      </c>
      <c r="S621" s="10">
        <f t="shared" si="18"/>
        <v>42706.866643518515</v>
      </c>
      <c r="T621" s="10">
        <f t="shared" si="19"/>
        <v>42726.866643518515</v>
      </c>
    </row>
    <row r="622" spans="1:20" ht="49" x14ac:dyDescent="0.25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5">
        <f>E622/D622</f>
        <v>1.2408571428571429</v>
      </c>
      <c r="P622" s="6">
        <f>ROUND(E622/L622,2)</f>
        <v>68.94</v>
      </c>
      <c r="Q622" t="str">
        <f>LEFT(N622, SEARCH("/",N622)-1)</f>
        <v>music</v>
      </c>
      <c r="R622" t="str">
        <f>RIGHT(N622, LEN(N622)-SEARCH("/",N622))</f>
        <v>rock</v>
      </c>
      <c r="S622" s="10">
        <f t="shared" si="18"/>
        <v>42160.526874999996</v>
      </c>
      <c r="T622" s="10">
        <f t="shared" si="19"/>
        <v>42190.526874999996</v>
      </c>
    </row>
    <row r="623" spans="1:20" ht="49" x14ac:dyDescent="0.25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5">
        <f>E623/D623</f>
        <v>1.10406125</v>
      </c>
      <c r="P623" s="6">
        <f>ROUND(E623/L623,2)</f>
        <v>65.91</v>
      </c>
      <c r="Q623" t="str">
        <f>LEFT(N623, SEARCH("/",N623)-1)</f>
        <v>music</v>
      </c>
      <c r="R623" t="str">
        <f>RIGHT(N623, LEN(N623)-SEARCH("/",N623))</f>
        <v>rock</v>
      </c>
      <c r="S623" s="10">
        <f t="shared" si="18"/>
        <v>42433.480567129627</v>
      </c>
      <c r="T623" s="10">
        <f t="shared" si="19"/>
        <v>42489.299305555549</v>
      </c>
    </row>
    <row r="624" spans="1:20" ht="33" x14ac:dyDescent="0.25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5">
        <f>E624/D624</f>
        <v>2.1875</v>
      </c>
      <c r="P624" s="6">
        <f>ROUND(E624/L624,2)</f>
        <v>62.5</v>
      </c>
      <c r="Q624" t="str">
        <f>LEFT(N624, SEARCH("/",N624)-1)</f>
        <v>music</v>
      </c>
      <c r="R624" t="str">
        <f>RIGHT(N624, LEN(N624)-SEARCH("/",N624))</f>
        <v>rock</v>
      </c>
      <c r="S624" s="10">
        <f t="shared" si="18"/>
        <v>42184.438530092586</v>
      </c>
      <c r="T624" s="10">
        <f t="shared" si="19"/>
        <v>42214.438530092586</v>
      </c>
    </row>
    <row r="625" spans="1:20" ht="49" x14ac:dyDescent="0.25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5">
        <f>E625/D625</f>
        <v>1.36625</v>
      </c>
      <c r="P625" s="6">
        <f>ROUND(E625/L625,2)</f>
        <v>70.06</v>
      </c>
      <c r="Q625" t="str">
        <f>LEFT(N625, SEARCH("/",N625)-1)</f>
        <v>music</v>
      </c>
      <c r="R625" t="str">
        <f>RIGHT(N625, LEN(N625)-SEARCH("/",N625))</f>
        <v>rock</v>
      </c>
      <c r="S625" s="10">
        <f t="shared" si="18"/>
        <v>42126.712905092594</v>
      </c>
      <c r="T625" s="10">
        <f t="shared" si="19"/>
        <v>42157.979166666664</v>
      </c>
    </row>
    <row r="626" spans="1:20" ht="49" x14ac:dyDescent="0.25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5">
        <f>E626/D626</f>
        <v>1.348074</v>
      </c>
      <c r="P626" s="6">
        <f>ROUND(E626/L626,2)</f>
        <v>60.18</v>
      </c>
      <c r="Q626" t="str">
        <f>LEFT(N626, SEARCH("/",N626)-1)</f>
        <v>music</v>
      </c>
      <c r="R626" t="str">
        <f>RIGHT(N626, LEN(N626)-SEARCH("/",N626))</f>
        <v>rock</v>
      </c>
      <c r="S626" s="10">
        <f t="shared" si="18"/>
        <v>42634.406446759262</v>
      </c>
      <c r="T626" s="10">
        <f t="shared" si="19"/>
        <v>42660.468055555553</v>
      </c>
    </row>
    <row r="627" spans="1:20" ht="33" x14ac:dyDescent="0.25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5">
        <f>E627/D627</f>
        <v>1.454</v>
      </c>
      <c r="P627" s="6">
        <f>ROUND(E627/L627,2)</f>
        <v>21.38</v>
      </c>
      <c r="Q627" t="str">
        <f>LEFT(N627, SEARCH("/",N627)-1)</f>
        <v>music</v>
      </c>
      <c r="R627" t="str">
        <f>RIGHT(N627, LEN(N627)-SEARCH("/",N627))</f>
        <v>rock</v>
      </c>
      <c r="S627" s="10">
        <f t="shared" si="18"/>
        <v>42565.272650462961</v>
      </c>
      <c r="T627" s="10">
        <f t="shared" si="19"/>
        <v>42595.272650462961</v>
      </c>
    </row>
    <row r="628" spans="1:20" ht="49" x14ac:dyDescent="0.25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5">
        <f>E628/D628</f>
        <v>1.0910714285714285</v>
      </c>
      <c r="P628" s="6">
        <f>ROUND(E628/L628,2)</f>
        <v>160.79</v>
      </c>
      <c r="Q628" t="str">
        <f>LEFT(N628, SEARCH("/",N628)-1)</f>
        <v>music</v>
      </c>
      <c r="R628" t="str">
        <f>RIGHT(N628, LEN(N628)-SEARCH("/",N628))</f>
        <v>rock</v>
      </c>
      <c r="S628" s="10">
        <f t="shared" si="18"/>
        <v>42087.594976851855</v>
      </c>
      <c r="T628" s="10">
        <f t="shared" si="19"/>
        <v>42121.508333333331</v>
      </c>
    </row>
    <row r="629" spans="1:20" ht="49" x14ac:dyDescent="0.25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5">
        <f>E629/D629</f>
        <v>1.1020000000000001</v>
      </c>
      <c r="P629" s="6">
        <f>ROUND(E629/L629,2)</f>
        <v>42.38</v>
      </c>
      <c r="Q629" t="str">
        <f>LEFT(N629, SEARCH("/",N629)-1)</f>
        <v>music</v>
      </c>
      <c r="R629" t="str">
        <f>RIGHT(N629, LEN(N629)-SEARCH("/",N629))</f>
        <v>rock</v>
      </c>
      <c r="S629" s="10">
        <f t="shared" si="18"/>
        <v>42193.442337962959</v>
      </c>
      <c r="T629" s="10">
        <f t="shared" si="19"/>
        <v>42237.999305555553</v>
      </c>
    </row>
    <row r="630" spans="1:20" ht="49" x14ac:dyDescent="0.25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5">
        <f>E630/D630</f>
        <v>1.1364000000000001</v>
      </c>
      <c r="P630" s="6">
        <f>ROUND(E630/L630,2)</f>
        <v>27.32</v>
      </c>
      <c r="Q630" t="str">
        <f>LEFT(N630, SEARCH("/",N630)-1)</f>
        <v>music</v>
      </c>
      <c r="R630" t="str">
        <f>RIGHT(N630, LEN(N630)-SEARCH("/",N630))</f>
        <v>rock</v>
      </c>
      <c r="S630" s="10">
        <f t="shared" si="18"/>
        <v>42400.946597222217</v>
      </c>
      <c r="T630" s="10">
        <f t="shared" si="19"/>
        <v>42431.946597222217</v>
      </c>
    </row>
    <row r="631" spans="1:20" ht="18" x14ac:dyDescent="0.25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5">
        <f>E631/D631</f>
        <v>1.0235000000000001</v>
      </c>
      <c r="P631" s="6">
        <f>ROUND(E631/L631,2)</f>
        <v>196.83</v>
      </c>
      <c r="Q631" t="str">
        <f>LEFT(N631, SEARCH("/",N631)-1)</f>
        <v>music</v>
      </c>
      <c r="R631" t="str">
        <f>RIGHT(N631, LEN(N631)-SEARCH("/",N631))</f>
        <v>rock</v>
      </c>
      <c r="S631" s="10">
        <f t="shared" si="18"/>
        <v>42553.473645833328</v>
      </c>
      <c r="T631" s="10">
        <f t="shared" si="19"/>
        <v>42583.473645833328</v>
      </c>
    </row>
    <row r="632" spans="1:20" ht="49" x14ac:dyDescent="0.25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5">
        <f>E632/D632</f>
        <v>1.2213333333333334</v>
      </c>
      <c r="P632" s="6">
        <f>ROUND(E632/L632,2)</f>
        <v>53.88</v>
      </c>
      <c r="Q632" t="str">
        <f>LEFT(N632, SEARCH("/",N632)-1)</f>
        <v>music</v>
      </c>
      <c r="R632" t="str">
        <f>RIGHT(N632, LEN(N632)-SEARCH("/",N632))</f>
        <v>rock</v>
      </c>
      <c r="S632" s="10">
        <f t="shared" si="18"/>
        <v>42751.936643518515</v>
      </c>
      <c r="T632" s="10">
        <f t="shared" si="19"/>
        <v>42794.916666666664</v>
      </c>
    </row>
    <row r="633" spans="1:20" ht="18" x14ac:dyDescent="0.25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5">
        <f>E633/D633</f>
        <v>1.1188571428571428</v>
      </c>
      <c r="P633" s="6">
        <f>ROUND(E633/L633,2)</f>
        <v>47.76</v>
      </c>
      <c r="Q633" t="str">
        <f>LEFT(N633, SEARCH("/",N633)-1)</f>
        <v>music</v>
      </c>
      <c r="R633" t="str">
        <f>RIGHT(N633, LEN(N633)-SEARCH("/",N633))</f>
        <v>rock</v>
      </c>
      <c r="S633" s="10">
        <f t="shared" si="18"/>
        <v>42719.700011574074</v>
      </c>
      <c r="T633" s="10">
        <f t="shared" si="19"/>
        <v>42749.700011574074</v>
      </c>
    </row>
    <row r="634" spans="1:20" ht="49" x14ac:dyDescent="0.25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5">
        <f>E634/D634</f>
        <v>1.073</v>
      </c>
      <c r="P634" s="6">
        <f>ROUND(E634/L634,2)</f>
        <v>88.19</v>
      </c>
      <c r="Q634" t="str">
        <f>LEFT(N634, SEARCH("/",N634)-1)</f>
        <v>music</v>
      </c>
      <c r="R634" t="str">
        <f>RIGHT(N634, LEN(N634)-SEARCH("/",N634))</f>
        <v>rock</v>
      </c>
      <c r="S634" s="10">
        <f t="shared" si="18"/>
        <v>42018.790300925924</v>
      </c>
      <c r="T634" s="10">
        <f t="shared" si="19"/>
        <v>42048.790300925924</v>
      </c>
    </row>
    <row r="635" spans="1:20" ht="49" x14ac:dyDescent="0.25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5">
        <f>E635/D635</f>
        <v>1.1385000000000001</v>
      </c>
      <c r="P635" s="6">
        <f>ROUND(E635/L635,2)</f>
        <v>72.06</v>
      </c>
      <c r="Q635" t="str">
        <f>LEFT(N635, SEARCH("/",N635)-1)</f>
        <v>music</v>
      </c>
      <c r="R635" t="str">
        <f>RIGHT(N635, LEN(N635)-SEARCH("/",N635))</f>
        <v>rock</v>
      </c>
      <c r="S635" s="10">
        <f t="shared" si="18"/>
        <v>42640.709606481476</v>
      </c>
      <c r="T635" s="10">
        <f t="shared" si="19"/>
        <v>42670.679861111108</v>
      </c>
    </row>
    <row r="636" spans="1:20" ht="49" x14ac:dyDescent="0.25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5">
        <f>E636/D636</f>
        <v>1.0968181818181819</v>
      </c>
      <c r="P636" s="6">
        <f>ROUND(E636/L636,2)</f>
        <v>74.25</v>
      </c>
      <c r="Q636" t="str">
        <f>LEFT(N636, SEARCH("/",N636)-1)</f>
        <v>music</v>
      </c>
      <c r="R636" t="str">
        <f>RIGHT(N636, LEN(N636)-SEARCH("/",N636))</f>
        <v>rock</v>
      </c>
      <c r="S636" s="10">
        <f t="shared" si="18"/>
        <v>42526.665902777771</v>
      </c>
      <c r="T636" s="10">
        <f t="shared" si="19"/>
        <v>42556.665902777771</v>
      </c>
    </row>
    <row r="637" spans="1:20" ht="49" x14ac:dyDescent="0.25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5">
        <f>E637/D637</f>
        <v>1.2614444444444444</v>
      </c>
      <c r="P637" s="6">
        <f>ROUND(E637/L637,2)</f>
        <v>61.7</v>
      </c>
      <c r="Q637" t="str">
        <f>LEFT(N637, SEARCH("/",N637)-1)</f>
        <v>music</v>
      </c>
      <c r="R637" t="str">
        <f>RIGHT(N637, LEN(N637)-SEARCH("/",N637))</f>
        <v>rock</v>
      </c>
      <c r="S637" s="10">
        <f t="shared" si="18"/>
        <v>41888.795983796292</v>
      </c>
      <c r="T637" s="10">
        <f t="shared" si="19"/>
        <v>41918.795983796292</v>
      </c>
    </row>
    <row r="638" spans="1:20" ht="49" x14ac:dyDescent="0.25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5">
        <f>E638/D638</f>
        <v>1.6742857142857144</v>
      </c>
      <c r="P638" s="6">
        <f>ROUND(E638/L638,2)</f>
        <v>17.239999999999998</v>
      </c>
      <c r="Q638" t="str">
        <f>LEFT(N638, SEARCH("/",N638)-1)</f>
        <v>music</v>
      </c>
      <c r="R638" t="str">
        <f>RIGHT(N638, LEN(N638)-SEARCH("/",N638))</f>
        <v>rock</v>
      </c>
      <c r="S638" s="10">
        <f t="shared" si="18"/>
        <v>42498.132789351854</v>
      </c>
      <c r="T638" s="10">
        <f t="shared" si="19"/>
        <v>42533.020833333336</v>
      </c>
    </row>
    <row r="639" spans="1:20" ht="49" x14ac:dyDescent="0.25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5">
        <f>E639/D639</f>
        <v>4.9652000000000003</v>
      </c>
      <c r="P639" s="6">
        <f>ROUND(E639/L639,2)</f>
        <v>51.72</v>
      </c>
      <c r="Q639" t="str">
        <f>LEFT(N639, SEARCH("/",N639)-1)</f>
        <v>music</v>
      </c>
      <c r="R639" t="str">
        <f>RIGHT(N639, LEN(N639)-SEARCH("/",N639))</f>
        <v>rock</v>
      </c>
      <c r="S639" s="10">
        <f t="shared" si="18"/>
        <v>41399.787893518514</v>
      </c>
      <c r="T639" s="10">
        <f t="shared" si="19"/>
        <v>41420.787893518514</v>
      </c>
    </row>
    <row r="640" spans="1:20" ht="49" x14ac:dyDescent="0.25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5">
        <f>E640/D640</f>
        <v>1.0915999999999999</v>
      </c>
      <c r="P640" s="6">
        <f>ROUND(E640/L640,2)</f>
        <v>24.15</v>
      </c>
      <c r="Q640" t="str">
        <f>LEFT(N640, SEARCH("/",N640)-1)</f>
        <v>music</v>
      </c>
      <c r="R640" t="str">
        <f>RIGHT(N640, LEN(N640)-SEARCH("/",N640))</f>
        <v>rock</v>
      </c>
      <c r="S640" s="10">
        <f t="shared" si="18"/>
        <v>42064.845034722217</v>
      </c>
      <c r="T640" s="10">
        <f t="shared" si="19"/>
        <v>42124.803368055553</v>
      </c>
    </row>
    <row r="641" spans="1:20" ht="49" x14ac:dyDescent="0.25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5">
        <f>E641/D641</f>
        <v>1.0257499999999999</v>
      </c>
      <c r="P641" s="6">
        <f>ROUND(E641/L641,2)</f>
        <v>62.17</v>
      </c>
      <c r="Q641" t="str">
        <f>LEFT(N641, SEARCH("/",N641)-1)</f>
        <v>music</v>
      </c>
      <c r="R641" t="str">
        <f>RIGHT(N641, LEN(N641)-SEARCH("/",N641))</f>
        <v>rock</v>
      </c>
      <c r="S641" s="10">
        <f t="shared" si="18"/>
        <v>41450.854571759257</v>
      </c>
      <c r="T641" s="10">
        <f t="shared" si="19"/>
        <v>41480.854571759257</v>
      </c>
    </row>
    <row r="642" spans="1:20" ht="33" x14ac:dyDescent="0.25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5">
        <f>E642/D642</f>
        <v>1.012446</v>
      </c>
      <c r="P642" s="6">
        <f>ROUND(E642/L642,2)</f>
        <v>44.67</v>
      </c>
      <c r="Q642" t="str">
        <f>LEFT(N642, SEARCH("/",N642)-1)</f>
        <v>publishing</v>
      </c>
      <c r="R642" t="str">
        <f>RIGHT(N642, LEN(N642)-SEARCH("/",N642))</f>
        <v>radio &amp; podcasts</v>
      </c>
      <c r="S642" s="10">
        <f t="shared" si="18"/>
        <v>41899.436967592592</v>
      </c>
      <c r="T642" s="10">
        <f t="shared" si="19"/>
        <v>41932.791666666664</v>
      </c>
    </row>
    <row r="643" spans="1:20" ht="33" x14ac:dyDescent="0.25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5">
        <f>E643/D643</f>
        <v>1.085175</v>
      </c>
      <c r="P643" s="6">
        <f>ROUND(E643/L643,2)</f>
        <v>28.94</v>
      </c>
      <c r="Q643" t="str">
        <f>LEFT(N643, SEARCH("/",N643)-1)</f>
        <v>publishing</v>
      </c>
      <c r="R643" t="str">
        <f>RIGHT(N643, LEN(N643)-SEARCH("/",N643))</f>
        <v>radio &amp; podcasts</v>
      </c>
      <c r="S643" s="10">
        <f t="shared" ref="S643:S706" si="20">(J643/86400)+25569+(-5/24)</f>
        <v>41344.454525462963</v>
      </c>
      <c r="T643" s="10">
        <f t="shared" ref="T643:T706" si="21">(I643/86400)+25569+(-5/24)</f>
        <v>41374.454525462963</v>
      </c>
    </row>
    <row r="644" spans="1:20" ht="49" x14ac:dyDescent="0.25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5">
        <f>E644/D644</f>
        <v>1.4766666666666666</v>
      </c>
      <c r="P644" s="6">
        <f>ROUND(E644/L644,2)</f>
        <v>35.44</v>
      </c>
      <c r="Q644" t="str">
        <f>LEFT(N644, SEARCH("/",N644)-1)</f>
        <v>publishing</v>
      </c>
      <c r="R644" t="str">
        <f>RIGHT(N644, LEN(N644)-SEARCH("/",N644))</f>
        <v>radio &amp; podcasts</v>
      </c>
      <c r="S644" s="10">
        <f t="shared" si="20"/>
        <v>41326.702986111108</v>
      </c>
      <c r="T644" s="10">
        <f t="shared" si="21"/>
        <v>41371.661319444444</v>
      </c>
    </row>
    <row r="645" spans="1:20" ht="18" x14ac:dyDescent="0.25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5">
        <f>E645/D645</f>
        <v>1.6319999999999999</v>
      </c>
      <c r="P645" s="6">
        <f>ROUND(E645/L645,2)</f>
        <v>34.869999999999997</v>
      </c>
      <c r="Q645" t="str">
        <f>LEFT(N645, SEARCH("/",N645)-1)</f>
        <v>publishing</v>
      </c>
      <c r="R645" t="str">
        <f>RIGHT(N645, LEN(N645)-SEARCH("/",N645))</f>
        <v>radio &amp; podcasts</v>
      </c>
      <c r="S645" s="10">
        <f t="shared" si="20"/>
        <v>41291.453217592592</v>
      </c>
      <c r="T645" s="10">
        <f t="shared" si="21"/>
        <v>41321.453217592592</v>
      </c>
    </row>
    <row r="646" spans="1:20" ht="49" x14ac:dyDescent="0.25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5">
        <f>E646/D646</f>
        <v>4.5641449999999999</v>
      </c>
      <c r="P646" s="6">
        <f>ROUND(E646/L646,2)</f>
        <v>52.62</v>
      </c>
      <c r="Q646" t="str">
        <f>LEFT(N646, SEARCH("/",N646)-1)</f>
        <v>publishing</v>
      </c>
      <c r="R646" t="str">
        <f>RIGHT(N646, LEN(N646)-SEARCH("/",N646))</f>
        <v>radio &amp; podcasts</v>
      </c>
      <c r="S646" s="10">
        <f t="shared" si="20"/>
        <v>40959.526064814811</v>
      </c>
      <c r="T646" s="10">
        <f t="shared" si="21"/>
        <v>40989.916666666664</v>
      </c>
    </row>
    <row r="647" spans="1:20" ht="49" x14ac:dyDescent="0.25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5">
        <f>E647/D647</f>
        <v>1.0787731249999999</v>
      </c>
      <c r="P647" s="6">
        <f>ROUND(E647/L647,2)</f>
        <v>69.599999999999994</v>
      </c>
      <c r="Q647" t="str">
        <f>LEFT(N647, SEARCH("/",N647)-1)</f>
        <v>publishing</v>
      </c>
      <c r="R647" t="str">
        <f>RIGHT(N647, LEN(N647)-SEARCH("/",N647))</f>
        <v>radio &amp; podcasts</v>
      </c>
      <c r="S647" s="10">
        <f t="shared" si="20"/>
        <v>42339.963726851849</v>
      </c>
      <c r="T647" s="10">
        <f t="shared" si="21"/>
        <v>42380.999999999993</v>
      </c>
    </row>
    <row r="648" spans="1:20" ht="33" x14ac:dyDescent="0.25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5">
        <f>E648/D648</f>
        <v>1.1508</v>
      </c>
      <c r="P648" s="6">
        <f>ROUND(E648/L648,2)</f>
        <v>76.72</v>
      </c>
      <c r="Q648" t="str">
        <f>LEFT(N648, SEARCH("/",N648)-1)</f>
        <v>publishing</v>
      </c>
      <c r="R648" t="str">
        <f>RIGHT(N648, LEN(N648)-SEARCH("/",N648))</f>
        <v>radio &amp; podcasts</v>
      </c>
      <c r="S648" s="10">
        <f t="shared" si="20"/>
        <v>40933.593576388885</v>
      </c>
      <c r="T648" s="10">
        <f t="shared" si="21"/>
        <v>40993.55190972222</v>
      </c>
    </row>
    <row r="649" spans="1:20" ht="49" x14ac:dyDescent="0.25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5">
        <f>E649/D649</f>
        <v>1.0236842105263158</v>
      </c>
      <c r="P649" s="6">
        <f>ROUND(E649/L649,2)</f>
        <v>33.19</v>
      </c>
      <c r="Q649" t="str">
        <f>LEFT(N649, SEARCH("/",N649)-1)</f>
        <v>publishing</v>
      </c>
      <c r="R649" t="str">
        <f>RIGHT(N649, LEN(N649)-SEARCH("/",N649))</f>
        <v>radio &amp; podcasts</v>
      </c>
      <c r="S649" s="10">
        <f t="shared" si="20"/>
        <v>40645.806122685179</v>
      </c>
      <c r="T649" s="10">
        <f t="shared" si="21"/>
        <v>40705.806122685179</v>
      </c>
    </row>
    <row r="650" spans="1:20" ht="33" x14ac:dyDescent="0.25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5">
        <f>E650/D650</f>
        <v>1.0842485875706214</v>
      </c>
      <c r="P650" s="6">
        <f>ROUND(E650/L650,2)</f>
        <v>149.46</v>
      </c>
      <c r="Q650" t="str">
        <f>LEFT(N650, SEARCH("/",N650)-1)</f>
        <v>publishing</v>
      </c>
      <c r="R650" t="str">
        <f>RIGHT(N650, LEN(N650)-SEARCH("/",N650))</f>
        <v>radio &amp; podcasts</v>
      </c>
      <c r="S650" s="10">
        <f t="shared" si="20"/>
        <v>41290.390150462961</v>
      </c>
      <c r="T650" s="10">
        <f t="shared" si="21"/>
        <v>41320.390150462961</v>
      </c>
    </row>
    <row r="651" spans="1:20" ht="49" x14ac:dyDescent="0.25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5">
        <f>E651/D651</f>
        <v>1.2513333333333334</v>
      </c>
      <c r="P651" s="6">
        <f>ROUND(E651/L651,2)</f>
        <v>23.17</v>
      </c>
      <c r="Q651" t="str">
        <f>LEFT(N651, SEARCH("/",N651)-1)</f>
        <v>publishing</v>
      </c>
      <c r="R651" t="str">
        <f>RIGHT(N651, LEN(N651)-SEARCH("/",N651))</f>
        <v>radio &amp; podcasts</v>
      </c>
      <c r="S651" s="10">
        <f t="shared" si="20"/>
        <v>41250.618784722217</v>
      </c>
      <c r="T651" s="10">
        <f t="shared" si="21"/>
        <v>41271.618784722217</v>
      </c>
    </row>
    <row r="652" spans="1:20" ht="49" x14ac:dyDescent="0.25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5">
        <f>E652/D652</f>
        <v>1.03840625</v>
      </c>
      <c r="P652" s="6">
        <f>ROUND(E652/L652,2)</f>
        <v>96.88</v>
      </c>
      <c r="Q652" t="str">
        <f>LEFT(N652, SEARCH("/",N652)-1)</f>
        <v>publishing</v>
      </c>
      <c r="R652" t="str">
        <f>RIGHT(N652, LEN(N652)-SEARCH("/",N652))</f>
        <v>radio &amp; podcasts</v>
      </c>
      <c r="S652" s="10">
        <f t="shared" si="20"/>
        <v>42073.749236111107</v>
      </c>
      <c r="T652" s="10">
        <f t="shared" si="21"/>
        <v>42103.749236111107</v>
      </c>
    </row>
    <row r="653" spans="1:20" ht="49" x14ac:dyDescent="0.25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5">
        <f>E653/D653</f>
        <v>1.3870400000000001</v>
      </c>
      <c r="P653" s="6">
        <f>ROUND(E653/L653,2)</f>
        <v>103.2</v>
      </c>
      <c r="Q653" t="str">
        <f>LEFT(N653, SEARCH("/",N653)-1)</f>
        <v>publishing</v>
      </c>
      <c r="R653" t="str">
        <f>RIGHT(N653, LEN(N653)-SEARCH("/",N653))</f>
        <v>radio &amp; podcasts</v>
      </c>
      <c r="S653" s="10">
        <f t="shared" si="20"/>
        <v>41533.33452546296</v>
      </c>
      <c r="T653" s="10">
        <f t="shared" si="21"/>
        <v>41563.33452546296</v>
      </c>
    </row>
    <row r="654" spans="1:20" ht="18" x14ac:dyDescent="0.25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5">
        <f>E654/D654</f>
        <v>1.20516</v>
      </c>
      <c r="P654" s="6">
        <f>ROUND(E654/L654,2)</f>
        <v>38.46</v>
      </c>
      <c r="Q654" t="str">
        <f>LEFT(N654, SEARCH("/",N654)-1)</f>
        <v>publishing</v>
      </c>
      <c r="R654" t="str">
        <f>RIGHT(N654, LEN(N654)-SEARCH("/",N654))</f>
        <v>radio &amp; podcasts</v>
      </c>
      <c r="S654" s="10">
        <f t="shared" si="20"/>
        <v>40939.771284722221</v>
      </c>
      <c r="T654" s="10">
        <f t="shared" si="21"/>
        <v>40969.771284722221</v>
      </c>
    </row>
    <row r="655" spans="1:20" ht="49" x14ac:dyDescent="0.25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5">
        <f>E655/D655</f>
        <v>1.1226666666666667</v>
      </c>
      <c r="P655" s="6">
        <f>ROUND(E655/L655,2)</f>
        <v>44.32</v>
      </c>
      <c r="Q655" t="str">
        <f>LEFT(N655, SEARCH("/",N655)-1)</f>
        <v>publishing</v>
      </c>
      <c r="R655" t="str">
        <f>RIGHT(N655, LEN(N655)-SEARCH("/",N655))</f>
        <v>radio &amp; podcasts</v>
      </c>
      <c r="S655" s="10">
        <f t="shared" si="20"/>
        <v>41500.519583333335</v>
      </c>
      <c r="T655" s="10">
        <f t="shared" si="21"/>
        <v>41530.519583333335</v>
      </c>
    </row>
    <row r="656" spans="1:20" ht="49" x14ac:dyDescent="0.25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5">
        <f>E656/D656</f>
        <v>1.8866966666666667</v>
      </c>
      <c r="P656" s="6">
        <f>ROUND(E656/L656,2)</f>
        <v>64.17</v>
      </c>
      <c r="Q656" t="str">
        <f>LEFT(N656, SEARCH("/",N656)-1)</f>
        <v>publishing</v>
      </c>
      <c r="R656" t="str">
        <f>RIGHT(N656, LEN(N656)-SEARCH("/",N656))</f>
        <v>radio &amp; podcasts</v>
      </c>
      <c r="S656" s="10">
        <f t="shared" si="20"/>
        <v>41960.514618055553</v>
      </c>
      <c r="T656" s="10">
        <f t="shared" si="21"/>
        <v>41992.999305555553</v>
      </c>
    </row>
    <row r="657" spans="1:20" ht="33" x14ac:dyDescent="0.25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5">
        <f>E657/D657</f>
        <v>6.6155466666666669</v>
      </c>
      <c r="P657" s="6">
        <f>ROUND(E657/L657,2)</f>
        <v>43.33</v>
      </c>
      <c r="Q657" t="str">
        <f>LEFT(N657, SEARCH("/",N657)-1)</f>
        <v>publishing</v>
      </c>
      <c r="R657" t="str">
        <f>RIGHT(N657, LEN(N657)-SEARCH("/",N657))</f>
        <v>radio &amp; podcasts</v>
      </c>
      <c r="S657" s="10">
        <f t="shared" si="20"/>
        <v>40765.833587962959</v>
      </c>
      <c r="T657" s="10">
        <f t="shared" si="21"/>
        <v>40795.833587962959</v>
      </c>
    </row>
    <row r="658" spans="1:20" ht="49" x14ac:dyDescent="0.25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5">
        <f>E658/D658</f>
        <v>1.1131</v>
      </c>
      <c r="P658" s="6">
        <f>ROUND(E658/L658,2)</f>
        <v>90.5</v>
      </c>
      <c r="Q658" t="str">
        <f>LEFT(N658, SEARCH("/",N658)-1)</f>
        <v>publishing</v>
      </c>
      <c r="R658" t="str">
        <f>RIGHT(N658, LEN(N658)-SEARCH("/",N658))</f>
        <v>radio &amp; podcasts</v>
      </c>
      <c r="S658" s="10">
        <f t="shared" si="20"/>
        <v>40840.407453703701</v>
      </c>
      <c r="T658" s="10">
        <f t="shared" si="21"/>
        <v>40899.916666666664</v>
      </c>
    </row>
    <row r="659" spans="1:20" ht="49" x14ac:dyDescent="0.25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5">
        <f>E659/D659</f>
        <v>11.8161422</v>
      </c>
      <c r="P659" s="6">
        <f>ROUND(E659/L659,2)</f>
        <v>29.19</v>
      </c>
      <c r="Q659" t="str">
        <f>LEFT(N659, SEARCH("/",N659)-1)</f>
        <v>publishing</v>
      </c>
      <c r="R659" t="str">
        <f>RIGHT(N659, LEN(N659)-SEARCH("/",N659))</f>
        <v>radio &amp; podcasts</v>
      </c>
      <c r="S659" s="10">
        <f t="shared" si="20"/>
        <v>41394.663344907407</v>
      </c>
      <c r="T659" s="10">
        <f t="shared" si="21"/>
        <v>41408.663344907407</v>
      </c>
    </row>
    <row r="660" spans="1:20" ht="49" x14ac:dyDescent="0.25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5">
        <f>E660/D660</f>
        <v>1.37375</v>
      </c>
      <c r="P660" s="6">
        <f>ROUND(E660/L660,2)</f>
        <v>30.96</v>
      </c>
      <c r="Q660" t="str">
        <f>LEFT(N660, SEARCH("/",N660)-1)</f>
        <v>publishing</v>
      </c>
      <c r="R660" t="str">
        <f>RIGHT(N660, LEN(N660)-SEARCH("/",N660))</f>
        <v>radio &amp; podcasts</v>
      </c>
      <c r="S660" s="10">
        <f t="shared" si="20"/>
        <v>41754.536909722221</v>
      </c>
      <c r="T660" s="10">
        <f t="shared" si="21"/>
        <v>41768.957638888889</v>
      </c>
    </row>
    <row r="661" spans="1:20" ht="49" x14ac:dyDescent="0.25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5">
        <f>E661/D661</f>
        <v>1.170404</v>
      </c>
      <c r="P661" s="6">
        <f>ROUND(E661/L661,2)</f>
        <v>92.16</v>
      </c>
      <c r="Q661" t="str">
        <f>LEFT(N661, SEARCH("/",N661)-1)</f>
        <v>publishing</v>
      </c>
      <c r="R661" t="str">
        <f>RIGHT(N661, LEN(N661)-SEARCH("/",N661))</f>
        <v>radio &amp; podcasts</v>
      </c>
      <c r="S661" s="10">
        <f t="shared" si="20"/>
        <v>41464.725682870368</v>
      </c>
      <c r="T661" s="10">
        <f t="shared" si="21"/>
        <v>41481.5</v>
      </c>
    </row>
    <row r="662" spans="1:20" ht="33" x14ac:dyDescent="0.25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5">
        <f>E662/D662</f>
        <v>1.6633076923076924</v>
      </c>
      <c r="P662" s="6">
        <f>ROUND(E662/L662,2)</f>
        <v>97.73</v>
      </c>
      <c r="Q662" t="str">
        <f>LEFT(N662, SEARCH("/",N662)-1)</f>
        <v>photography</v>
      </c>
      <c r="R662" t="str">
        <f>RIGHT(N662, LEN(N662)-SEARCH("/",N662))</f>
        <v>photobooks</v>
      </c>
      <c r="S662" s="10">
        <f t="shared" si="20"/>
        <v>42163.3752662037</v>
      </c>
      <c r="T662" s="10">
        <f t="shared" si="21"/>
        <v>42193.3752662037</v>
      </c>
    </row>
    <row r="663" spans="1:20" ht="49" x14ac:dyDescent="0.25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5">
        <f>E663/D663</f>
        <v>1.0144545454545455</v>
      </c>
      <c r="P663" s="6">
        <f>ROUND(E663/L663,2)</f>
        <v>67.84</v>
      </c>
      <c r="Q663" t="str">
        <f>LEFT(N663, SEARCH("/",N663)-1)</f>
        <v>photography</v>
      </c>
      <c r="R663" t="str">
        <f>RIGHT(N663, LEN(N663)-SEARCH("/",N663))</f>
        <v>photobooks</v>
      </c>
      <c r="S663" s="10">
        <f t="shared" si="20"/>
        <v>42426.33425925926</v>
      </c>
      <c r="T663" s="10">
        <f t="shared" si="21"/>
        <v>42454.708333333336</v>
      </c>
    </row>
    <row r="664" spans="1:20" ht="49" x14ac:dyDescent="0.25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5">
        <f>E664/D664</f>
        <v>1.0789146666666667</v>
      </c>
      <c r="P664" s="6">
        <f>ROUND(E664/L664,2)</f>
        <v>56.98</v>
      </c>
      <c r="Q664" t="str">
        <f>LEFT(N664, SEARCH("/",N664)-1)</f>
        <v>photography</v>
      </c>
      <c r="R664" t="str">
        <f>RIGHT(N664, LEN(N664)-SEARCH("/",N664))</f>
        <v>photobooks</v>
      </c>
      <c r="S664" s="10">
        <f t="shared" si="20"/>
        <v>42606.13890046296</v>
      </c>
      <c r="T664" s="10">
        <f t="shared" si="21"/>
        <v>42666.13890046296</v>
      </c>
    </row>
    <row r="665" spans="1:20" ht="33" x14ac:dyDescent="0.25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5">
        <f>E665/D665</f>
        <v>2.7793846153846156</v>
      </c>
      <c r="P665" s="6">
        <f>ROUND(E665/L665,2)</f>
        <v>67.16</v>
      </c>
      <c r="Q665" t="str">
        <f>LEFT(N665, SEARCH("/",N665)-1)</f>
        <v>photography</v>
      </c>
      <c r="R665" t="str">
        <f>RIGHT(N665, LEN(N665)-SEARCH("/",N665))</f>
        <v>photobooks</v>
      </c>
      <c r="S665" s="10">
        <f t="shared" si="20"/>
        <v>41772.44935185185</v>
      </c>
      <c r="T665" s="10">
        <f t="shared" si="21"/>
        <v>41800.147916666661</v>
      </c>
    </row>
    <row r="666" spans="1:20" ht="49" x14ac:dyDescent="0.25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5">
        <f>E666/D666</f>
        <v>1.0358125</v>
      </c>
      <c r="P666" s="6">
        <f>ROUND(E666/L666,2)</f>
        <v>48.04</v>
      </c>
      <c r="Q666" t="str">
        <f>LEFT(N666, SEARCH("/",N666)-1)</f>
        <v>photography</v>
      </c>
      <c r="R666" t="str">
        <f>RIGHT(N666, LEN(N666)-SEARCH("/",N666))</f>
        <v>photobooks</v>
      </c>
      <c r="S666" s="10">
        <f t="shared" si="20"/>
        <v>42414.234988425924</v>
      </c>
      <c r="T666" s="10">
        <f t="shared" si="21"/>
        <v>42451.625694444439</v>
      </c>
    </row>
    <row r="667" spans="1:20" ht="49" x14ac:dyDescent="0.25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5">
        <f>E667/D667</f>
        <v>1.1140000000000001</v>
      </c>
      <c r="P667" s="6">
        <f>ROUND(E667/L667,2)</f>
        <v>38.86</v>
      </c>
      <c r="Q667" t="str">
        <f>LEFT(N667, SEARCH("/",N667)-1)</f>
        <v>photography</v>
      </c>
      <c r="R667" t="str">
        <f>RIGHT(N667, LEN(N667)-SEARCH("/",N667))</f>
        <v>photobooks</v>
      </c>
      <c r="S667" s="10">
        <f t="shared" si="20"/>
        <v>41814.577592592592</v>
      </c>
      <c r="T667" s="10">
        <f t="shared" si="21"/>
        <v>41844.577592592592</v>
      </c>
    </row>
    <row r="668" spans="1:20" ht="49" x14ac:dyDescent="0.25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5">
        <f>E668/D668</f>
        <v>2.15</v>
      </c>
      <c r="P668" s="6">
        <f>ROUND(E668/L668,2)</f>
        <v>78.180000000000007</v>
      </c>
      <c r="Q668" t="str">
        <f>LEFT(N668, SEARCH("/",N668)-1)</f>
        <v>photography</v>
      </c>
      <c r="R668" t="str">
        <f>RIGHT(N668, LEN(N668)-SEARCH("/",N668))</f>
        <v>photobooks</v>
      </c>
      <c r="S668" s="10">
        <f t="shared" si="20"/>
        <v>40254.242002314808</v>
      </c>
      <c r="T668" s="10">
        <f t="shared" si="21"/>
        <v>40313.131944444445</v>
      </c>
    </row>
    <row r="669" spans="1:20" ht="49" x14ac:dyDescent="0.25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5">
        <f>E669/D669</f>
        <v>1.1076216216216217</v>
      </c>
      <c r="P669" s="6">
        <f>ROUND(E669/L669,2)</f>
        <v>97.11</v>
      </c>
      <c r="Q669" t="str">
        <f>LEFT(N669, SEARCH("/",N669)-1)</f>
        <v>photography</v>
      </c>
      <c r="R669" t="str">
        <f>RIGHT(N669, LEN(N669)-SEARCH("/",N669))</f>
        <v>photobooks</v>
      </c>
      <c r="S669" s="10">
        <f t="shared" si="20"/>
        <v>41786.406030092592</v>
      </c>
      <c r="T669" s="10">
        <f t="shared" si="21"/>
        <v>41817.406030092592</v>
      </c>
    </row>
    <row r="670" spans="1:20" ht="49" x14ac:dyDescent="0.25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5">
        <f>E670/D670</f>
        <v>1.2364125714285714</v>
      </c>
      <c r="P670" s="6">
        <f>ROUND(E670/L670,2)</f>
        <v>110.39</v>
      </c>
      <c r="Q670" t="str">
        <f>LEFT(N670, SEARCH("/",N670)-1)</f>
        <v>photography</v>
      </c>
      <c r="R670" t="str">
        <f>RIGHT(N670, LEN(N670)-SEARCH("/",N670))</f>
        <v>photobooks</v>
      </c>
      <c r="S670" s="10">
        <f t="shared" si="20"/>
        <v>42751.325057870366</v>
      </c>
      <c r="T670" s="10">
        <f t="shared" si="21"/>
        <v>42780.749305555553</v>
      </c>
    </row>
    <row r="671" spans="1:20" ht="49" x14ac:dyDescent="0.25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5">
        <f>E671/D671</f>
        <v>1.0103500000000001</v>
      </c>
      <c r="P671" s="6">
        <f>ROUND(E671/L671,2)</f>
        <v>39.92</v>
      </c>
      <c r="Q671" t="str">
        <f>LEFT(N671, SEARCH("/",N671)-1)</f>
        <v>photography</v>
      </c>
      <c r="R671" t="str">
        <f>RIGHT(N671, LEN(N671)-SEARCH("/",N671))</f>
        <v>photobooks</v>
      </c>
      <c r="S671" s="10">
        <f t="shared" si="20"/>
        <v>41809.176828703705</v>
      </c>
      <c r="T671" s="10">
        <f t="shared" si="21"/>
        <v>41839.176828703705</v>
      </c>
    </row>
    <row r="672" spans="1:20" ht="49" x14ac:dyDescent="0.25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5">
        <f>E672/D672</f>
        <v>1.1179285714285714</v>
      </c>
      <c r="P672" s="6">
        <f>ROUND(E672/L672,2)</f>
        <v>75.98</v>
      </c>
      <c r="Q672" t="str">
        <f>LEFT(N672, SEARCH("/",N672)-1)</f>
        <v>photography</v>
      </c>
      <c r="R672" t="str">
        <f>RIGHT(N672, LEN(N672)-SEARCH("/",N672))</f>
        <v>photobooks</v>
      </c>
      <c r="S672" s="10">
        <f t="shared" si="20"/>
        <v>42296.375046296293</v>
      </c>
      <c r="T672" s="10">
        <f t="shared" si="21"/>
        <v>42326.416712962957</v>
      </c>
    </row>
    <row r="673" spans="1:20" ht="49" x14ac:dyDescent="0.25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5">
        <f>E673/D673</f>
        <v>5.5877142857142861</v>
      </c>
      <c r="P673" s="6">
        <f>ROUND(E673/L673,2)</f>
        <v>58.38</v>
      </c>
      <c r="Q673" t="str">
        <f>LEFT(N673, SEARCH("/",N673)-1)</f>
        <v>photography</v>
      </c>
      <c r="R673" t="str">
        <f>RIGHT(N673, LEN(N673)-SEARCH("/",N673))</f>
        <v>photobooks</v>
      </c>
      <c r="S673" s="10">
        <f t="shared" si="20"/>
        <v>42741.476145833331</v>
      </c>
      <c r="T673" s="10">
        <f t="shared" si="21"/>
        <v>42771.476145833331</v>
      </c>
    </row>
    <row r="674" spans="1:20" ht="49" x14ac:dyDescent="0.25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5">
        <f>E674/D674</f>
        <v>1.5001875</v>
      </c>
      <c r="P674" s="6">
        <f>ROUND(E674/L674,2)</f>
        <v>55.82</v>
      </c>
      <c r="Q674" t="str">
        <f>LEFT(N674, SEARCH("/",N674)-1)</f>
        <v>photography</v>
      </c>
      <c r="R674" t="str">
        <f>RIGHT(N674, LEN(N674)-SEARCH("/",N674))</f>
        <v>photobooks</v>
      </c>
      <c r="S674" s="10">
        <f t="shared" si="20"/>
        <v>41806.42900462963</v>
      </c>
      <c r="T674" s="10">
        <f t="shared" si="21"/>
        <v>41836.42900462963</v>
      </c>
    </row>
    <row r="675" spans="1:20" ht="49" x14ac:dyDescent="0.25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5">
        <f>E675/D675</f>
        <v>1.0647599999999999</v>
      </c>
      <c r="P675" s="6">
        <f>ROUND(E675/L675,2)</f>
        <v>151.24</v>
      </c>
      <c r="Q675" t="str">
        <f>LEFT(N675, SEARCH("/",N675)-1)</f>
        <v>photography</v>
      </c>
      <c r="R675" t="str">
        <f>RIGHT(N675, LEN(N675)-SEARCH("/",N675))</f>
        <v>photobooks</v>
      </c>
      <c r="S675" s="10">
        <f t="shared" si="20"/>
        <v>42234.389351851853</v>
      </c>
      <c r="T675" s="10">
        <f t="shared" si="21"/>
        <v>42274.389351851853</v>
      </c>
    </row>
    <row r="676" spans="1:20" ht="49" x14ac:dyDescent="0.25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5">
        <f>E676/D676</f>
        <v>1.57189</v>
      </c>
      <c r="P676" s="6">
        <f>ROUND(E676/L676,2)</f>
        <v>849.67</v>
      </c>
      <c r="Q676" t="str">
        <f>LEFT(N676, SEARCH("/",N676)-1)</f>
        <v>photography</v>
      </c>
      <c r="R676" t="str">
        <f>RIGHT(N676, LEN(N676)-SEARCH("/",N676))</f>
        <v>photobooks</v>
      </c>
      <c r="S676" s="10">
        <f t="shared" si="20"/>
        <v>42415.04510416666</v>
      </c>
      <c r="T676" s="10">
        <f t="shared" si="21"/>
        <v>42445.003437499996</v>
      </c>
    </row>
    <row r="677" spans="1:20" ht="49" x14ac:dyDescent="0.25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5">
        <f>E677/D677</f>
        <v>1.0865882352941176</v>
      </c>
      <c r="P677" s="6">
        <f>ROUND(E677/L677,2)</f>
        <v>159.24</v>
      </c>
      <c r="Q677" t="str">
        <f>LEFT(N677, SEARCH("/",N677)-1)</f>
        <v>photography</v>
      </c>
      <c r="R677" t="str">
        <f>RIGHT(N677, LEN(N677)-SEARCH("/",N677))</f>
        <v>photobooks</v>
      </c>
      <c r="S677" s="10">
        <f t="shared" si="20"/>
        <v>42619.258009259262</v>
      </c>
      <c r="T677" s="10">
        <f t="shared" si="21"/>
        <v>42649.374999999993</v>
      </c>
    </row>
    <row r="678" spans="1:20" ht="49" x14ac:dyDescent="0.25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5">
        <f>E678/D678</f>
        <v>1.6197999999999999</v>
      </c>
      <c r="P678" s="6">
        <f>ROUND(E678/L678,2)</f>
        <v>39.51</v>
      </c>
      <c r="Q678" t="str">
        <f>LEFT(N678, SEARCH("/",N678)-1)</f>
        <v>photography</v>
      </c>
      <c r="R678" t="str">
        <f>RIGHT(N678, LEN(N678)-SEARCH("/",N678))</f>
        <v>photobooks</v>
      </c>
      <c r="S678" s="10">
        <f t="shared" si="20"/>
        <v>41948.358252314814</v>
      </c>
      <c r="T678" s="10">
        <f t="shared" si="21"/>
        <v>41979.041666666664</v>
      </c>
    </row>
    <row r="679" spans="1:20" ht="33" x14ac:dyDescent="0.25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5">
        <f>E679/D679</f>
        <v>2.0536666666666665</v>
      </c>
      <c r="P679" s="6">
        <f>ROUND(E679/L679,2)</f>
        <v>130.53</v>
      </c>
      <c r="Q679" t="str">
        <f>LEFT(N679, SEARCH("/",N679)-1)</f>
        <v>photography</v>
      </c>
      <c r="R679" t="str">
        <f>RIGHT(N679, LEN(N679)-SEARCH("/",N679))</f>
        <v>photobooks</v>
      </c>
      <c r="S679" s="10">
        <f t="shared" si="20"/>
        <v>41760.611712962964</v>
      </c>
      <c r="T679" s="10">
        <f t="shared" si="21"/>
        <v>41790.611712962964</v>
      </c>
    </row>
    <row r="680" spans="1:20" ht="49" x14ac:dyDescent="0.25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5">
        <f>E680/D680</f>
        <v>1.033638888888889</v>
      </c>
      <c r="P680" s="6">
        <f>ROUND(E680/L680,2)</f>
        <v>64.16</v>
      </c>
      <c r="Q680" t="str">
        <f>LEFT(N680, SEARCH("/",N680)-1)</f>
        <v>photography</v>
      </c>
      <c r="R680" t="str">
        <f>RIGHT(N680, LEN(N680)-SEARCH("/",N680))</f>
        <v>photobooks</v>
      </c>
      <c r="S680" s="10">
        <f t="shared" si="20"/>
        <v>41782.533368055556</v>
      </c>
      <c r="T680" s="10">
        <f t="shared" si="21"/>
        <v>41810.707638888889</v>
      </c>
    </row>
    <row r="681" spans="1:20" ht="33" x14ac:dyDescent="0.25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5">
        <f>E681/D681</f>
        <v>1.0347222222222223</v>
      </c>
      <c r="P681" s="6">
        <f>ROUND(E681/L681,2)</f>
        <v>111.53</v>
      </c>
      <c r="Q681" t="str">
        <f>LEFT(N681, SEARCH("/",N681)-1)</f>
        <v>photography</v>
      </c>
      <c r="R681" t="str">
        <f>RIGHT(N681, LEN(N681)-SEARCH("/",N681))</f>
        <v>photobooks</v>
      </c>
      <c r="S681" s="10">
        <f t="shared" si="20"/>
        <v>41955.649456018517</v>
      </c>
      <c r="T681" s="10">
        <f t="shared" si="21"/>
        <v>41991.958333333336</v>
      </c>
    </row>
    <row r="682" spans="1:20" ht="49" x14ac:dyDescent="0.25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5">
        <f>E682/D682</f>
        <v>1.0681333333333334</v>
      </c>
      <c r="P682" s="6">
        <f>ROUND(E682/L682,2)</f>
        <v>170.45</v>
      </c>
      <c r="Q682" t="str">
        <f>LEFT(N682, SEARCH("/",N682)-1)</f>
        <v>photography</v>
      </c>
      <c r="R682" t="str">
        <f>RIGHT(N682, LEN(N682)-SEARCH("/",N682))</f>
        <v>photobooks</v>
      </c>
      <c r="S682" s="10">
        <f t="shared" si="20"/>
        <v>42492.959386574068</v>
      </c>
      <c r="T682" s="10">
        <f t="shared" si="21"/>
        <v>42527.959386574068</v>
      </c>
    </row>
    <row r="683" spans="1:20" ht="49" x14ac:dyDescent="0.25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5">
        <f>E683/D683</f>
        <v>1.3896574712643677</v>
      </c>
      <c r="P683" s="6">
        <f>ROUND(E683/L683,2)</f>
        <v>133.74</v>
      </c>
      <c r="Q683" t="str">
        <f>LEFT(N683, SEARCH("/",N683)-1)</f>
        <v>photography</v>
      </c>
      <c r="R683" t="str">
        <f>RIGHT(N683, LEN(N683)-SEARCH("/",N683))</f>
        <v>photobooks</v>
      </c>
      <c r="S683" s="10">
        <f t="shared" si="20"/>
        <v>41899.621979166666</v>
      </c>
      <c r="T683" s="10">
        <f t="shared" si="21"/>
        <v>41929.621979166666</v>
      </c>
    </row>
    <row r="684" spans="1:20" ht="49" x14ac:dyDescent="0.25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5">
        <f>E684/D684</f>
        <v>1.2484324324324325</v>
      </c>
      <c r="P684" s="6">
        <f>ROUND(E684/L684,2)</f>
        <v>95.83</v>
      </c>
      <c r="Q684" t="str">
        <f>LEFT(N684, SEARCH("/",N684)-1)</f>
        <v>photography</v>
      </c>
      <c r="R684" t="str">
        <f>RIGHT(N684, LEN(N684)-SEARCH("/",N684))</f>
        <v>photobooks</v>
      </c>
      <c r="S684" s="10">
        <f t="shared" si="20"/>
        <v>41964.543009259258</v>
      </c>
      <c r="T684" s="10">
        <f t="shared" si="21"/>
        <v>41995.791666666664</v>
      </c>
    </row>
    <row r="685" spans="1:20" ht="49" x14ac:dyDescent="0.25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5">
        <f>E685/D685</f>
        <v>2.0699999999999998</v>
      </c>
      <c r="P685" s="6">
        <f>ROUND(E685/L685,2)</f>
        <v>221.79</v>
      </c>
      <c r="Q685" t="str">
        <f>LEFT(N685, SEARCH("/",N685)-1)</f>
        <v>photography</v>
      </c>
      <c r="R685" t="str">
        <f>RIGHT(N685, LEN(N685)-SEARCH("/",N685))</f>
        <v>photobooks</v>
      </c>
      <c r="S685" s="10">
        <f t="shared" si="20"/>
        <v>42756.292708333327</v>
      </c>
      <c r="T685" s="10">
        <f t="shared" si="21"/>
        <v>42786.292708333327</v>
      </c>
    </row>
    <row r="686" spans="1:20" ht="49" x14ac:dyDescent="0.25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5">
        <f>E686/D686</f>
        <v>1.7400576923076922</v>
      </c>
      <c r="P686" s="6">
        <f>ROUND(E686/L686,2)</f>
        <v>32.32</v>
      </c>
      <c r="Q686" t="str">
        <f>LEFT(N686, SEARCH("/",N686)-1)</f>
        <v>photography</v>
      </c>
      <c r="R686" t="str">
        <f>RIGHT(N686, LEN(N686)-SEARCH("/",N686))</f>
        <v>photobooks</v>
      </c>
      <c r="S686" s="10">
        <f t="shared" si="20"/>
        <v>42570.494652777772</v>
      </c>
      <c r="T686" s="10">
        <f t="shared" si="21"/>
        <v>42600.494652777772</v>
      </c>
    </row>
    <row r="687" spans="1:20" ht="49" x14ac:dyDescent="0.25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5">
        <f>E687/D687</f>
        <v>1.2032608695652174</v>
      </c>
      <c r="P687" s="6">
        <f>ROUND(E687/L687,2)</f>
        <v>98.84</v>
      </c>
      <c r="Q687" t="str">
        <f>LEFT(N687, SEARCH("/",N687)-1)</f>
        <v>photography</v>
      </c>
      <c r="R687" t="str">
        <f>RIGHT(N687, LEN(N687)-SEARCH("/",N687))</f>
        <v>photobooks</v>
      </c>
      <c r="S687" s="10">
        <f t="shared" si="20"/>
        <v>42339.067673611113</v>
      </c>
      <c r="T687" s="10">
        <f t="shared" si="21"/>
        <v>42388.067673611113</v>
      </c>
    </row>
    <row r="688" spans="1:20" ht="33" x14ac:dyDescent="0.25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5">
        <f>E688/D688</f>
        <v>1.1044428571428573</v>
      </c>
      <c r="P688" s="6">
        <f>ROUND(E688/L688,2)</f>
        <v>55.22</v>
      </c>
      <c r="Q688" t="str">
        <f>LEFT(N688, SEARCH("/",N688)-1)</f>
        <v>photography</v>
      </c>
      <c r="R688" t="str">
        <f>RIGHT(N688, LEN(N688)-SEARCH("/",N688))</f>
        <v>photobooks</v>
      </c>
      <c r="S688" s="10">
        <f t="shared" si="20"/>
        <v>42780.392199074071</v>
      </c>
      <c r="T688" s="10">
        <f t="shared" si="21"/>
        <v>42808.350532407407</v>
      </c>
    </row>
    <row r="689" spans="1:20" ht="33" x14ac:dyDescent="0.25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5">
        <f>E689/D689</f>
        <v>2.8156666666666665</v>
      </c>
      <c r="P689" s="6">
        <f>ROUND(E689/L689,2)</f>
        <v>52.79</v>
      </c>
      <c r="Q689" t="str">
        <f>LEFT(N689, SEARCH("/",N689)-1)</f>
        <v>photography</v>
      </c>
      <c r="R689" t="str">
        <f>RIGHT(N689, LEN(N689)-SEARCH("/",N689))</f>
        <v>photobooks</v>
      </c>
      <c r="S689" s="10">
        <f t="shared" si="20"/>
        <v>42736.524560185186</v>
      </c>
      <c r="T689" s="10">
        <f t="shared" si="21"/>
        <v>42766.791666666664</v>
      </c>
    </row>
    <row r="690" spans="1:20" ht="33" x14ac:dyDescent="0.25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5">
        <f>E690/D690</f>
        <v>1.0067894736842105</v>
      </c>
      <c r="P690" s="6">
        <f>ROUND(E690/L690,2)</f>
        <v>135.66999999999999</v>
      </c>
      <c r="Q690" t="str">
        <f>LEFT(N690, SEARCH("/",N690)-1)</f>
        <v>photography</v>
      </c>
      <c r="R690" t="str">
        <f>RIGHT(N690, LEN(N690)-SEARCH("/",N690))</f>
        <v>photobooks</v>
      </c>
      <c r="S690" s="10">
        <f t="shared" si="20"/>
        <v>42052.420370370368</v>
      </c>
      <c r="T690" s="10">
        <f t="shared" si="21"/>
        <v>42082.378703703704</v>
      </c>
    </row>
    <row r="691" spans="1:20" ht="49" x14ac:dyDescent="0.25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5">
        <f>E691/D691</f>
        <v>1.3482571428571428</v>
      </c>
      <c r="P691" s="6">
        <f>ROUND(E691/L691,2)</f>
        <v>53.99</v>
      </c>
      <c r="Q691" t="str">
        <f>LEFT(N691, SEARCH("/",N691)-1)</f>
        <v>photography</v>
      </c>
      <c r="R691" t="str">
        <f>RIGHT(N691, LEN(N691)-SEARCH("/",N691))</f>
        <v>photobooks</v>
      </c>
      <c r="S691" s="10">
        <f t="shared" si="20"/>
        <v>42275.558969907404</v>
      </c>
      <c r="T691" s="10">
        <f t="shared" si="21"/>
        <v>42300.558969907404</v>
      </c>
    </row>
    <row r="692" spans="1:20" ht="49" x14ac:dyDescent="0.25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5">
        <f>E692/D692</f>
        <v>1.7595744680851064</v>
      </c>
      <c r="P692" s="6">
        <f>ROUND(E692/L692,2)</f>
        <v>56.64</v>
      </c>
      <c r="Q692" t="str">
        <f>LEFT(N692, SEARCH("/",N692)-1)</f>
        <v>photography</v>
      </c>
      <c r="R692" t="str">
        <f>RIGHT(N692, LEN(N692)-SEARCH("/",N692))</f>
        <v>photobooks</v>
      </c>
      <c r="S692" s="10">
        <f t="shared" si="20"/>
        <v>41941.594050925924</v>
      </c>
      <c r="T692" s="10">
        <f t="shared" si="21"/>
        <v>41973.916666666664</v>
      </c>
    </row>
    <row r="693" spans="1:20" ht="49" x14ac:dyDescent="0.25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5">
        <f>E693/D693</f>
        <v>4.8402000000000003</v>
      </c>
      <c r="P693" s="6">
        <f>ROUND(E693/L693,2)</f>
        <v>82.32</v>
      </c>
      <c r="Q693" t="str">
        <f>LEFT(N693, SEARCH("/",N693)-1)</f>
        <v>photography</v>
      </c>
      <c r="R693" t="str">
        <f>RIGHT(N693, LEN(N693)-SEARCH("/",N693))</f>
        <v>photobooks</v>
      </c>
      <c r="S693" s="10">
        <f t="shared" si="20"/>
        <v>42391.266956018517</v>
      </c>
      <c r="T693" s="10">
        <f t="shared" si="21"/>
        <v>42415.416666666664</v>
      </c>
    </row>
    <row r="694" spans="1:20" ht="33" x14ac:dyDescent="0.25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5">
        <f>E694/D694</f>
        <v>1.4514</v>
      </c>
      <c r="P694" s="6">
        <f>ROUND(E694/L694,2)</f>
        <v>88.26</v>
      </c>
      <c r="Q694" t="str">
        <f>LEFT(N694, SEARCH("/",N694)-1)</f>
        <v>photography</v>
      </c>
      <c r="R694" t="str">
        <f>RIGHT(N694, LEN(N694)-SEARCH("/",N694))</f>
        <v>photobooks</v>
      </c>
      <c r="S694" s="10">
        <f t="shared" si="20"/>
        <v>42442.793715277774</v>
      </c>
      <c r="T694" s="10">
        <f t="shared" si="21"/>
        <v>42491.957638888889</v>
      </c>
    </row>
    <row r="695" spans="1:20" ht="49" x14ac:dyDescent="0.25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5">
        <f>E695/D695</f>
        <v>4.1773333333333333</v>
      </c>
      <c r="P695" s="6">
        <f>ROUND(E695/L695,2)</f>
        <v>84.91</v>
      </c>
      <c r="Q695" t="str">
        <f>LEFT(N695, SEARCH("/",N695)-1)</f>
        <v>photography</v>
      </c>
      <c r="R695" t="str">
        <f>RIGHT(N695, LEN(N695)-SEARCH("/",N695))</f>
        <v>photobooks</v>
      </c>
      <c r="S695" s="10">
        <f t="shared" si="20"/>
        <v>42221.465995370367</v>
      </c>
      <c r="T695" s="10">
        <f t="shared" si="21"/>
        <v>42251.465995370367</v>
      </c>
    </row>
    <row r="696" spans="1:20" ht="49" x14ac:dyDescent="0.25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5">
        <f>E696/D696</f>
        <v>1.3242499999999999</v>
      </c>
      <c r="P696" s="6">
        <f>ROUND(E696/L696,2)</f>
        <v>48.15</v>
      </c>
      <c r="Q696" t="str">
        <f>LEFT(N696, SEARCH("/",N696)-1)</f>
        <v>photography</v>
      </c>
      <c r="R696" t="str">
        <f>RIGHT(N696, LEN(N696)-SEARCH("/",N696))</f>
        <v>photobooks</v>
      </c>
      <c r="S696" s="10">
        <f t="shared" si="20"/>
        <v>42484.620729166665</v>
      </c>
      <c r="T696" s="10">
        <f t="shared" si="21"/>
        <v>42513.708333333336</v>
      </c>
    </row>
    <row r="697" spans="1:20" ht="49" x14ac:dyDescent="0.25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5">
        <f>E697/D697</f>
        <v>2.5030841666666666</v>
      </c>
      <c r="P697" s="6">
        <f>ROUND(E697/L697,2)</f>
        <v>66.02</v>
      </c>
      <c r="Q697" t="str">
        <f>LEFT(N697, SEARCH("/",N697)-1)</f>
        <v>photography</v>
      </c>
      <c r="R697" t="str">
        <f>RIGHT(N697, LEN(N697)-SEARCH("/",N697))</f>
        <v>photobooks</v>
      </c>
      <c r="S697" s="10">
        <f t="shared" si="20"/>
        <v>42213.593865740739</v>
      </c>
      <c r="T697" s="10">
        <f t="shared" si="21"/>
        <v>42243.593865740739</v>
      </c>
    </row>
    <row r="698" spans="1:20" ht="49" x14ac:dyDescent="0.25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5">
        <f>E698/D698</f>
        <v>1.7989999999999999</v>
      </c>
      <c r="P698" s="6">
        <f>ROUND(E698/L698,2)</f>
        <v>96.38</v>
      </c>
      <c r="Q698" t="str">
        <f>LEFT(N698, SEARCH("/",N698)-1)</f>
        <v>photography</v>
      </c>
      <c r="R698" t="str">
        <f>RIGHT(N698, LEN(N698)-SEARCH("/",N698))</f>
        <v>photobooks</v>
      </c>
      <c r="S698" s="10">
        <f t="shared" si="20"/>
        <v>42552.106793981475</v>
      </c>
      <c r="T698" s="10">
        <f t="shared" si="21"/>
        <v>42588.541666666664</v>
      </c>
    </row>
    <row r="699" spans="1:20" ht="49" x14ac:dyDescent="0.25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5">
        <f>E699/D699</f>
        <v>1.0262857142857142</v>
      </c>
      <c r="P699" s="6">
        <f>ROUND(E699/L699,2)</f>
        <v>156.16999999999999</v>
      </c>
      <c r="Q699" t="str">
        <f>LEFT(N699, SEARCH("/",N699)-1)</f>
        <v>photography</v>
      </c>
      <c r="R699" t="str">
        <f>RIGHT(N699, LEN(N699)-SEARCH("/",N699))</f>
        <v>photobooks</v>
      </c>
      <c r="S699" s="10">
        <f t="shared" si="20"/>
        <v>41981.57372685185</v>
      </c>
      <c r="T699" s="10">
        <f t="shared" si="21"/>
        <v>42026.57372685185</v>
      </c>
    </row>
    <row r="700" spans="1:20" ht="49" x14ac:dyDescent="0.25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5">
        <f>E700/D700</f>
        <v>1.359861</v>
      </c>
      <c r="P700" s="6">
        <f>ROUND(E700/L700,2)</f>
        <v>95.76</v>
      </c>
      <c r="Q700" t="str">
        <f>LEFT(N700, SEARCH("/",N700)-1)</f>
        <v>photography</v>
      </c>
      <c r="R700" t="str">
        <f>RIGHT(N700, LEN(N700)-SEARCH("/",N700))</f>
        <v>photobooks</v>
      </c>
      <c r="S700" s="10">
        <f t="shared" si="20"/>
        <v>42705.710868055554</v>
      </c>
      <c r="T700" s="10">
        <f t="shared" si="21"/>
        <v>42738.710868055554</v>
      </c>
    </row>
    <row r="701" spans="1:20" ht="49" x14ac:dyDescent="0.25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5">
        <f>E701/D701</f>
        <v>1.1786666666666668</v>
      </c>
      <c r="P701" s="6">
        <f>ROUND(E701/L701,2)</f>
        <v>180.41</v>
      </c>
      <c r="Q701" t="str">
        <f>LEFT(N701, SEARCH("/",N701)-1)</f>
        <v>photography</v>
      </c>
      <c r="R701" t="str">
        <f>RIGHT(N701, LEN(N701)-SEARCH("/",N701))</f>
        <v>photobooks</v>
      </c>
      <c r="S701" s="10">
        <f t="shared" si="20"/>
        <v>41938.798796296294</v>
      </c>
      <c r="T701" s="10">
        <f t="shared" si="21"/>
        <v>41968.843749999993</v>
      </c>
    </row>
    <row r="702" spans="1:20" ht="49" x14ac:dyDescent="0.25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5">
        <f>E702/D702</f>
        <v>1.082492</v>
      </c>
      <c r="P702" s="6">
        <f>ROUND(E702/L702,2)</f>
        <v>48.33</v>
      </c>
      <c r="Q702" t="str">
        <f>LEFT(N702, SEARCH("/",N702)-1)</f>
        <v>music</v>
      </c>
      <c r="R702" t="str">
        <f>RIGHT(N702, LEN(N702)-SEARCH("/",N702))</f>
        <v>rock</v>
      </c>
      <c r="S702" s="10">
        <f t="shared" si="20"/>
        <v>40637.884641203702</v>
      </c>
      <c r="T702" s="10">
        <f t="shared" si="21"/>
        <v>40667.884641203702</v>
      </c>
    </row>
    <row r="703" spans="1:20" ht="49" x14ac:dyDescent="0.25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5">
        <f>E703/D703</f>
        <v>1.0016666666666667</v>
      </c>
      <c r="P703" s="6">
        <f>ROUND(E703/L703,2)</f>
        <v>46.95</v>
      </c>
      <c r="Q703" t="str">
        <f>LEFT(N703, SEARCH("/",N703)-1)</f>
        <v>music</v>
      </c>
      <c r="R703" t="str">
        <f>RIGHT(N703, LEN(N703)-SEARCH("/",N703))</f>
        <v>rock</v>
      </c>
      <c r="S703" s="10">
        <f t="shared" si="20"/>
        <v>40788.089317129627</v>
      </c>
      <c r="T703" s="10">
        <f t="shared" si="21"/>
        <v>40830.75</v>
      </c>
    </row>
    <row r="704" spans="1:20" ht="33" x14ac:dyDescent="0.25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5">
        <f>E704/D704</f>
        <v>1.0003299999999999</v>
      </c>
      <c r="P704" s="6">
        <f>ROUND(E704/L704,2)</f>
        <v>66.69</v>
      </c>
      <c r="Q704" t="str">
        <f>LEFT(N704, SEARCH("/",N704)-1)</f>
        <v>music</v>
      </c>
      <c r="R704" t="str">
        <f>RIGHT(N704, LEN(N704)-SEARCH("/",N704))</f>
        <v>rock</v>
      </c>
      <c r="S704" s="10">
        <f t="shared" si="20"/>
        <v>40875.961331018516</v>
      </c>
      <c r="T704" s="10">
        <f t="shared" si="21"/>
        <v>40935.961331018516</v>
      </c>
    </row>
    <row r="705" spans="1:20" ht="49" x14ac:dyDescent="0.25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5">
        <f>E705/D705</f>
        <v>1.2210714285714286</v>
      </c>
      <c r="P705" s="6">
        <f>ROUND(E705/L705,2)</f>
        <v>48.84</v>
      </c>
      <c r="Q705" t="str">
        <f>LEFT(N705, SEARCH("/",N705)-1)</f>
        <v>music</v>
      </c>
      <c r="R705" t="str">
        <f>RIGHT(N705, LEN(N705)-SEARCH("/",N705))</f>
        <v>rock</v>
      </c>
      <c r="S705" s="10">
        <f t="shared" si="20"/>
        <v>40945.636979166666</v>
      </c>
      <c r="T705" s="10">
        <f t="shared" si="21"/>
        <v>40985.595312500001</v>
      </c>
    </row>
    <row r="706" spans="1:20" ht="49" x14ac:dyDescent="0.25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5">
        <f>E706/D706</f>
        <v>1.0069333333333335</v>
      </c>
      <c r="P706" s="6">
        <f>ROUND(E706/L706,2)</f>
        <v>137.31</v>
      </c>
      <c r="Q706" t="str">
        <f>LEFT(N706, SEARCH("/",N706)-1)</f>
        <v>music</v>
      </c>
      <c r="R706" t="str">
        <f>RIGHT(N706, LEN(N706)-SEARCH("/",N706))</f>
        <v>rock</v>
      </c>
      <c r="S706" s="10">
        <f t="shared" si="20"/>
        <v>40746.804548611108</v>
      </c>
      <c r="T706" s="10">
        <f t="shared" si="21"/>
        <v>40756.083333333328</v>
      </c>
    </row>
    <row r="707" spans="1:20" ht="49" x14ac:dyDescent="0.25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5">
        <f>E707/D707</f>
        <v>1.01004125</v>
      </c>
      <c r="P707" s="6">
        <f>ROUND(E707/L707,2)</f>
        <v>87.83</v>
      </c>
      <c r="Q707" t="str">
        <f>LEFT(N707, SEARCH("/",N707)-1)</f>
        <v>music</v>
      </c>
      <c r="R707" t="str">
        <f>RIGHT(N707, LEN(N707)-SEARCH("/",N707))</f>
        <v>rock</v>
      </c>
      <c r="S707" s="10">
        <f t="shared" ref="S707:S770" si="22">(J707/86400)+25569+(-5/24)</f>
        <v>40535.903217592589</v>
      </c>
      <c r="T707" s="10">
        <f t="shared" ref="T707:T770" si="23">(I707/86400)+25569+(-5/24)</f>
        <v>40625.861550925925</v>
      </c>
    </row>
    <row r="708" spans="1:20" ht="49" x14ac:dyDescent="0.25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5">
        <f>E708/D708</f>
        <v>1.4511000000000001</v>
      </c>
      <c r="P708" s="6">
        <f>ROUND(E708/L708,2)</f>
        <v>70.790000000000006</v>
      </c>
      <c r="Q708" t="str">
        <f>LEFT(N708, SEARCH("/",N708)-1)</f>
        <v>music</v>
      </c>
      <c r="R708" t="str">
        <f>RIGHT(N708, LEN(N708)-SEARCH("/",N708))</f>
        <v>rock</v>
      </c>
      <c r="S708" s="10">
        <f t="shared" si="22"/>
        <v>41053.600127314814</v>
      </c>
      <c r="T708" s="10">
        <f t="shared" si="23"/>
        <v>41074.600127314814</v>
      </c>
    </row>
    <row r="709" spans="1:20" ht="33" x14ac:dyDescent="0.25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5">
        <f>E709/D709</f>
        <v>1.0125</v>
      </c>
      <c r="P709" s="6">
        <f>ROUND(E709/L709,2)</f>
        <v>52.83</v>
      </c>
      <c r="Q709" t="str">
        <f>LEFT(N709, SEARCH("/",N709)-1)</f>
        <v>music</v>
      </c>
      <c r="R709" t="str">
        <f>RIGHT(N709, LEN(N709)-SEARCH("/",N709))</f>
        <v>rock</v>
      </c>
      <c r="S709" s="10">
        <f t="shared" si="22"/>
        <v>41607.622523148144</v>
      </c>
      <c r="T709" s="10">
        <f t="shared" si="23"/>
        <v>41640.018055555549</v>
      </c>
    </row>
    <row r="710" spans="1:20" ht="49" x14ac:dyDescent="0.25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5">
        <f>E710/D710</f>
        <v>1.1833333333333333</v>
      </c>
      <c r="P710" s="6">
        <f>ROUND(E710/L710,2)</f>
        <v>443.75</v>
      </c>
      <c r="Q710" t="str">
        <f>LEFT(N710, SEARCH("/",N710)-1)</f>
        <v>music</v>
      </c>
      <c r="R710" t="str">
        <f>RIGHT(N710, LEN(N710)-SEARCH("/",N710))</f>
        <v>rock</v>
      </c>
      <c r="S710" s="10">
        <f t="shared" si="22"/>
        <v>40795.792928240735</v>
      </c>
      <c r="T710" s="10">
        <f t="shared" si="23"/>
        <v>40849.125</v>
      </c>
    </row>
    <row r="711" spans="1:20" ht="33" x14ac:dyDescent="0.25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5">
        <f>E711/D711</f>
        <v>2.7185000000000001</v>
      </c>
      <c r="P711" s="6">
        <f>ROUND(E711/L711,2)</f>
        <v>48.54</v>
      </c>
      <c r="Q711" t="str">
        <f>LEFT(N711, SEARCH("/",N711)-1)</f>
        <v>music</v>
      </c>
      <c r="R711" t="str">
        <f>RIGHT(N711, LEN(N711)-SEARCH("/",N711))</f>
        <v>rock</v>
      </c>
      <c r="S711" s="10">
        <f t="shared" si="22"/>
        <v>41228.716550925921</v>
      </c>
      <c r="T711" s="10">
        <f t="shared" si="23"/>
        <v>41258.716550925921</v>
      </c>
    </row>
    <row r="712" spans="1:20" ht="18" x14ac:dyDescent="0.25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5">
        <f>E712/D712</f>
        <v>1.25125</v>
      </c>
      <c r="P712" s="6">
        <f>ROUND(E712/L712,2)</f>
        <v>37.07</v>
      </c>
      <c r="Q712" t="str">
        <f>LEFT(N712, SEARCH("/",N712)-1)</f>
        <v>music</v>
      </c>
      <c r="R712" t="str">
        <f>RIGHT(N712, LEN(N712)-SEARCH("/",N712))</f>
        <v>rock</v>
      </c>
      <c r="S712" s="10">
        <f t="shared" si="22"/>
        <v>41408.792037037034</v>
      </c>
      <c r="T712" s="10">
        <f t="shared" si="23"/>
        <v>41429.792037037034</v>
      </c>
    </row>
    <row r="713" spans="1:20" ht="33" x14ac:dyDescent="0.25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5">
        <f>E713/D713</f>
        <v>1.1000000000000001</v>
      </c>
      <c r="P713" s="6">
        <f>ROUND(E713/L713,2)</f>
        <v>50</v>
      </c>
      <c r="Q713" t="str">
        <f>LEFT(N713, SEARCH("/",N713)-1)</f>
        <v>music</v>
      </c>
      <c r="R713" t="str">
        <f>RIGHT(N713, LEN(N713)-SEARCH("/",N713))</f>
        <v>rock</v>
      </c>
      <c r="S713" s="10">
        <f t="shared" si="22"/>
        <v>41246.666481481479</v>
      </c>
      <c r="T713" s="10">
        <f t="shared" si="23"/>
        <v>41276.666481481479</v>
      </c>
    </row>
    <row r="714" spans="1:20" ht="49" x14ac:dyDescent="0.25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5">
        <f>E714/D714</f>
        <v>1.0149999999999999</v>
      </c>
      <c r="P714" s="6">
        <f>ROUND(E714/L714,2)</f>
        <v>39.04</v>
      </c>
      <c r="Q714" t="str">
        <f>LEFT(N714, SEARCH("/",N714)-1)</f>
        <v>music</v>
      </c>
      <c r="R714" t="str">
        <f>RIGHT(N714, LEN(N714)-SEARCH("/",N714))</f>
        <v>rock</v>
      </c>
      <c r="S714" s="10">
        <f t="shared" si="22"/>
        <v>41081.861134259256</v>
      </c>
      <c r="T714" s="10">
        <f t="shared" si="23"/>
        <v>41111.861134259256</v>
      </c>
    </row>
    <row r="715" spans="1:20" ht="49" x14ac:dyDescent="0.25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5">
        <f>E715/D715</f>
        <v>1.0269999999999999</v>
      </c>
      <c r="P715" s="6">
        <f>ROUND(E715/L715,2)</f>
        <v>66.69</v>
      </c>
      <c r="Q715" t="str">
        <f>LEFT(N715, SEARCH("/",N715)-1)</f>
        <v>music</v>
      </c>
      <c r="R715" t="str">
        <f>RIGHT(N715, LEN(N715)-SEARCH("/",N715))</f>
        <v>rock</v>
      </c>
      <c r="S715" s="10">
        <f t="shared" si="22"/>
        <v>41794.772789351853</v>
      </c>
      <c r="T715" s="10">
        <f t="shared" si="23"/>
        <v>41854.5</v>
      </c>
    </row>
    <row r="716" spans="1:20" ht="49" x14ac:dyDescent="0.25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5">
        <f>E716/D716</f>
        <v>1.1412500000000001</v>
      </c>
      <c r="P716" s="6">
        <f>ROUND(E716/L716,2)</f>
        <v>67.13</v>
      </c>
      <c r="Q716" t="str">
        <f>LEFT(N716, SEARCH("/",N716)-1)</f>
        <v>music</v>
      </c>
      <c r="R716" t="str">
        <f>RIGHT(N716, LEN(N716)-SEARCH("/",N716))</f>
        <v>rock</v>
      </c>
      <c r="S716" s="10">
        <f t="shared" si="22"/>
        <v>40844.842546296291</v>
      </c>
      <c r="T716" s="10">
        <f t="shared" si="23"/>
        <v>40889.884212962963</v>
      </c>
    </row>
    <row r="717" spans="1:20" ht="49" x14ac:dyDescent="0.25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5">
        <f>E717/D717</f>
        <v>1.042</v>
      </c>
      <c r="P717" s="6">
        <f>ROUND(E717/L717,2)</f>
        <v>66.37</v>
      </c>
      <c r="Q717" t="str">
        <f>LEFT(N717, SEARCH("/",N717)-1)</f>
        <v>music</v>
      </c>
      <c r="R717" t="str">
        <f>RIGHT(N717, LEN(N717)-SEARCH("/",N717))</f>
        <v>rock</v>
      </c>
      <c r="S717" s="10">
        <f t="shared" si="22"/>
        <v>41194.507187499999</v>
      </c>
      <c r="T717" s="10">
        <f t="shared" si="23"/>
        <v>41235.708333333328</v>
      </c>
    </row>
    <row r="718" spans="1:20" ht="33" x14ac:dyDescent="0.25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5">
        <f>E718/D718</f>
        <v>1.4585714285714286</v>
      </c>
      <c r="P718" s="6">
        <f>ROUND(E718/L718,2)</f>
        <v>64.62</v>
      </c>
      <c r="Q718" t="str">
        <f>LEFT(N718, SEARCH("/",N718)-1)</f>
        <v>music</v>
      </c>
      <c r="R718" t="str">
        <f>RIGHT(N718, LEN(N718)-SEARCH("/",N718))</f>
        <v>rock</v>
      </c>
      <c r="S718" s="10">
        <f t="shared" si="22"/>
        <v>41546.455879629626</v>
      </c>
      <c r="T718" s="10">
        <f t="shared" si="23"/>
        <v>41579.583333333328</v>
      </c>
    </row>
    <row r="719" spans="1:20" ht="33" x14ac:dyDescent="0.25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5">
        <f>E719/D719</f>
        <v>1.0506666666666666</v>
      </c>
      <c r="P719" s="6">
        <f>ROUND(E719/L719,2)</f>
        <v>58.37</v>
      </c>
      <c r="Q719" t="str">
        <f>LEFT(N719, SEARCH("/",N719)-1)</f>
        <v>music</v>
      </c>
      <c r="R719" t="str">
        <f>RIGHT(N719, LEN(N719)-SEARCH("/",N719))</f>
        <v>rock</v>
      </c>
      <c r="S719" s="10">
        <f t="shared" si="22"/>
        <v>41301.446006944439</v>
      </c>
      <c r="T719" s="10">
        <f t="shared" si="23"/>
        <v>41341.446006944439</v>
      </c>
    </row>
    <row r="720" spans="1:20" ht="49" x14ac:dyDescent="0.25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5">
        <f>E720/D720</f>
        <v>1.3333333333333333</v>
      </c>
      <c r="P720" s="6">
        <f>ROUND(E720/L720,2)</f>
        <v>86.96</v>
      </c>
      <c r="Q720" t="str">
        <f>LEFT(N720, SEARCH("/",N720)-1)</f>
        <v>music</v>
      </c>
      <c r="R720" t="str">
        <f>RIGHT(N720, LEN(N720)-SEARCH("/",N720))</f>
        <v>rock</v>
      </c>
      <c r="S720" s="10">
        <f t="shared" si="22"/>
        <v>41875.977847222217</v>
      </c>
      <c r="T720" s="10">
        <f t="shared" si="23"/>
        <v>41896.977847222217</v>
      </c>
    </row>
    <row r="721" spans="1:20" ht="33" x14ac:dyDescent="0.25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5">
        <f>E721/D721</f>
        <v>1.1299999999999999</v>
      </c>
      <c r="P721" s="6">
        <f>ROUND(E721/L721,2)</f>
        <v>66.47</v>
      </c>
      <c r="Q721" t="str">
        <f>LEFT(N721, SEARCH("/",N721)-1)</f>
        <v>music</v>
      </c>
      <c r="R721" t="str">
        <f>RIGHT(N721, LEN(N721)-SEARCH("/",N721))</f>
        <v>rock</v>
      </c>
      <c r="S721" s="10">
        <f t="shared" si="22"/>
        <v>41321.131249999999</v>
      </c>
      <c r="T721" s="10">
        <f t="shared" si="23"/>
        <v>41328.131249999999</v>
      </c>
    </row>
    <row r="722" spans="1:20" ht="49" x14ac:dyDescent="0.25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5">
        <f>E722/D722</f>
        <v>1.212</v>
      </c>
      <c r="P722" s="6">
        <f>ROUND(E722/L722,2)</f>
        <v>163.78</v>
      </c>
      <c r="Q722" t="str">
        <f>LEFT(N722, SEARCH("/",N722)-1)</f>
        <v>music</v>
      </c>
      <c r="R722" t="str">
        <f>RIGHT(N722, LEN(N722)-SEARCH("/",N722))</f>
        <v>rock</v>
      </c>
      <c r="S722" s="10">
        <f t="shared" si="22"/>
        <v>41003.398321759254</v>
      </c>
      <c r="T722" s="10">
        <f t="shared" si="23"/>
        <v>41056.957638888889</v>
      </c>
    </row>
    <row r="723" spans="1:20" ht="49" x14ac:dyDescent="0.25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5">
        <f>E723/D723</f>
        <v>1.0172463768115942</v>
      </c>
      <c r="P723" s="6">
        <f>ROUND(E723/L723,2)</f>
        <v>107.98</v>
      </c>
      <c r="Q723" t="str">
        <f>LEFT(N723, SEARCH("/",N723)-1)</f>
        <v>music</v>
      </c>
      <c r="R723" t="str">
        <f>RIGHT(N723, LEN(N723)-SEARCH("/",N723))</f>
        <v>rock</v>
      </c>
      <c r="S723" s="10">
        <f t="shared" si="22"/>
        <v>41950.086504629631</v>
      </c>
      <c r="T723" s="10">
        <f t="shared" si="23"/>
        <v>41990.124305555553</v>
      </c>
    </row>
    <row r="724" spans="1:20" ht="49" x14ac:dyDescent="0.25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5">
        <f>E724/D724</f>
        <v>1.0106666666666666</v>
      </c>
      <c r="P724" s="6">
        <f>ROUND(E724/L724,2)</f>
        <v>42.11</v>
      </c>
      <c r="Q724" t="str">
        <f>LEFT(N724, SEARCH("/",N724)-1)</f>
        <v>music</v>
      </c>
      <c r="R724" t="str">
        <f>RIGHT(N724, LEN(N724)-SEARCH("/",N724))</f>
        <v>rock</v>
      </c>
      <c r="S724" s="10">
        <f t="shared" si="22"/>
        <v>41453.480196759258</v>
      </c>
      <c r="T724" s="10">
        <f t="shared" si="23"/>
        <v>41513.480196759258</v>
      </c>
    </row>
    <row r="725" spans="1:20" ht="33" x14ac:dyDescent="0.25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5">
        <f>E725/D725</f>
        <v>1.18</v>
      </c>
      <c r="P725" s="6">
        <f>ROUND(E725/L725,2)</f>
        <v>47.2</v>
      </c>
      <c r="Q725" t="str">
        <f>LEFT(N725, SEARCH("/",N725)-1)</f>
        <v>music</v>
      </c>
      <c r="R725" t="str">
        <f>RIGHT(N725, LEN(N725)-SEARCH("/",N725))</f>
        <v>rock</v>
      </c>
      <c r="S725" s="10">
        <f t="shared" si="22"/>
        <v>41243.158969907403</v>
      </c>
      <c r="T725" s="10">
        <f t="shared" si="23"/>
        <v>41283.158969907403</v>
      </c>
    </row>
    <row r="726" spans="1:20" ht="49" x14ac:dyDescent="0.25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>E726/D726</f>
        <v>1.5533333333333332</v>
      </c>
      <c r="P726" s="6">
        <f>ROUND(E726/L726,2)</f>
        <v>112.02</v>
      </c>
      <c r="Q726" t="str">
        <f>LEFT(N726, SEARCH("/",N726)-1)</f>
        <v>music</v>
      </c>
      <c r="R726" t="str">
        <f>RIGHT(N726, LEN(N726)-SEARCH("/",N726))</f>
        <v>rock</v>
      </c>
      <c r="S726" s="10">
        <f t="shared" si="22"/>
        <v>41135.491354166668</v>
      </c>
      <c r="T726" s="10">
        <f t="shared" si="23"/>
        <v>41163.491354166668</v>
      </c>
    </row>
    <row r="727" spans="1:20" ht="49" x14ac:dyDescent="0.25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5">
        <f>E727/D727</f>
        <v>1.0118750000000001</v>
      </c>
      <c r="P727" s="6">
        <f>ROUND(E727/L727,2)</f>
        <v>74.95</v>
      </c>
      <c r="Q727" t="str">
        <f>LEFT(N727, SEARCH("/",N727)-1)</f>
        <v>music</v>
      </c>
      <c r="R727" t="str">
        <f>RIGHT(N727, LEN(N727)-SEARCH("/",N727))</f>
        <v>rock</v>
      </c>
      <c r="S727" s="10">
        <f t="shared" si="22"/>
        <v>41579.639664351846</v>
      </c>
      <c r="T727" s="10">
        <f t="shared" si="23"/>
        <v>41609.681331018517</v>
      </c>
    </row>
    <row r="728" spans="1:20" ht="49" x14ac:dyDescent="0.25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5">
        <f>E728/D728</f>
        <v>1.17</v>
      </c>
      <c r="P728" s="6">
        <f>ROUND(E728/L728,2)</f>
        <v>61.58</v>
      </c>
      <c r="Q728" t="str">
        <f>LEFT(N728, SEARCH("/",N728)-1)</f>
        <v>music</v>
      </c>
      <c r="R728" t="str">
        <f>RIGHT(N728, LEN(N728)-SEARCH("/",N728))</f>
        <v>rock</v>
      </c>
      <c r="S728" s="10">
        <f t="shared" si="22"/>
        <v>41205.498715277776</v>
      </c>
      <c r="T728" s="10">
        <f t="shared" si="23"/>
        <v>41238.999305555553</v>
      </c>
    </row>
    <row r="729" spans="1:20" ht="33" x14ac:dyDescent="0.25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5">
        <f>E729/D729</f>
        <v>1.00925</v>
      </c>
      <c r="P729" s="6">
        <f>ROUND(E729/L729,2)</f>
        <v>45.88</v>
      </c>
      <c r="Q729" t="str">
        <f>LEFT(N729, SEARCH("/",N729)-1)</f>
        <v>music</v>
      </c>
      <c r="R729" t="str">
        <f>RIGHT(N729, LEN(N729)-SEARCH("/",N729))</f>
        <v>rock</v>
      </c>
      <c r="S729" s="10">
        <f t="shared" si="22"/>
        <v>41774.528726851851</v>
      </c>
      <c r="T729" s="10">
        <f t="shared" si="23"/>
        <v>41807.528726851851</v>
      </c>
    </row>
    <row r="730" spans="1:20" ht="33" x14ac:dyDescent="0.25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5">
        <f>E730/D730</f>
        <v>1.0366666666666666</v>
      </c>
      <c r="P730" s="6">
        <f>ROUND(E730/L730,2)</f>
        <v>75.849999999999994</v>
      </c>
      <c r="Q730" t="str">
        <f>LEFT(N730, SEARCH("/",N730)-1)</f>
        <v>music</v>
      </c>
      <c r="R730" t="str">
        <f>RIGHT(N730, LEN(N730)-SEARCH("/",N730))</f>
        <v>rock</v>
      </c>
      <c r="S730" s="10">
        <f t="shared" si="22"/>
        <v>41645.658946759257</v>
      </c>
      <c r="T730" s="10">
        <f t="shared" si="23"/>
        <v>41690.658946759257</v>
      </c>
    </row>
    <row r="731" spans="1:20" ht="49" x14ac:dyDescent="0.25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5">
        <f>E731/D731</f>
        <v>2.6524999999999999</v>
      </c>
      <c r="P731" s="6">
        <f>ROUND(E731/L731,2)</f>
        <v>84.21</v>
      </c>
      <c r="Q731" t="str">
        <f>LEFT(N731, SEARCH("/",N731)-1)</f>
        <v>music</v>
      </c>
      <c r="R731" t="str">
        <f>RIGHT(N731, LEN(N731)-SEARCH("/",N731))</f>
        <v>rock</v>
      </c>
      <c r="S731" s="10">
        <f t="shared" si="22"/>
        <v>40939.629340277774</v>
      </c>
      <c r="T731" s="10">
        <f t="shared" si="23"/>
        <v>40970.082638888889</v>
      </c>
    </row>
    <row r="732" spans="1:20" ht="49" x14ac:dyDescent="0.25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5">
        <f>E732/D732</f>
        <v>1.5590999999999999</v>
      </c>
      <c r="P732" s="6">
        <f>ROUND(E732/L732,2)</f>
        <v>117.23</v>
      </c>
      <c r="Q732" t="str">
        <f>LEFT(N732, SEARCH("/",N732)-1)</f>
        <v>music</v>
      </c>
      <c r="R732" t="str">
        <f>RIGHT(N732, LEN(N732)-SEARCH("/",N732))</f>
        <v>rock</v>
      </c>
      <c r="S732" s="10">
        <f t="shared" si="22"/>
        <v>41164.65116898148</v>
      </c>
      <c r="T732" s="10">
        <f t="shared" si="23"/>
        <v>41194.65116898148</v>
      </c>
    </row>
    <row r="733" spans="1:20" ht="49" x14ac:dyDescent="0.25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5">
        <f>E733/D733</f>
        <v>1.0162500000000001</v>
      </c>
      <c r="P733" s="6">
        <f>ROUND(E733/L733,2)</f>
        <v>86.49</v>
      </c>
      <c r="Q733" t="str">
        <f>LEFT(N733, SEARCH("/",N733)-1)</f>
        <v>music</v>
      </c>
      <c r="R733" t="str">
        <f>RIGHT(N733, LEN(N733)-SEARCH("/",N733))</f>
        <v>rock</v>
      </c>
      <c r="S733" s="10">
        <f t="shared" si="22"/>
        <v>40750.132569444446</v>
      </c>
      <c r="T733" s="10">
        <f t="shared" si="23"/>
        <v>40810.132569444446</v>
      </c>
    </row>
    <row r="734" spans="1:20" ht="49" x14ac:dyDescent="0.25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5">
        <f>E734/D734</f>
        <v>1</v>
      </c>
      <c r="P734" s="6">
        <f>ROUND(E734/L734,2)</f>
        <v>172.41</v>
      </c>
      <c r="Q734" t="str">
        <f>LEFT(N734, SEARCH("/",N734)-1)</f>
        <v>music</v>
      </c>
      <c r="R734" t="str">
        <f>RIGHT(N734, LEN(N734)-SEARCH("/",N734))</f>
        <v>rock</v>
      </c>
      <c r="S734" s="10">
        <f t="shared" si="22"/>
        <v>40896.675416666665</v>
      </c>
      <c r="T734" s="10">
        <f t="shared" si="23"/>
        <v>40924</v>
      </c>
    </row>
    <row r="735" spans="1:20" ht="33" x14ac:dyDescent="0.25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5">
        <f>E735/D735</f>
        <v>1.0049999999999999</v>
      </c>
      <c r="P735" s="6">
        <f>ROUND(E735/L735,2)</f>
        <v>62.81</v>
      </c>
      <c r="Q735" t="str">
        <f>LEFT(N735, SEARCH("/",N735)-1)</f>
        <v>music</v>
      </c>
      <c r="R735" t="str">
        <f>RIGHT(N735, LEN(N735)-SEARCH("/",N735))</f>
        <v>rock</v>
      </c>
      <c r="S735" s="10">
        <f t="shared" si="22"/>
        <v>40657.981493055551</v>
      </c>
      <c r="T735" s="10">
        <f t="shared" si="23"/>
        <v>40696.040972222218</v>
      </c>
    </row>
    <row r="736" spans="1:20" ht="49" x14ac:dyDescent="0.25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5">
        <f>E736/D736</f>
        <v>1.2529999999999999</v>
      </c>
      <c r="P736" s="6">
        <f>ROUND(E736/L736,2)</f>
        <v>67.73</v>
      </c>
      <c r="Q736" t="str">
        <f>LEFT(N736, SEARCH("/",N736)-1)</f>
        <v>music</v>
      </c>
      <c r="R736" t="str">
        <f>RIGHT(N736, LEN(N736)-SEARCH("/",N736))</f>
        <v>rock</v>
      </c>
      <c r="S736" s="10">
        <f t="shared" si="22"/>
        <v>42502.660428240742</v>
      </c>
      <c r="T736" s="10">
        <f t="shared" si="23"/>
        <v>42562.660428240742</v>
      </c>
    </row>
    <row r="737" spans="1:20" ht="49" x14ac:dyDescent="0.25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5">
        <f>E737/D737</f>
        <v>1.0355555555555556</v>
      </c>
      <c r="P737" s="6">
        <f>ROUND(E737/L737,2)</f>
        <v>53.56</v>
      </c>
      <c r="Q737" t="str">
        <f>LEFT(N737, SEARCH("/",N737)-1)</f>
        <v>music</v>
      </c>
      <c r="R737" t="str">
        <f>RIGHT(N737, LEN(N737)-SEARCH("/",N737))</f>
        <v>rock</v>
      </c>
      <c r="S737" s="10">
        <f t="shared" si="22"/>
        <v>40662.878333333334</v>
      </c>
      <c r="T737" s="10">
        <f t="shared" si="23"/>
        <v>40705.958333333328</v>
      </c>
    </row>
    <row r="738" spans="1:20" ht="49" x14ac:dyDescent="0.25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5">
        <f>E738/D738</f>
        <v>1.038</v>
      </c>
      <c r="P738" s="6">
        <f>ROUND(E738/L738,2)</f>
        <v>34.6</v>
      </c>
      <c r="Q738" t="str">
        <f>LEFT(N738, SEARCH("/",N738)-1)</f>
        <v>music</v>
      </c>
      <c r="R738" t="str">
        <f>RIGHT(N738, LEN(N738)-SEARCH("/",N738))</f>
        <v>rock</v>
      </c>
      <c r="S738" s="10">
        <f t="shared" si="22"/>
        <v>40122.543287037035</v>
      </c>
      <c r="T738" s="10">
        <f t="shared" si="23"/>
        <v>40178.777083333327</v>
      </c>
    </row>
    <row r="739" spans="1:20" ht="33" x14ac:dyDescent="0.25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5">
        <f>E739/D739</f>
        <v>1.05</v>
      </c>
      <c r="P739" s="6">
        <f>ROUND(E739/L739,2)</f>
        <v>38.89</v>
      </c>
      <c r="Q739" t="str">
        <f>LEFT(N739, SEARCH("/",N739)-1)</f>
        <v>music</v>
      </c>
      <c r="R739" t="str">
        <f>RIGHT(N739, LEN(N739)-SEARCH("/",N739))</f>
        <v>rock</v>
      </c>
      <c r="S739" s="10">
        <f t="shared" si="22"/>
        <v>41288.478796296295</v>
      </c>
      <c r="T739" s="10">
        <f t="shared" si="23"/>
        <v>41333.684027777774</v>
      </c>
    </row>
    <row r="740" spans="1:20" ht="49" x14ac:dyDescent="0.25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5">
        <f>E740/D740</f>
        <v>1</v>
      </c>
      <c r="P740" s="6">
        <f>ROUND(E740/L740,2)</f>
        <v>94.74</v>
      </c>
      <c r="Q740" t="str">
        <f>LEFT(N740, SEARCH("/",N740)-1)</f>
        <v>music</v>
      </c>
      <c r="R740" t="str">
        <f>RIGHT(N740, LEN(N740)-SEARCH("/",N740))</f>
        <v>rock</v>
      </c>
      <c r="S740" s="10">
        <f t="shared" si="22"/>
        <v>40941.444039351853</v>
      </c>
      <c r="T740" s="10">
        <f t="shared" si="23"/>
        <v>40971.444039351853</v>
      </c>
    </row>
    <row r="741" spans="1:20" ht="49" x14ac:dyDescent="0.25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5">
        <f>E741/D741</f>
        <v>1.6986000000000001</v>
      </c>
      <c r="P741" s="6">
        <f>ROUND(E741/L741,2)</f>
        <v>39.97</v>
      </c>
      <c r="Q741" t="str">
        <f>LEFT(N741, SEARCH("/",N741)-1)</f>
        <v>music</v>
      </c>
      <c r="R741" t="str">
        <f>RIGHT(N741, LEN(N741)-SEARCH("/",N741))</f>
        <v>rock</v>
      </c>
      <c r="S741" s="10">
        <f t="shared" si="22"/>
        <v>40379.022627314815</v>
      </c>
      <c r="T741" s="10">
        <f t="shared" si="23"/>
        <v>40392.874305555553</v>
      </c>
    </row>
    <row r="742" spans="1:20" ht="33" x14ac:dyDescent="0.25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5">
        <f>E742/D742</f>
        <v>1.014</v>
      </c>
      <c r="P742" s="6">
        <f>ROUND(E742/L742,2)</f>
        <v>97.5</v>
      </c>
      <c r="Q742" t="str">
        <f>LEFT(N742, SEARCH("/",N742)-1)</f>
        <v>music</v>
      </c>
      <c r="R742" t="str">
        <f>RIGHT(N742, LEN(N742)-SEARCH("/",N742))</f>
        <v>pop</v>
      </c>
      <c r="S742" s="10">
        <f t="shared" si="22"/>
        <v>41962.388240740744</v>
      </c>
      <c r="T742" s="10">
        <f t="shared" si="23"/>
        <v>41992.388240740744</v>
      </c>
    </row>
    <row r="743" spans="1:20" ht="49" x14ac:dyDescent="0.25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5">
        <f>E743/D743</f>
        <v>1</v>
      </c>
      <c r="P743" s="6">
        <f>ROUND(E743/L743,2)</f>
        <v>42.86</v>
      </c>
      <c r="Q743" t="str">
        <f>LEFT(N743, SEARCH("/",N743)-1)</f>
        <v>music</v>
      </c>
      <c r="R743" t="str">
        <f>RIGHT(N743, LEN(N743)-SEARCH("/",N743))</f>
        <v>pop</v>
      </c>
      <c r="S743" s="10">
        <f t="shared" si="22"/>
        <v>40687.816284722219</v>
      </c>
      <c r="T743" s="10">
        <f t="shared" si="23"/>
        <v>40707.816284722219</v>
      </c>
    </row>
    <row r="744" spans="1:20" ht="33" x14ac:dyDescent="0.25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5">
        <f>E744/D744</f>
        <v>1.2470000000000001</v>
      </c>
      <c r="P744" s="6">
        <f>ROUND(E744/L744,2)</f>
        <v>168.51</v>
      </c>
      <c r="Q744" t="str">
        <f>LEFT(N744, SEARCH("/",N744)-1)</f>
        <v>music</v>
      </c>
      <c r="R744" t="str">
        <f>RIGHT(N744, LEN(N744)-SEARCH("/",N744))</f>
        <v>pop</v>
      </c>
      <c r="S744" s="10">
        <f t="shared" si="22"/>
        <v>41146.615879629629</v>
      </c>
      <c r="T744" s="10">
        <f t="shared" si="23"/>
        <v>41176.615879629629</v>
      </c>
    </row>
    <row r="745" spans="1:20" ht="49" x14ac:dyDescent="0.25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5">
        <f>E745/D745</f>
        <v>1.095</v>
      </c>
      <c r="P745" s="6">
        <f>ROUND(E745/L745,2)</f>
        <v>85.55</v>
      </c>
      <c r="Q745" t="str">
        <f>LEFT(N745, SEARCH("/",N745)-1)</f>
        <v>music</v>
      </c>
      <c r="R745" t="str">
        <f>RIGHT(N745, LEN(N745)-SEARCH("/",N745))</f>
        <v>pop</v>
      </c>
      <c r="S745" s="10">
        <f t="shared" si="22"/>
        <v>41174.851388888885</v>
      </c>
      <c r="T745" s="10">
        <f t="shared" si="23"/>
        <v>41234.893055555549</v>
      </c>
    </row>
    <row r="746" spans="1:20" ht="49" x14ac:dyDescent="0.25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5">
        <f>E746/D746</f>
        <v>1.1080000000000001</v>
      </c>
      <c r="P746" s="6">
        <f>ROUND(E746/L746,2)</f>
        <v>554</v>
      </c>
      <c r="Q746" t="str">
        <f>LEFT(N746, SEARCH("/",N746)-1)</f>
        <v>music</v>
      </c>
      <c r="R746" t="str">
        <f>RIGHT(N746, LEN(N746)-SEARCH("/",N746))</f>
        <v>pop</v>
      </c>
      <c r="S746" s="10">
        <f t="shared" si="22"/>
        <v>41521.40902777778</v>
      </c>
      <c r="T746" s="10">
        <f t="shared" si="23"/>
        <v>41535.40902777778</v>
      </c>
    </row>
    <row r="747" spans="1:20" ht="49" x14ac:dyDescent="0.25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5">
        <f>E747/D747</f>
        <v>1.1020000000000001</v>
      </c>
      <c r="P747" s="6">
        <f>ROUND(E747/L747,2)</f>
        <v>26.55</v>
      </c>
      <c r="Q747" t="str">
        <f>LEFT(N747, SEARCH("/",N747)-1)</f>
        <v>music</v>
      </c>
      <c r="R747" t="str">
        <f>RIGHT(N747, LEN(N747)-SEARCH("/",N747))</f>
        <v>pop</v>
      </c>
      <c r="S747" s="10">
        <f t="shared" si="22"/>
        <v>41833.241932870369</v>
      </c>
      <c r="T747" s="10">
        <f t="shared" si="23"/>
        <v>41865.549305555549</v>
      </c>
    </row>
    <row r="748" spans="1:20" ht="49" x14ac:dyDescent="0.25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5">
        <f>E748/D748</f>
        <v>1.0471999999999999</v>
      </c>
      <c r="P748" s="6">
        <f>ROUND(E748/L748,2)</f>
        <v>113.83</v>
      </c>
      <c r="Q748" t="str">
        <f>LEFT(N748, SEARCH("/",N748)-1)</f>
        <v>music</v>
      </c>
      <c r="R748" t="str">
        <f>RIGHT(N748, LEN(N748)-SEARCH("/",N748))</f>
        <v>pop</v>
      </c>
      <c r="S748" s="10">
        <f t="shared" si="22"/>
        <v>41039.201122685183</v>
      </c>
      <c r="T748" s="10">
        <f t="shared" si="23"/>
        <v>41069.201122685183</v>
      </c>
    </row>
    <row r="749" spans="1:20" ht="49" x14ac:dyDescent="0.25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5">
        <f>E749/D749</f>
        <v>1.2526086956521738</v>
      </c>
      <c r="P749" s="6">
        <f>ROUND(E749/L749,2)</f>
        <v>32.01</v>
      </c>
      <c r="Q749" t="str">
        <f>LEFT(N749, SEARCH("/",N749)-1)</f>
        <v>music</v>
      </c>
      <c r="R749" t="str">
        <f>RIGHT(N749, LEN(N749)-SEARCH("/",N749))</f>
        <v>pop</v>
      </c>
      <c r="S749" s="10">
        <f t="shared" si="22"/>
        <v>40592.496319444443</v>
      </c>
      <c r="T749" s="10">
        <f t="shared" si="23"/>
        <v>40622.454652777778</v>
      </c>
    </row>
    <row r="750" spans="1:20" ht="49" x14ac:dyDescent="0.25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5">
        <f>E750/D750</f>
        <v>1.0058763157894737</v>
      </c>
      <c r="P750" s="6">
        <f>ROUND(E750/L750,2)</f>
        <v>47.19</v>
      </c>
      <c r="Q750" t="str">
        <f>LEFT(N750, SEARCH("/",N750)-1)</f>
        <v>music</v>
      </c>
      <c r="R750" t="str">
        <f>RIGHT(N750, LEN(N750)-SEARCH("/",N750))</f>
        <v>pop</v>
      </c>
      <c r="S750" s="10">
        <f t="shared" si="22"/>
        <v>41737.476331018515</v>
      </c>
      <c r="T750" s="10">
        <f t="shared" si="23"/>
        <v>41782.476331018515</v>
      </c>
    </row>
    <row r="751" spans="1:20" ht="33" x14ac:dyDescent="0.25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5">
        <f>E751/D751</f>
        <v>1.4155</v>
      </c>
      <c r="P751" s="6">
        <f>ROUND(E751/L751,2)</f>
        <v>88.47</v>
      </c>
      <c r="Q751" t="str">
        <f>LEFT(N751, SEARCH("/",N751)-1)</f>
        <v>music</v>
      </c>
      <c r="R751" t="str">
        <f>RIGHT(N751, LEN(N751)-SEARCH("/",N751))</f>
        <v>pop</v>
      </c>
      <c r="S751" s="10">
        <f t="shared" si="22"/>
        <v>41526.227280092593</v>
      </c>
      <c r="T751" s="10">
        <f t="shared" si="23"/>
        <v>41556.227280092593</v>
      </c>
    </row>
    <row r="752" spans="1:20" ht="49" x14ac:dyDescent="0.25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5">
        <f>E752/D752</f>
        <v>1.0075000000000001</v>
      </c>
      <c r="P752" s="6">
        <f>ROUND(E752/L752,2)</f>
        <v>100.75</v>
      </c>
      <c r="Q752" t="str">
        <f>LEFT(N752, SEARCH("/",N752)-1)</f>
        <v>music</v>
      </c>
      <c r="R752" t="str">
        <f>RIGHT(N752, LEN(N752)-SEARCH("/",N752))</f>
        <v>pop</v>
      </c>
      <c r="S752" s="10">
        <f t="shared" si="22"/>
        <v>40625.692361111105</v>
      </c>
      <c r="T752" s="10">
        <f t="shared" si="23"/>
        <v>40659.082638888889</v>
      </c>
    </row>
    <row r="753" spans="1:20" ht="49" x14ac:dyDescent="0.25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5">
        <f>E753/D753</f>
        <v>1.0066666666666666</v>
      </c>
      <c r="P753" s="6">
        <f>ROUND(E753/L753,2)</f>
        <v>64.709999999999994</v>
      </c>
      <c r="Q753" t="str">
        <f>LEFT(N753, SEARCH("/",N753)-1)</f>
        <v>music</v>
      </c>
      <c r="R753" t="str">
        <f>RIGHT(N753, LEN(N753)-SEARCH("/",N753))</f>
        <v>pop</v>
      </c>
      <c r="S753" s="10">
        <f t="shared" si="22"/>
        <v>41572.284641203703</v>
      </c>
      <c r="T753" s="10">
        <f t="shared" si="23"/>
        <v>41602.326307870368</v>
      </c>
    </row>
    <row r="754" spans="1:20" ht="49" x14ac:dyDescent="0.25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5">
        <f>E754/D754</f>
        <v>1.7423040000000001</v>
      </c>
      <c r="P754" s="6">
        <f>ROUND(E754/L754,2)</f>
        <v>51.85</v>
      </c>
      <c r="Q754" t="str">
        <f>LEFT(N754, SEARCH("/",N754)-1)</f>
        <v>music</v>
      </c>
      <c r="R754" t="str">
        <f>RIGHT(N754, LEN(N754)-SEARCH("/",N754))</f>
        <v>pop</v>
      </c>
      <c r="S754" s="10">
        <f t="shared" si="22"/>
        <v>40626.626111111109</v>
      </c>
      <c r="T754" s="10">
        <f t="shared" si="23"/>
        <v>40657.626111111109</v>
      </c>
    </row>
    <row r="755" spans="1:20" ht="49" x14ac:dyDescent="0.25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5">
        <f>E755/D755</f>
        <v>1.199090909090909</v>
      </c>
      <c r="P755" s="6">
        <f>ROUND(E755/L755,2)</f>
        <v>38.79</v>
      </c>
      <c r="Q755" t="str">
        <f>LEFT(N755, SEARCH("/",N755)-1)</f>
        <v>music</v>
      </c>
      <c r="R755" t="str">
        <f>RIGHT(N755, LEN(N755)-SEARCH("/",N755))</f>
        <v>pop</v>
      </c>
      <c r="S755" s="10">
        <f t="shared" si="22"/>
        <v>40987.682407407403</v>
      </c>
      <c r="T755" s="10">
        <f t="shared" si="23"/>
        <v>41017.682407407403</v>
      </c>
    </row>
    <row r="756" spans="1:20" ht="33" x14ac:dyDescent="0.25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 s="6">
        <f>ROUND(E756/L756,2)</f>
        <v>44.65</v>
      </c>
      <c r="Q756" t="str">
        <f>LEFT(N756, SEARCH("/",N756)-1)</f>
        <v>music</v>
      </c>
      <c r="R756" t="str">
        <f>RIGHT(N756, LEN(N756)-SEARCH("/",N756))</f>
        <v>pop</v>
      </c>
      <c r="S756" s="10">
        <f t="shared" si="22"/>
        <v>40974.583564814813</v>
      </c>
      <c r="T756" s="10">
        <f t="shared" si="23"/>
        <v>41004.541898148142</v>
      </c>
    </row>
    <row r="757" spans="1:20" ht="65" x14ac:dyDescent="0.25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5">
        <f>E757/D757</f>
        <v>1.0033493333333334</v>
      </c>
      <c r="P757" s="6">
        <f>ROUND(E757/L757,2)</f>
        <v>156.77000000000001</v>
      </c>
      <c r="Q757" t="str">
        <f>LEFT(N757, SEARCH("/",N757)-1)</f>
        <v>music</v>
      </c>
      <c r="R757" t="str">
        <f>RIGHT(N757, LEN(N757)-SEARCH("/",N757))</f>
        <v>pop</v>
      </c>
      <c r="S757" s="10">
        <f t="shared" si="22"/>
        <v>41226.720509259256</v>
      </c>
      <c r="T757" s="10">
        <f t="shared" si="23"/>
        <v>41256.720509259256</v>
      </c>
    </row>
    <row r="758" spans="1:20" ht="49" x14ac:dyDescent="0.25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5">
        <f>E758/D758</f>
        <v>1.0493380000000001</v>
      </c>
      <c r="P758" s="6">
        <f>ROUND(E758/L758,2)</f>
        <v>118.7</v>
      </c>
      <c r="Q758" t="str">
        <f>LEFT(N758, SEARCH("/",N758)-1)</f>
        <v>music</v>
      </c>
      <c r="R758" t="str">
        <f>RIGHT(N758, LEN(N758)-SEARCH("/",N758))</f>
        <v>pop</v>
      </c>
      <c r="S758" s="10">
        <f t="shared" si="22"/>
        <v>41023.573703703703</v>
      </c>
      <c r="T758" s="10">
        <f t="shared" si="23"/>
        <v>41053.573703703703</v>
      </c>
    </row>
    <row r="759" spans="1:20" ht="49" x14ac:dyDescent="0.25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5">
        <f>E759/D759</f>
        <v>1.3223333333333334</v>
      </c>
      <c r="P759" s="6">
        <f>ROUND(E759/L759,2)</f>
        <v>74.150000000000006</v>
      </c>
      <c r="Q759" t="str">
        <f>LEFT(N759, SEARCH("/",N759)-1)</f>
        <v>music</v>
      </c>
      <c r="R759" t="str">
        <f>RIGHT(N759, LEN(N759)-SEARCH("/",N759))</f>
        <v>pop</v>
      </c>
      <c r="S759" s="10">
        <f t="shared" si="22"/>
        <v>41223.013506944444</v>
      </c>
      <c r="T759" s="10">
        <f t="shared" si="23"/>
        <v>41261.388888888883</v>
      </c>
    </row>
    <row r="760" spans="1:20" ht="49" x14ac:dyDescent="0.25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5">
        <f>E760/D760</f>
        <v>1.1279999999999999</v>
      </c>
      <c r="P760" s="6">
        <f>ROUND(E760/L760,2)</f>
        <v>12.53</v>
      </c>
      <c r="Q760" t="str">
        <f>LEFT(N760, SEARCH("/",N760)-1)</f>
        <v>music</v>
      </c>
      <c r="R760" t="str">
        <f>RIGHT(N760, LEN(N760)-SEARCH("/",N760))</f>
        <v>pop</v>
      </c>
      <c r="S760" s="10">
        <f t="shared" si="22"/>
        <v>41596.705104166664</v>
      </c>
      <c r="T760" s="10">
        <f t="shared" si="23"/>
        <v>41625.291666666664</v>
      </c>
    </row>
    <row r="761" spans="1:20" ht="49" x14ac:dyDescent="0.25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5">
        <f>E761/D761</f>
        <v>12.5375</v>
      </c>
      <c r="P761" s="6">
        <f>ROUND(E761/L761,2)</f>
        <v>27.86</v>
      </c>
      <c r="Q761" t="str">
        <f>LEFT(N761, SEARCH("/",N761)-1)</f>
        <v>music</v>
      </c>
      <c r="R761" t="str">
        <f>RIGHT(N761, LEN(N761)-SEARCH("/",N761))</f>
        <v>pop</v>
      </c>
      <c r="S761" s="10">
        <f t="shared" si="22"/>
        <v>42459.485532407409</v>
      </c>
      <c r="T761" s="10">
        <f t="shared" si="23"/>
        <v>42490.707638888889</v>
      </c>
    </row>
    <row r="762" spans="1:20" ht="65" x14ac:dyDescent="0.25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5">
        <f>E762/D762</f>
        <v>1.0250632911392406</v>
      </c>
      <c r="P762" s="6">
        <f>ROUND(E762/L762,2)</f>
        <v>80.180000000000007</v>
      </c>
      <c r="Q762" t="str">
        <f>LEFT(N762, SEARCH("/",N762)-1)</f>
        <v>music</v>
      </c>
      <c r="R762" t="str">
        <f>RIGHT(N762, LEN(N762)-SEARCH("/",N762))</f>
        <v>pop</v>
      </c>
      <c r="S762" s="10">
        <f t="shared" si="22"/>
        <v>42343.789710648147</v>
      </c>
      <c r="T762" s="10">
        <f t="shared" si="23"/>
        <v>42386.666666666664</v>
      </c>
    </row>
    <row r="763" spans="1:20" ht="49" x14ac:dyDescent="0.25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5">
        <f>E763/D763</f>
        <v>1.026375</v>
      </c>
      <c r="P763" s="6">
        <f>ROUND(E763/L763,2)</f>
        <v>132.44</v>
      </c>
      <c r="Q763" t="str">
        <f>LEFT(N763, SEARCH("/",N763)-1)</f>
        <v>music</v>
      </c>
      <c r="R763" t="str">
        <f>RIGHT(N763, LEN(N763)-SEARCH("/",N763))</f>
        <v>pop</v>
      </c>
      <c r="S763" s="10">
        <f t="shared" si="22"/>
        <v>40847.99</v>
      </c>
      <c r="T763" s="10">
        <f t="shared" si="23"/>
        <v>40908.031666666662</v>
      </c>
    </row>
    <row r="764" spans="1:20" ht="33" x14ac:dyDescent="0.25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5">
        <f>E764/D764</f>
        <v>1.08</v>
      </c>
      <c r="P764" s="6">
        <f>ROUND(E764/L764,2)</f>
        <v>33.75</v>
      </c>
      <c r="Q764" t="str">
        <f>LEFT(N764, SEARCH("/",N764)-1)</f>
        <v>music</v>
      </c>
      <c r="R764" t="str">
        <f>RIGHT(N764, LEN(N764)-SEARCH("/",N764))</f>
        <v>pop</v>
      </c>
      <c r="S764" s="10">
        <f t="shared" si="22"/>
        <v>42005.813738425924</v>
      </c>
      <c r="T764" s="10">
        <f t="shared" si="23"/>
        <v>42035.813738425924</v>
      </c>
    </row>
    <row r="765" spans="1:20" ht="49" x14ac:dyDescent="0.25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5">
        <f>E765/D765</f>
        <v>1.2240879999999998</v>
      </c>
      <c r="P765" s="6">
        <f>ROUND(E765/L765,2)</f>
        <v>34.380000000000003</v>
      </c>
      <c r="Q765" t="str">
        <f>LEFT(N765, SEARCH("/",N765)-1)</f>
        <v>music</v>
      </c>
      <c r="R765" t="str">
        <f>RIGHT(N765, LEN(N765)-SEARCH("/",N765))</f>
        <v>pop</v>
      </c>
      <c r="S765" s="10">
        <f t="shared" si="22"/>
        <v>40939.553449074076</v>
      </c>
      <c r="T765" s="10">
        <f t="shared" si="23"/>
        <v>40983.957638888889</v>
      </c>
    </row>
    <row r="766" spans="1:20" ht="49" x14ac:dyDescent="0.25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5">
        <f>E766/D766</f>
        <v>1.1945714285714286</v>
      </c>
      <c r="P766" s="6">
        <f>ROUND(E766/L766,2)</f>
        <v>44.96</v>
      </c>
      <c r="Q766" t="str">
        <f>LEFT(N766, SEARCH("/",N766)-1)</f>
        <v>music</v>
      </c>
      <c r="R766" t="str">
        <f>RIGHT(N766, LEN(N766)-SEARCH("/",N766))</f>
        <v>pop</v>
      </c>
      <c r="S766" s="10">
        <f t="shared" si="22"/>
        <v>40564.441122685181</v>
      </c>
      <c r="T766" s="10">
        <f t="shared" si="23"/>
        <v>40595.916666666664</v>
      </c>
    </row>
    <row r="767" spans="1:20" ht="49" x14ac:dyDescent="0.25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5">
        <f>E767/D767</f>
        <v>1.6088</v>
      </c>
      <c r="P767" s="6">
        <f>ROUND(E767/L767,2)</f>
        <v>41.04</v>
      </c>
      <c r="Q767" t="str">
        <f>LEFT(N767, SEARCH("/",N767)-1)</f>
        <v>music</v>
      </c>
      <c r="R767" t="str">
        <f>RIGHT(N767, LEN(N767)-SEARCH("/",N767))</f>
        <v>pop</v>
      </c>
      <c r="S767" s="10">
        <f t="shared" si="22"/>
        <v>41331.04482638889</v>
      </c>
      <c r="T767" s="10">
        <f t="shared" si="23"/>
        <v>41361.003159722219</v>
      </c>
    </row>
    <row r="768" spans="1:20" ht="49" x14ac:dyDescent="0.25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5">
        <f>E768/D768</f>
        <v>1.2685294117647059</v>
      </c>
      <c r="P768" s="6">
        <f>ROUND(E768/L768,2)</f>
        <v>52.6</v>
      </c>
      <c r="Q768" t="str">
        <f>LEFT(N768, SEARCH("/",N768)-1)</f>
        <v>music</v>
      </c>
      <c r="R768" t="str">
        <f>RIGHT(N768, LEN(N768)-SEARCH("/",N768))</f>
        <v>pop</v>
      </c>
      <c r="S768" s="10">
        <f t="shared" si="22"/>
        <v>41681.862245370365</v>
      </c>
      <c r="T768" s="10">
        <f t="shared" si="23"/>
        <v>41709.082638888889</v>
      </c>
    </row>
    <row r="769" spans="1:20" ht="49" x14ac:dyDescent="0.25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5">
        <f>E769/D769</f>
        <v>1.026375</v>
      </c>
      <c r="P769" s="6">
        <f>ROUND(E769/L769,2)</f>
        <v>70.78</v>
      </c>
      <c r="Q769" t="str">
        <f>LEFT(N769, SEARCH("/",N769)-1)</f>
        <v>music</v>
      </c>
      <c r="R769" t="str">
        <f>RIGHT(N769, LEN(N769)-SEARCH("/",N769))</f>
        <v>pop</v>
      </c>
      <c r="S769" s="10">
        <f t="shared" si="22"/>
        <v>40844.941423611112</v>
      </c>
      <c r="T769" s="10">
        <f t="shared" si="23"/>
        <v>40874.983090277776</v>
      </c>
    </row>
    <row r="770" spans="1:20" ht="49" x14ac:dyDescent="0.25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5">
        <f>E770/D770</f>
        <v>1.3975</v>
      </c>
      <c r="P770" s="6">
        <f>ROUND(E770/L770,2)</f>
        <v>53.75</v>
      </c>
      <c r="Q770" t="str">
        <f>LEFT(N770, SEARCH("/",N770)-1)</f>
        <v>music</v>
      </c>
      <c r="R770" t="str">
        <f>RIGHT(N770, LEN(N770)-SEARCH("/",N770))</f>
        <v>pop</v>
      </c>
      <c r="S770" s="10">
        <f t="shared" si="22"/>
        <v>42461.676805555551</v>
      </c>
      <c r="T770" s="10">
        <f t="shared" si="23"/>
        <v>42521.676805555551</v>
      </c>
    </row>
    <row r="771" spans="1:20" ht="65" x14ac:dyDescent="0.25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5">
        <f>E771/D771</f>
        <v>1.026</v>
      </c>
      <c r="P771" s="6">
        <f>ROUND(E771/L771,2)</f>
        <v>44.61</v>
      </c>
      <c r="Q771" t="str">
        <f>LEFT(N771, SEARCH("/",N771)-1)</f>
        <v>music</v>
      </c>
      <c r="R771" t="str">
        <f>RIGHT(N771, LEN(N771)-SEARCH("/",N771))</f>
        <v>pop</v>
      </c>
      <c r="S771" s="10">
        <f t="shared" ref="S771:S834" si="24">(J771/86400)+25569+(-5/24)</f>
        <v>40313.722210648142</v>
      </c>
      <c r="T771" s="10">
        <f t="shared" ref="T771:T834" si="25">(I771/86400)+25569+(-5/24)</f>
        <v>40363.958333333328</v>
      </c>
    </row>
    <row r="772" spans="1:20" ht="33" x14ac:dyDescent="0.25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5">
        <f>E772/D772</f>
        <v>1.0067349999999999</v>
      </c>
      <c r="P772" s="6">
        <f>ROUND(E772/L772,2)</f>
        <v>26.15</v>
      </c>
      <c r="Q772" t="str">
        <f>LEFT(N772, SEARCH("/",N772)-1)</f>
        <v>music</v>
      </c>
      <c r="R772" t="str">
        <f>RIGHT(N772, LEN(N772)-SEARCH("/",N772))</f>
        <v>pop</v>
      </c>
      <c r="S772" s="10">
        <f t="shared" si="24"/>
        <v>42553.335810185185</v>
      </c>
      <c r="T772" s="10">
        <f t="shared" si="25"/>
        <v>42583.335810185185</v>
      </c>
    </row>
    <row r="773" spans="1:20" ht="33" x14ac:dyDescent="0.25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5">
        <f>E773/D773</f>
        <v>1.1294117647058823</v>
      </c>
      <c r="P773" s="6">
        <f>ROUND(E773/L773,2)</f>
        <v>39.18</v>
      </c>
      <c r="Q773" t="str">
        <f>LEFT(N773, SEARCH("/",N773)-1)</f>
        <v>music</v>
      </c>
      <c r="R773" t="str">
        <f>RIGHT(N773, LEN(N773)-SEARCH("/",N773))</f>
        <v>pop</v>
      </c>
      <c r="S773" s="10">
        <f t="shared" si="24"/>
        <v>41034.448263888888</v>
      </c>
      <c r="T773" s="10">
        <f t="shared" si="25"/>
        <v>41064.448263888888</v>
      </c>
    </row>
    <row r="774" spans="1:20" ht="49" x14ac:dyDescent="0.25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5">
        <f>E774/D774</f>
        <v>1.2809523809523808</v>
      </c>
      <c r="P774" s="6">
        <f>ROUND(E774/L774,2)</f>
        <v>45.59</v>
      </c>
      <c r="Q774" t="str">
        <f>LEFT(N774, SEARCH("/",N774)-1)</f>
        <v>music</v>
      </c>
      <c r="R774" t="str">
        <f>RIGHT(N774, LEN(N774)-SEARCH("/",N774))</f>
        <v>pop</v>
      </c>
      <c r="S774" s="10">
        <f t="shared" si="24"/>
        <v>42039.670046296298</v>
      </c>
      <c r="T774" s="10">
        <f t="shared" si="25"/>
        <v>42069.670046296298</v>
      </c>
    </row>
    <row r="775" spans="1:20" ht="49" x14ac:dyDescent="0.25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5">
        <f>E775/D775</f>
        <v>2.0169999999999999</v>
      </c>
      <c r="P775" s="6">
        <f>ROUND(E775/L775,2)</f>
        <v>89.25</v>
      </c>
      <c r="Q775" t="str">
        <f>LEFT(N775, SEARCH("/",N775)-1)</f>
        <v>music</v>
      </c>
      <c r="R775" t="str">
        <f>RIGHT(N775, LEN(N775)-SEARCH("/",N775))</f>
        <v>pop</v>
      </c>
      <c r="S775" s="10">
        <f t="shared" si="24"/>
        <v>42569.397060185183</v>
      </c>
      <c r="T775" s="10">
        <f t="shared" si="25"/>
        <v>42600.082638888889</v>
      </c>
    </row>
    <row r="776" spans="1:20" ht="33" x14ac:dyDescent="0.25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5">
        <f>E776/D776</f>
        <v>1.37416</v>
      </c>
      <c r="P776" s="6">
        <f>ROUND(E776/L776,2)</f>
        <v>40.42</v>
      </c>
      <c r="Q776" t="str">
        <f>LEFT(N776, SEARCH("/",N776)-1)</f>
        <v>music</v>
      </c>
      <c r="R776" t="str">
        <f>RIGHT(N776, LEN(N776)-SEARCH("/",N776))</f>
        <v>pop</v>
      </c>
      <c r="S776" s="10">
        <f t="shared" si="24"/>
        <v>40802.524768518517</v>
      </c>
      <c r="T776" s="10">
        <f t="shared" si="25"/>
        <v>40832.710416666661</v>
      </c>
    </row>
    <row r="777" spans="1:20" ht="33" x14ac:dyDescent="0.25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5">
        <f>E777/D777</f>
        <v>1.1533333333333333</v>
      </c>
      <c r="P777" s="6">
        <f>ROUND(E777/L777,2)</f>
        <v>82.38</v>
      </c>
      <c r="Q777" t="str">
        <f>LEFT(N777, SEARCH("/",N777)-1)</f>
        <v>music</v>
      </c>
      <c r="R777" t="str">
        <f>RIGHT(N777, LEN(N777)-SEARCH("/",N777))</f>
        <v>pop</v>
      </c>
      <c r="S777" s="10">
        <f t="shared" si="24"/>
        <v>40973.517905092587</v>
      </c>
      <c r="T777" s="10">
        <f t="shared" si="25"/>
        <v>41019.957638888889</v>
      </c>
    </row>
    <row r="778" spans="1:20" ht="49" x14ac:dyDescent="0.25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5">
        <f>E778/D778</f>
        <v>1.1166666666666667</v>
      </c>
      <c r="P778" s="6">
        <f>ROUND(E778/L778,2)</f>
        <v>159.52000000000001</v>
      </c>
      <c r="Q778" t="str">
        <f>LEFT(N778, SEARCH("/",N778)-1)</f>
        <v>music</v>
      </c>
      <c r="R778" t="str">
        <f>RIGHT(N778, LEN(N778)-SEARCH("/",N778))</f>
        <v>pop</v>
      </c>
      <c r="S778" s="10">
        <f t="shared" si="24"/>
        <v>42416.198796296296</v>
      </c>
      <c r="T778" s="10">
        <f t="shared" si="25"/>
        <v>42476.040972222218</v>
      </c>
    </row>
    <row r="779" spans="1:20" ht="33" x14ac:dyDescent="0.25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 s="6">
        <f>ROUND(E779/L779,2)</f>
        <v>36.24</v>
      </c>
      <c r="Q779" t="str">
        <f>LEFT(N779, SEARCH("/",N779)-1)</f>
        <v>music</v>
      </c>
      <c r="R779" t="str">
        <f>RIGHT(N779, LEN(N779)-SEARCH("/",N779))</f>
        <v>pop</v>
      </c>
      <c r="S779" s="10">
        <f t="shared" si="24"/>
        <v>41662.646655092591</v>
      </c>
      <c r="T779" s="10">
        <f t="shared" si="25"/>
        <v>41676.646655092591</v>
      </c>
    </row>
    <row r="780" spans="1:20" ht="65" x14ac:dyDescent="0.25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5">
        <f>E780/D780</f>
        <v>1.75</v>
      </c>
      <c r="P780" s="6">
        <f>ROUND(E780/L780,2)</f>
        <v>62.5</v>
      </c>
      <c r="Q780" t="str">
        <f>LEFT(N780, SEARCH("/",N780)-1)</f>
        <v>music</v>
      </c>
      <c r="R780" t="str">
        <f>RIGHT(N780, LEN(N780)-SEARCH("/",N780))</f>
        <v>pop</v>
      </c>
      <c r="S780" s="10">
        <f t="shared" si="24"/>
        <v>40722.860474537032</v>
      </c>
      <c r="T780" s="10">
        <f t="shared" si="25"/>
        <v>40745.860474537032</v>
      </c>
    </row>
    <row r="781" spans="1:20" ht="33" x14ac:dyDescent="0.25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5">
        <f>E781/D781</f>
        <v>1.175</v>
      </c>
      <c r="P781" s="6">
        <f>ROUND(E781/L781,2)</f>
        <v>47</v>
      </c>
      <c r="Q781" t="str">
        <f>LEFT(N781, SEARCH("/",N781)-1)</f>
        <v>music</v>
      </c>
      <c r="R781" t="str">
        <f>RIGHT(N781, LEN(N781)-SEARCH("/",N781))</f>
        <v>pop</v>
      </c>
      <c r="S781" s="10">
        <f t="shared" si="24"/>
        <v>41802.549386574072</v>
      </c>
      <c r="T781" s="10">
        <f t="shared" si="25"/>
        <v>41832.549386574072</v>
      </c>
    </row>
    <row r="782" spans="1:20" ht="33" x14ac:dyDescent="0.25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5">
        <f>E782/D782</f>
        <v>1.1083333333333334</v>
      </c>
      <c r="P782" s="6">
        <f>ROUND(E782/L782,2)</f>
        <v>25.58</v>
      </c>
      <c r="Q782" t="str">
        <f>LEFT(N782, SEARCH("/",N782)-1)</f>
        <v>photography</v>
      </c>
      <c r="R782" t="str">
        <f>RIGHT(N782, LEN(N782)-SEARCH("/",N782))</f>
        <v>photobooks</v>
      </c>
      <c r="S782" s="10">
        <f t="shared" si="24"/>
        <v>42120.419803240737</v>
      </c>
      <c r="T782" s="10">
        <f t="shared" si="25"/>
        <v>42165.419803240737</v>
      </c>
    </row>
    <row r="783" spans="1:20" ht="49" x14ac:dyDescent="0.25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5">
        <f>E783/D783</f>
        <v>1.0874999999999999</v>
      </c>
      <c r="P783" s="6">
        <f>ROUND(E783/L783,2)</f>
        <v>63.97</v>
      </c>
      <c r="Q783" t="str">
        <f>LEFT(N783, SEARCH("/",N783)-1)</f>
        <v>photography</v>
      </c>
      <c r="R783" t="str">
        <f>RIGHT(N783, LEN(N783)-SEARCH("/",N783))</f>
        <v>photobooks</v>
      </c>
      <c r="S783" s="10">
        <f t="shared" si="24"/>
        <v>42710.668634259258</v>
      </c>
      <c r="T783" s="10">
        <f t="shared" si="25"/>
        <v>42742.666666666664</v>
      </c>
    </row>
    <row r="784" spans="1:20" ht="49" x14ac:dyDescent="0.25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5">
        <f>E784/D784</f>
        <v>1.0041666666666667</v>
      </c>
      <c r="P784" s="6">
        <f>ROUND(E784/L784,2)</f>
        <v>89.93</v>
      </c>
      <c r="Q784" t="str">
        <f>LEFT(N784, SEARCH("/",N784)-1)</f>
        <v>photography</v>
      </c>
      <c r="R784" t="str">
        <f>RIGHT(N784, LEN(N784)-SEARCH("/",N784))</f>
        <v>photobooks</v>
      </c>
      <c r="S784" s="10">
        <f t="shared" si="24"/>
        <v>42586.717303240737</v>
      </c>
      <c r="T784" s="10">
        <f t="shared" si="25"/>
        <v>42608.957638888889</v>
      </c>
    </row>
    <row r="785" spans="1:20" ht="49" x14ac:dyDescent="0.25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5">
        <f>E785/D785</f>
        <v>1.1845454545454546</v>
      </c>
      <c r="P785" s="6">
        <f>ROUND(E785/L785,2)</f>
        <v>93.07</v>
      </c>
      <c r="Q785" t="str">
        <f>LEFT(N785, SEARCH("/",N785)-1)</f>
        <v>photography</v>
      </c>
      <c r="R785" t="str">
        <f>RIGHT(N785, LEN(N785)-SEARCH("/",N785))</f>
        <v>photobooks</v>
      </c>
      <c r="S785" s="10">
        <f t="shared" si="24"/>
        <v>42026.396724537037</v>
      </c>
      <c r="T785" s="10">
        <f t="shared" si="25"/>
        <v>42071.355057870365</v>
      </c>
    </row>
    <row r="786" spans="1:20" ht="49" x14ac:dyDescent="0.25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5">
        <f>E786/D786</f>
        <v>1.1401428571428571</v>
      </c>
      <c r="P786" s="6">
        <f>ROUND(E786/L786,2)</f>
        <v>89.67</v>
      </c>
      <c r="Q786" t="str">
        <f>LEFT(N786, SEARCH("/",N786)-1)</f>
        <v>photography</v>
      </c>
      <c r="R786" t="str">
        <f>RIGHT(N786, LEN(N786)-SEARCH("/",N786))</f>
        <v>photobooks</v>
      </c>
      <c r="S786" s="10">
        <f t="shared" si="24"/>
        <v>42690.051365740735</v>
      </c>
      <c r="T786" s="10">
        <f t="shared" si="25"/>
        <v>42725.874999999993</v>
      </c>
    </row>
    <row r="787" spans="1:20" ht="49" x14ac:dyDescent="0.25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5">
        <f>E787/D787</f>
        <v>1.4810000000000001</v>
      </c>
      <c r="P787" s="6">
        <f>ROUND(E787/L787,2)</f>
        <v>207.62</v>
      </c>
      <c r="Q787" t="str">
        <f>LEFT(N787, SEARCH("/",N787)-1)</f>
        <v>photography</v>
      </c>
      <c r="R787" t="str">
        <f>RIGHT(N787, LEN(N787)-SEARCH("/",N787))</f>
        <v>photobooks</v>
      </c>
      <c r="S787" s="10">
        <f t="shared" si="24"/>
        <v>42667.968368055554</v>
      </c>
      <c r="T787" s="10">
        <f t="shared" si="25"/>
        <v>42697.874999999993</v>
      </c>
    </row>
    <row r="788" spans="1:20" ht="49" x14ac:dyDescent="0.25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5">
        <f>E788/D788</f>
        <v>1.0495555555555556</v>
      </c>
      <c r="P788" s="6">
        <f>ROUND(E788/L788,2)</f>
        <v>59.41</v>
      </c>
      <c r="Q788" t="str">
        <f>LEFT(N788, SEARCH("/",N788)-1)</f>
        <v>photography</v>
      </c>
      <c r="R788" t="str">
        <f>RIGHT(N788, LEN(N788)-SEARCH("/",N788))</f>
        <v>photobooks</v>
      </c>
      <c r="S788" s="10">
        <f t="shared" si="24"/>
        <v>42292.22719907407</v>
      </c>
      <c r="T788" s="10">
        <f t="shared" si="25"/>
        <v>42321.416666666664</v>
      </c>
    </row>
    <row r="789" spans="1:20" ht="33" x14ac:dyDescent="0.25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5">
        <f>E789/D789</f>
        <v>1.29948</v>
      </c>
      <c r="P789" s="6">
        <f>ROUND(E789/L789,2)</f>
        <v>358.97</v>
      </c>
      <c r="Q789" t="str">
        <f>LEFT(N789, SEARCH("/",N789)-1)</f>
        <v>photography</v>
      </c>
      <c r="R789" t="str">
        <f>RIGHT(N789, LEN(N789)-SEARCH("/",N789))</f>
        <v>photobooks</v>
      </c>
      <c r="S789" s="10">
        <f t="shared" si="24"/>
        <v>42219.742395833331</v>
      </c>
      <c r="T789" s="10">
        <f t="shared" si="25"/>
        <v>42249.742395833331</v>
      </c>
    </row>
    <row r="790" spans="1:20" ht="33" x14ac:dyDescent="0.25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5">
        <f>E790/D790</f>
        <v>1.2348756218905472</v>
      </c>
      <c r="P790" s="6">
        <f>ROUND(E790/L790,2)</f>
        <v>94.74</v>
      </c>
      <c r="Q790" t="str">
        <f>LEFT(N790, SEARCH("/",N790)-1)</f>
        <v>photography</v>
      </c>
      <c r="R790" t="str">
        <f>RIGHT(N790, LEN(N790)-SEARCH("/",N790))</f>
        <v>photobooks</v>
      </c>
      <c r="S790" s="10">
        <f t="shared" si="24"/>
        <v>42758.767604166664</v>
      </c>
      <c r="T790" s="10">
        <f t="shared" si="25"/>
        <v>42795.583333333336</v>
      </c>
    </row>
    <row r="791" spans="1:20" ht="49" x14ac:dyDescent="0.25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5">
        <f>E791/D791</f>
        <v>2.0162</v>
      </c>
      <c r="P791" s="6">
        <f>ROUND(E791/L791,2)</f>
        <v>80.650000000000006</v>
      </c>
      <c r="Q791" t="str">
        <f>LEFT(N791, SEARCH("/",N791)-1)</f>
        <v>photography</v>
      </c>
      <c r="R791" t="str">
        <f>RIGHT(N791, LEN(N791)-SEARCH("/",N791))</f>
        <v>photobooks</v>
      </c>
      <c r="S791" s="10">
        <f t="shared" si="24"/>
        <v>42454.628518518519</v>
      </c>
      <c r="T791" s="10">
        <f t="shared" si="25"/>
        <v>42479.628518518519</v>
      </c>
    </row>
    <row r="792" spans="1:20" ht="33" x14ac:dyDescent="0.25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5">
        <f>E792/D792</f>
        <v>1.0289999999999999</v>
      </c>
      <c r="P792" s="6">
        <f>ROUND(E792/L792,2)</f>
        <v>168.69</v>
      </c>
      <c r="Q792" t="str">
        <f>LEFT(N792, SEARCH("/",N792)-1)</f>
        <v>photography</v>
      </c>
      <c r="R792" t="str">
        <f>RIGHT(N792, LEN(N792)-SEARCH("/",N792))</f>
        <v>photobooks</v>
      </c>
      <c r="S792" s="10">
        <f t="shared" si="24"/>
        <v>42052.573182870365</v>
      </c>
      <c r="T792" s="10">
        <f t="shared" si="25"/>
        <v>42082.5315162037</v>
      </c>
    </row>
    <row r="793" spans="1:20" ht="33" x14ac:dyDescent="0.25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5">
        <f>E793/D793</f>
        <v>2.6016666666666666</v>
      </c>
      <c r="P793" s="6">
        <f>ROUND(E793/L793,2)</f>
        <v>34.69</v>
      </c>
      <c r="Q793" t="str">
        <f>LEFT(N793, SEARCH("/",N793)-1)</f>
        <v>photography</v>
      </c>
      <c r="R793" t="str">
        <f>RIGHT(N793, LEN(N793)-SEARCH("/",N793))</f>
        <v>photobooks</v>
      </c>
      <c r="S793" s="10">
        <f t="shared" si="24"/>
        <v>42627.044930555552</v>
      </c>
      <c r="T793" s="10">
        <f t="shared" si="25"/>
        <v>42657.044930555552</v>
      </c>
    </row>
    <row r="794" spans="1:20" ht="49" x14ac:dyDescent="0.25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5">
        <f>E794/D794</f>
        <v>1.08</v>
      </c>
      <c r="P794" s="6">
        <f>ROUND(E794/L794,2)</f>
        <v>462.86</v>
      </c>
      <c r="Q794" t="str">
        <f>LEFT(N794, SEARCH("/",N794)-1)</f>
        <v>photography</v>
      </c>
      <c r="R794" t="str">
        <f>RIGHT(N794, LEN(N794)-SEARCH("/",N794))</f>
        <v>photobooks</v>
      </c>
      <c r="S794" s="10">
        <f t="shared" si="24"/>
        <v>42420.541296296295</v>
      </c>
      <c r="T794" s="10">
        <f t="shared" si="25"/>
        <v>42450.499629629623</v>
      </c>
    </row>
    <row r="795" spans="1:20" ht="49" x14ac:dyDescent="0.25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5">
        <f>E795/D795</f>
        <v>1.1052941176470588</v>
      </c>
      <c r="P795" s="6">
        <f>ROUND(E795/L795,2)</f>
        <v>104.39</v>
      </c>
      <c r="Q795" t="str">
        <f>LEFT(N795, SEARCH("/",N795)-1)</f>
        <v>photography</v>
      </c>
      <c r="R795" t="str">
        <f>RIGHT(N795, LEN(N795)-SEARCH("/",N795))</f>
        <v>photobooks</v>
      </c>
      <c r="S795" s="10">
        <f t="shared" si="24"/>
        <v>42067.668437499997</v>
      </c>
      <c r="T795" s="10">
        <f t="shared" si="25"/>
        <v>42097.626770833333</v>
      </c>
    </row>
    <row r="796" spans="1:20" ht="49" x14ac:dyDescent="0.25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5">
        <f>E796/D796</f>
        <v>1.2</v>
      </c>
      <c r="P796" s="6">
        <f>ROUND(E796/L796,2)</f>
        <v>7.5</v>
      </c>
      <c r="Q796" t="str">
        <f>LEFT(N796, SEARCH("/",N796)-1)</f>
        <v>photography</v>
      </c>
      <c r="R796" t="str">
        <f>RIGHT(N796, LEN(N796)-SEARCH("/",N796))</f>
        <v>photobooks</v>
      </c>
      <c r="S796" s="10">
        <f t="shared" si="24"/>
        <v>42252.580567129626</v>
      </c>
      <c r="T796" s="10">
        <f t="shared" si="25"/>
        <v>42282.580567129626</v>
      </c>
    </row>
    <row r="797" spans="1:20" ht="49" x14ac:dyDescent="0.25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5">
        <f>E797/D797</f>
        <v>1.0282909090909091</v>
      </c>
      <c r="P797" s="6">
        <f>ROUND(E797/L797,2)</f>
        <v>47.13</v>
      </c>
      <c r="Q797" t="str">
        <f>LEFT(N797, SEARCH("/",N797)-1)</f>
        <v>photography</v>
      </c>
      <c r="R797" t="str">
        <f>RIGHT(N797, LEN(N797)-SEARCH("/",N797))</f>
        <v>photobooks</v>
      </c>
      <c r="S797" s="10">
        <f t="shared" si="24"/>
        <v>42570.959131944437</v>
      </c>
      <c r="T797" s="10">
        <f t="shared" si="25"/>
        <v>42610.959131944437</v>
      </c>
    </row>
    <row r="798" spans="1:20" ht="33" x14ac:dyDescent="0.25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5">
        <f>E798/D798</f>
        <v>1.1599999999999999</v>
      </c>
      <c r="P798" s="6">
        <f>ROUND(E798/L798,2)</f>
        <v>414.29</v>
      </c>
      <c r="Q798" t="str">
        <f>LEFT(N798, SEARCH("/",N798)-1)</f>
        <v>photography</v>
      </c>
      <c r="R798" t="str">
        <f>RIGHT(N798, LEN(N798)-SEARCH("/",N798))</f>
        <v>photobooks</v>
      </c>
      <c r="S798" s="10">
        <f t="shared" si="24"/>
        <v>42733.619016203702</v>
      </c>
      <c r="T798" s="10">
        <f t="shared" si="25"/>
        <v>42763.603472222218</v>
      </c>
    </row>
    <row r="799" spans="1:20" ht="49" x14ac:dyDescent="0.25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5">
        <f>E799/D799</f>
        <v>1.147</v>
      </c>
      <c r="P799" s="6">
        <f>ROUND(E799/L799,2)</f>
        <v>42.48</v>
      </c>
      <c r="Q799" t="str">
        <f>LEFT(N799, SEARCH("/",N799)-1)</f>
        <v>photography</v>
      </c>
      <c r="R799" t="str">
        <f>RIGHT(N799, LEN(N799)-SEARCH("/",N799))</f>
        <v>photobooks</v>
      </c>
      <c r="S799" s="10">
        <f t="shared" si="24"/>
        <v>42505.74759259259</v>
      </c>
      <c r="T799" s="10">
        <f t="shared" si="25"/>
        <v>42565.74759259259</v>
      </c>
    </row>
    <row r="800" spans="1:20" ht="33" x14ac:dyDescent="0.25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5">
        <f>E800/D800</f>
        <v>1.0660000000000001</v>
      </c>
      <c r="P800" s="6">
        <f>ROUND(E800/L800,2)</f>
        <v>108.78</v>
      </c>
      <c r="Q800" t="str">
        <f>LEFT(N800, SEARCH("/",N800)-1)</f>
        <v>photography</v>
      </c>
      <c r="R800" t="str">
        <f>RIGHT(N800, LEN(N800)-SEARCH("/",N800))</f>
        <v>photobooks</v>
      </c>
      <c r="S800" s="10">
        <f t="shared" si="24"/>
        <v>42068.620706018519</v>
      </c>
      <c r="T800" s="10">
        <f t="shared" si="25"/>
        <v>42088.579039351847</v>
      </c>
    </row>
    <row r="801" spans="1:20" ht="49" x14ac:dyDescent="0.25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5">
        <f>E801/D801</f>
        <v>1.6544000000000001</v>
      </c>
      <c r="P801" s="6">
        <f>ROUND(E801/L801,2)</f>
        <v>81.099999999999994</v>
      </c>
      <c r="Q801" t="str">
        <f>LEFT(N801, SEARCH("/",N801)-1)</f>
        <v>photography</v>
      </c>
      <c r="R801" t="str">
        <f>RIGHT(N801, LEN(N801)-SEARCH("/",N801))</f>
        <v>photobooks</v>
      </c>
      <c r="S801" s="10">
        <f t="shared" si="24"/>
        <v>42405.464270833334</v>
      </c>
      <c r="T801" s="10">
        <f t="shared" si="25"/>
        <v>42425.464270833334</v>
      </c>
    </row>
    <row r="802" spans="1:20" ht="33" x14ac:dyDescent="0.25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5">
        <f>E802/D802</f>
        <v>1.55</v>
      </c>
      <c r="P802" s="6">
        <f>ROUND(E802/L802,2)</f>
        <v>51.67</v>
      </c>
      <c r="Q802" t="str">
        <f>LEFT(N802, SEARCH("/",N802)-1)</f>
        <v>photography</v>
      </c>
      <c r="R802" t="str">
        <f>RIGHT(N802, LEN(N802)-SEARCH("/",N802))</f>
        <v>photobooks</v>
      </c>
      <c r="S802" s="10">
        <f t="shared" si="24"/>
        <v>42209.359490740739</v>
      </c>
      <c r="T802" s="10">
        <f t="shared" si="25"/>
        <v>42259.359490740739</v>
      </c>
    </row>
    <row r="803" spans="1:20" ht="18" x14ac:dyDescent="0.25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5">
        <f>E803/D803</f>
        <v>8.85</v>
      </c>
      <c r="P803" s="6">
        <f>ROUND(E803/L803,2)</f>
        <v>35.4</v>
      </c>
      <c r="Q803" t="str">
        <f>LEFT(N803, SEARCH("/",N803)-1)</f>
        <v>photography</v>
      </c>
      <c r="R803" t="str">
        <f>RIGHT(N803, LEN(N803)-SEARCH("/",N803))</f>
        <v>photobooks</v>
      </c>
      <c r="S803" s="10">
        <f t="shared" si="24"/>
        <v>42410.773668981477</v>
      </c>
      <c r="T803" s="10">
        <f t="shared" si="25"/>
        <v>42440.773668981477</v>
      </c>
    </row>
    <row r="804" spans="1:20" ht="49" x14ac:dyDescent="0.25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5">
        <f>E804/D804</f>
        <v>1.0190833333333333</v>
      </c>
      <c r="P804" s="6">
        <f>ROUND(E804/L804,2)</f>
        <v>103.64</v>
      </c>
      <c r="Q804" t="str">
        <f>LEFT(N804, SEARCH("/",N804)-1)</f>
        <v>photography</v>
      </c>
      <c r="R804" t="str">
        <f>RIGHT(N804, LEN(N804)-SEARCH("/",N804))</f>
        <v>photobooks</v>
      </c>
      <c r="S804" s="10">
        <f t="shared" si="24"/>
        <v>42636.660185185181</v>
      </c>
      <c r="T804" s="10">
        <f t="shared" si="25"/>
        <v>42666.660185185181</v>
      </c>
    </row>
    <row r="805" spans="1:20" ht="49" x14ac:dyDescent="0.25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5">
        <f>E805/D805</f>
        <v>1.3489</v>
      </c>
      <c r="P805" s="6">
        <f>ROUND(E805/L805,2)</f>
        <v>59.16</v>
      </c>
      <c r="Q805" t="str">
        <f>LEFT(N805, SEARCH("/",N805)-1)</f>
        <v>music</v>
      </c>
      <c r="R805" t="str">
        <f>RIGHT(N805, LEN(N805)-SEARCH("/",N805))</f>
        <v>rock</v>
      </c>
      <c r="S805" s="10">
        <f t="shared" si="24"/>
        <v>40926.110729166663</v>
      </c>
      <c r="T805" s="10">
        <f t="shared" si="25"/>
        <v>40971.110729166663</v>
      </c>
    </row>
    <row r="806" spans="1:20" ht="33" x14ac:dyDescent="0.25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5">
        <f>E806/D806</f>
        <v>1</v>
      </c>
      <c r="P806" s="6">
        <f>ROUND(E806/L806,2)</f>
        <v>27.27</v>
      </c>
      <c r="Q806" t="str">
        <f>LEFT(N806, SEARCH("/",N806)-1)</f>
        <v>music</v>
      </c>
      <c r="R806" t="str">
        <f>RIGHT(N806, LEN(N806)-SEARCH("/",N806))</f>
        <v>rock</v>
      </c>
      <c r="S806" s="10">
        <f t="shared" si="24"/>
        <v>41634.588680555556</v>
      </c>
      <c r="T806" s="10">
        <f t="shared" si="25"/>
        <v>41670.584027777775</v>
      </c>
    </row>
    <row r="807" spans="1:20" ht="49" x14ac:dyDescent="0.25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5">
        <f>E807/D807</f>
        <v>1.1585714285714286</v>
      </c>
      <c r="P807" s="6">
        <f>ROUND(E807/L807,2)</f>
        <v>24.58</v>
      </c>
      <c r="Q807" t="str">
        <f>LEFT(N807, SEARCH("/",N807)-1)</f>
        <v>music</v>
      </c>
      <c r="R807" t="str">
        <f>RIGHT(N807, LEN(N807)-SEARCH("/",N807))</f>
        <v>rock</v>
      </c>
      <c r="S807" s="10">
        <f t="shared" si="24"/>
        <v>41176.47657407407</v>
      </c>
      <c r="T807" s="10">
        <f t="shared" si="25"/>
        <v>41206.47657407407</v>
      </c>
    </row>
    <row r="808" spans="1:20" ht="18" x14ac:dyDescent="0.25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5">
        <f>E808/D808</f>
        <v>1.0006666666666666</v>
      </c>
      <c r="P808" s="6">
        <f>ROUND(E808/L808,2)</f>
        <v>75.05</v>
      </c>
      <c r="Q808" t="str">
        <f>LEFT(N808, SEARCH("/",N808)-1)</f>
        <v>music</v>
      </c>
      <c r="R808" t="str">
        <f>RIGHT(N808, LEN(N808)-SEARCH("/",N808))</f>
        <v>rock</v>
      </c>
      <c r="S808" s="10">
        <f t="shared" si="24"/>
        <v>41626.707951388882</v>
      </c>
      <c r="T808" s="10">
        <f t="shared" si="25"/>
        <v>41646.880555555552</v>
      </c>
    </row>
    <row r="809" spans="1:20" ht="49" x14ac:dyDescent="0.25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5">
        <f>E809/D809</f>
        <v>1.0505</v>
      </c>
      <c r="P809" s="6">
        <f>ROUND(E809/L809,2)</f>
        <v>42.02</v>
      </c>
      <c r="Q809" t="str">
        <f>LEFT(N809, SEARCH("/",N809)-1)</f>
        <v>music</v>
      </c>
      <c r="R809" t="str">
        <f>RIGHT(N809, LEN(N809)-SEARCH("/",N809))</f>
        <v>rock</v>
      </c>
      <c r="S809" s="10">
        <f t="shared" si="24"/>
        <v>41443.626192129625</v>
      </c>
      <c r="T809" s="10">
        <f t="shared" si="25"/>
        <v>41466.626192129625</v>
      </c>
    </row>
    <row r="810" spans="1:20" ht="18" x14ac:dyDescent="0.25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5">
        <f>E810/D810</f>
        <v>1.01</v>
      </c>
      <c r="P810" s="6">
        <f>ROUND(E810/L810,2)</f>
        <v>53.16</v>
      </c>
      <c r="Q810" t="str">
        <f>LEFT(N810, SEARCH("/",N810)-1)</f>
        <v>music</v>
      </c>
      <c r="R810" t="str">
        <f>RIGHT(N810, LEN(N810)-SEARCH("/",N810))</f>
        <v>rock</v>
      </c>
      <c r="S810" s="10">
        <f t="shared" si="24"/>
        <v>41657.715474537035</v>
      </c>
      <c r="T810" s="10">
        <f t="shared" si="25"/>
        <v>41687.715474537035</v>
      </c>
    </row>
    <row r="811" spans="1:20" ht="49" x14ac:dyDescent="0.25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5">
        <f>E811/D811</f>
        <v>1.0066250000000001</v>
      </c>
      <c r="P811" s="6">
        <f>ROUND(E811/L811,2)</f>
        <v>83.89</v>
      </c>
      <c r="Q811" t="str">
        <f>LEFT(N811, SEARCH("/",N811)-1)</f>
        <v>music</v>
      </c>
      <c r="R811" t="str">
        <f>RIGHT(N811, LEN(N811)-SEARCH("/",N811))</f>
        <v>rock</v>
      </c>
      <c r="S811" s="10">
        <f t="shared" si="24"/>
        <v>40555.117604166662</v>
      </c>
      <c r="T811" s="10">
        <f t="shared" si="25"/>
        <v>40605.117604166662</v>
      </c>
    </row>
    <row r="812" spans="1:20" ht="49" x14ac:dyDescent="0.25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5">
        <f>E812/D812</f>
        <v>1.0016</v>
      </c>
      <c r="P812" s="6">
        <f>ROUND(E812/L812,2)</f>
        <v>417.33</v>
      </c>
      <c r="Q812" t="str">
        <f>LEFT(N812, SEARCH("/",N812)-1)</f>
        <v>music</v>
      </c>
      <c r="R812" t="str">
        <f>RIGHT(N812, LEN(N812)-SEARCH("/",N812))</f>
        <v>rock</v>
      </c>
      <c r="S812" s="10">
        <f t="shared" si="24"/>
        <v>41736.691319444442</v>
      </c>
      <c r="T812" s="10">
        <f t="shared" si="25"/>
        <v>41768.708333333328</v>
      </c>
    </row>
    <row r="813" spans="1:20" ht="49" x14ac:dyDescent="0.25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5">
        <f>E813/D813</f>
        <v>1.6668333333333334</v>
      </c>
      <c r="P813" s="6">
        <f>ROUND(E813/L813,2)</f>
        <v>75.77</v>
      </c>
      <c r="Q813" t="str">
        <f>LEFT(N813, SEARCH("/",N813)-1)</f>
        <v>music</v>
      </c>
      <c r="R813" t="str">
        <f>RIGHT(N813, LEN(N813)-SEARCH("/",N813))</f>
        <v>rock</v>
      </c>
      <c r="S813" s="10">
        <f t="shared" si="24"/>
        <v>40515.879293981481</v>
      </c>
      <c r="T813" s="10">
        <f t="shared" si="25"/>
        <v>40564.708333333328</v>
      </c>
    </row>
    <row r="814" spans="1:20" ht="49" x14ac:dyDescent="0.25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5">
        <f>E814/D814</f>
        <v>1.0153333333333334</v>
      </c>
      <c r="P814" s="6">
        <f>ROUND(E814/L814,2)</f>
        <v>67.39</v>
      </c>
      <c r="Q814" t="str">
        <f>LEFT(N814, SEARCH("/",N814)-1)</f>
        <v>music</v>
      </c>
      <c r="R814" t="str">
        <f>RIGHT(N814, LEN(N814)-SEARCH("/",N814))</f>
        <v>rock</v>
      </c>
      <c r="S814" s="10">
        <f t="shared" si="24"/>
        <v>41664.475775462961</v>
      </c>
      <c r="T814" s="10">
        <f t="shared" si="25"/>
        <v>41694.475775462961</v>
      </c>
    </row>
    <row r="815" spans="1:20" ht="49" x14ac:dyDescent="0.25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5">
        <f>E815/D815</f>
        <v>1.03</v>
      </c>
      <c r="P815" s="6">
        <f>ROUND(E815/L815,2)</f>
        <v>73.569999999999993</v>
      </c>
      <c r="Q815" t="str">
        <f>LEFT(N815, SEARCH("/",N815)-1)</f>
        <v>music</v>
      </c>
      <c r="R815" t="str">
        <f>RIGHT(N815, LEN(N815)-SEARCH("/",N815))</f>
        <v>rock</v>
      </c>
      <c r="S815" s="10">
        <f t="shared" si="24"/>
        <v>41026.787766203699</v>
      </c>
      <c r="T815" s="10">
        <f t="shared" si="25"/>
        <v>41041.787766203699</v>
      </c>
    </row>
    <row r="816" spans="1:20" ht="49" x14ac:dyDescent="0.25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5">
        <f>E816/D816</f>
        <v>1.4285714285714286</v>
      </c>
      <c r="P816" s="6">
        <f>ROUND(E816/L816,2)</f>
        <v>25</v>
      </c>
      <c r="Q816" t="str">
        <f>LEFT(N816, SEARCH("/",N816)-1)</f>
        <v>music</v>
      </c>
      <c r="R816" t="str">
        <f>RIGHT(N816, LEN(N816)-SEARCH("/",N816))</f>
        <v>rock</v>
      </c>
      <c r="S816" s="10">
        <f t="shared" si="24"/>
        <v>40576.331331018519</v>
      </c>
      <c r="T816" s="10">
        <f t="shared" si="25"/>
        <v>40606.331331018519</v>
      </c>
    </row>
    <row r="817" spans="1:20" ht="49" x14ac:dyDescent="0.25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5">
        <f>E817/D817</f>
        <v>2.625</v>
      </c>
      <c r="P817" s="6">
        <f>ROUND(E817/L817,2)</f>
        <v>42</v>
      </c>
      <c r="Q817" t="str">
        <f>LEFT(N817, SEARCH("/",N817)-1)</f>
        <v>music</v>
      </c>
      <c r="R817" t="str">
        <f>RIGHT(N817, LEN(N817)-SEARCH("/",N817))</f>
        <v>rock</v>
      </c>
      <c r="S817" s="10">
        <f t="shared" si="24"/>
        <v>41302.835682870369</v>
      </c>
      <c r="T817" s="10">
        <f t="shared" si="25"/>
        <v>41335.124305555553</v>
      </c>
    </row>
    <row r="818" spans="1:20" ht="33" x14ac:dyDescent="0.25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5">
        <f>E818/D818</f>
        <v>1.1805000000000001</v>
      </c>
      <c r="P818" s="6">
        <f>ROUND(E818/L818,2)</f>
        <v>131.16999999999999</v>
      </c>
      <c r="Q818" t="str">
        <f>LEFT(N818, SEARCH("/",N818)-1)</f>
        <v>music</v>
      </c>
      <c r="R818" t="str">
        <f>RIGHT(N818, LEN(N818)-SEARCH("/",N818))</f>
        <v>rock</v>
      </c>
      <c r="S818" s="10">
        <f t="shared" si="24"/>
        <v>41988.755729166667</v>
      </c>
      <c r="T818" s="10">
        <f t="shared" si="25"/>
        <v>42028.755729166667</v>
      </c>
    </row>
    <row r="819" spans="1:20" ht="65" x14ac:dyDescent="0.25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5">
        <f>E819/D819</f>
        <v>1.04</v>
      </c>
      <c r="P819" s="6">
        <f>ROUND(E819/L819,2)</f>
        <v>47.27</v>
      </c>
      <c r="Q819" t="str">
        <f>LEFT(N819, SEARCH("/",N819)-1)</f>
        <v>music</v>
      </c>
      <c r="R819" t="str">
        <f>RIGHT(N819, LEN(N819)-SEARCH("/",N819))</f>
        <v>rock</v>
      </c>
      <c r="S819" s="10">
        <f t="shared" si="24"/>
        <v>42430.49387731481</v>
      </c>
      <c r="T819" s="10">
        <f t="shared" si="25"/>
        <v>42460.452210648145</v>
      </c>
    </row>
    <row r="820" spans="1:20" ht="18" x14ac:dyDescent="0.25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5">
        <f>E820/D820</f>
        <v>2.0034000000000001</v>
      </c>
      <c r="P820" s="6">
        <f>ROUND(E820/L820,2)</f>
        <v>182.13</v>
      </c>
      <c r="Q820" t="str">
        <f>LEFT(N820, SEARCH("/",N820)-1)</f>
        <v>music</v>
      </c>
      <c r="R820" t="str">
        <f>RIGHT(N820, LEN(N820)-SEARCH("/",N820))</f>
        <v>rock</v>
      </c>
      <c r="S820" s="10">
        <f t="shared" si="24"/>
        <v>41305.601030092592</v>
      </c>
      <c r="T820" s="10">
        <f t="shared" si="25"/>
        <v>41322.601030092592</v>
      </c>
    </row>
    <row r="821" spans="1:20" ht="49" x14ac:dyDescent="0.25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5">
        <f>E821/D821</f>
        <v>3.0683333333333334</v>
      </c>
      <c r="P821" s="6">
        <f>ROUND(E821/L821,2)</f>
        <v>61.37</v>
      </c>
      <c r="Q821" t="str">
        <f>LEFT(N821, SEARCH("/",N821)-1)</f>
        <v>music</v>
      </c>
      <c r="R821" t="str">
        <f>RIGHT(N821, LEN(N821)-SEARCH("/",N821))</f>
        <v>rock</v>
      </c>
      <c r="S821" s="10">
        <f t="shared" si="24"/>
        <v>40925.839525462965</v>
      </c>
      <c r="T821" s="10">
        <f t="shared" si="25"/>
        <v>40985.797858796293</v>
      </c>
    </row>
    <row r="822" spans="1:20" ht="49" x14ac:dyDescent="0.25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5">
        <f>E822/D822</f>
        <v>1.00149</v>
      </c>
      <c r="P822" s="6">
        <f>ROUND(E822/L822,2)</f>
        <v>35.770000000000003</v>
      </c>
      <c r="Q822" t="str">
        <f>LEFT(N822, SEARCH("/",N822)-1)</f>
        <v>music</v>
      </c>
      <c r="R822" t="str">
        <f>RIGHT(N822, LEN(N822)-SEARCH("/",N822))</f>
        <v>rock</v>
      </c>
      <c r="S822" s="10">
        <f t="shared" si="24"/>
        <v>40788.578206018516</v>
      </c>
      <c r="T822" s="10">
        <f t="shared" si="25"/>
        <v>40816.916666666664</v>
      </c>
    </row>
    <row r="823" spans="1:20" ht="49" x14ac:dyDescent="0.25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5">
        <f>E823/D823</f>
        <v>2.0529999999999999</v>
      </c>
      <c r="P823" s="6">
        <f>ROUND(E823/L823,2)</f>
        <v>45.62</v>
      </c>
      <c r="Q823" t="str">
        <f>LEFT(N823, SEARCH("/",N823)-1)</f>
        <v>music</v>
      </c>
      <c r="R823" t="str">
        <f>RIGHT(N823, LEN(N823)-SEARCH("/",N823))</f>
        <v>rock</v>
      </c>
      <c r="S823" s="10">
        <f t="shared" si="24"/>
        <v>42614.513680555552</v>
      </c>
      <c r="T823" s="10">
        <f t="shared" si="25"/>
        <v>42644.513680555552</v>
      </c>
    </row>
    <row r="824" spans="1:20" ht="49" x14ac:dyDescent="0.25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5">
        <f>E824/D824</f>
        <v>1.0888888888888888</v>
      </c>
      <c r="P824" s="6">
        <f>ROUND(E824/L824,2)</f>
        <v>75.38</v>
      </c>
      <c r="Q824" t="str">
        <f>LEFT(N824, SEARCH("/",N824)-1)</f>
        <v>music</v>
      </c>
      <c r="R824" t="str">
        <f>RIGHT(N824, LEN(N824)-SEARCH("/",N824))</f>
        <v>rock</v>
      </c>
      <c r="S824" s="10">
        <f t="shared" si="24"/>
        <v>41381.88784722222</v>
      </c>
      <c r="T824" s="10">
        <f t="shared" si="25"/>
        <v>41400.999305555553</v>
      </c>
    </row>
    <row r="825" spans="1:20" ht="33" x14ac:dyDescent="0.25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5">
        <f>E825/D825</f>
        <v>1.0175000000000001</v>
      </c>
      <c r="P825" s="6">
        <f>ROUND(E825/L825,2)</f>
        <v>50.88</v>
      </c>
      <c r="Q825" t="str">
        <f>LEFT(N825, SEARCH("/",N825)-1)</f>
        <v>music</v>
      </c>
      <c r="R825" t="str">
        <f>RIGHT(N825, LEN(N825)-SEARCH("/",N825))</f>
        <v>rock</v>
      </c>
      <c r="S825" s="10">
        <f t="shared" si="24"/>
        <v>41745.637094907404</v>
      </c>
      <c r="T825" s="10">
        <f t="shared" si="25"/>
        <v>41778.999305555553</v>
      </c>
    </row>
    <row r="826" spans="1:20" ht="49" x14ac:dyDescent="0.25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5">
        <f>E826/D826</f>
        <v>1.2524999999999999</v>
      </c>
      <c r="P826" s="6">
        <f>ROUND(E826/L826,2)</f>
        <v>119.29</v>
      </c>
      <c r="Q826" t="str">
        <f>LEFT(N826, SEARCH("/",N826)-1)</f>
        <v>music</v>
      </c>
      <c r="R826" t="str">
        <f>RIGHT(N826, LEN(N826)-SEARCH("/",N826))</f>
        <v>rock</v>
      </c>
      <c r="S826" s="10">
        <f t="shared" si="24"/>
        <v>42031.423391203702</v>
      </c>
      <c r="T826" s="10">
        <f t="shared" si="25"/>
        <v>42065.040972222218</v>
      </c>
    </row>
    <row r="827" spans="1:20" ht="49" x14ac:dyDescent="0.25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5">
        <f>E827/D827</f>
        <v>1.2400610000000001</v>
      </c>
      <c r="P827" s="6">
        <f>ROUND(E827/L827,2)</f>
        <v>92.54</v>
      </c>
      <c r="Q827" t="str">
        <f>LEFT(N827, SEARCH("/",N827)-1)</f>
        <v>music</v>
      </c>
      <c r="R827" t="str">
        <f>RIGHT(N827, LEN(N827)-SEARCH("/",N827))</f>
        <v>rock</v>
      </c>
      <c r="S827" s="10">
        <f t="shared" si="24"/>
        <v>40564.786504629628</v>
      </c>
      <c r="T827" s="10">
        <f t="shared" si="25"/>
        <v>40594.786504629628</v>
      </c>
    </row>
    <row r="828" spans="1:20" ht="49" x14ac:dyDescent="0.25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5">
        <f>E828/D828</f>
        <v>1.014</v>
      </c>
      <c r="P828" s="6">
        <f>ROUND(E828/L828,2)</f>
        <v>76.05</v>
      </c>
      <c r="Q828" t="str">
        <f>LEFT(N828, SEARCH("/",N828)-1)</f>
        <v>music</v>
      </c>
      <c r="R828" t="str">
        <f>RIGHT(N828, LEN(N828)-SEARCH("/",N828))</f>
        <v>rock</v>
      </c>
      <c r="S828" s="10">
        <f t="shared" si="24"/>
        <v>40666.765208333331</v>
      </c>
      <c r="T828" s="10">
        <f t="shared" si="25"/>
        <v>40704.916666666664</v>
      </c>
    </row>
    <row r="829" spans="1:20" ht="97" x14ac:dyDescent="0.25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5">
        <f>E829/D829</f>
        <v>1</v>
      </c>
      <c r="P829" s="6">
        <f>ROUND(E829/L829,2)</f>
        <v>52.63</v>
      </c>
      <c r="Q829" t="str">
        <f>LEFT(N829, SEARCH("/",N829)-1)</f>
        <v>music</v>
      </c>
      <c r="R829" t="str">
        <f>RIGHT(N829, LEN(N829)-SEARCH("/",N829))</f>
        <v>rock</v>
      </c>
      <c r="S829" s="10">
        <f t="shared" si="24"/>
        <v>42523.124976851854</v>
      </c>
      <c r="T829" s="10">
        <f t="shared" si="25"/>
        <v>42537.996527777774</v>
      </c>
    </row>
    <row r="830" spans="1:20" ht="49" x14ac:dyDescent="0.25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5">
        <f>E830/D830</f>
        <v>1.3792666666666666</v>
      </c>
      <c r="P830" s="6">
        <f>ROUND(E830/L830,2)</f>
        <v>98.99</v>
      </c>
      <c r="Q830" t="str">
        <f>LEFT(N830, SEARCH("/",N830)-1)</f>
        <v>music</v>
      </c>
      <c r="R830" t="str">
        <f>RIGHT(N830, LEN(N830)-SEARCH("/",N830))</f>
        <v>rock</v>
      </c>
      <c r="S830" s="10">
        <f t="shared" si="24"/>
        <v>41228.441863425927</v>
      </c>
      <c r="T830" s="10">
        <f t="shared" si="25"/>
        <v>41258.441863425927</v>
      </c>
    </row>
    <row r="831" spans="1:20" ht="49" x14ac:dyDescent="0.25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5">
        <f>E831/D831</f>
        <v>1.2088000000000001</v>
      </c>
      <c r="P831" s="6">
        <f>ROUND(E831/L831,2)</f>
        <v>79.53</v>
      </c>
      <c r="Q831" t="str">
        <f>LEFT(N831, SEARCH("/",N831)-1)</f>
        <v>music</v>
      </c>
      <c r="R831" t="str">
        <f>RIGHT(N831, LEN(N831)-SEARCH("/",N831))</f>
        <v>rock</v>
      </c>
      <c r="S831" s="10">
        <f t="shared" si="24"/>
        <v>42094.028148148143</v>
      </c>
      <c r="T831" s="10">
        <f t="shared" si="25"/>
        <v>42115.028148148143</v>
      </c>
    </row>
    <row r="832" spans="1:20" ht="49" x14ac:dyDescent="0.25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5">
        <f>E832/D832</f>
        <v>1.0736666666666668</v>
      </c>
      <c r="P832" s="6">
        <f>ROUND(E832/L832,2)</f>
        <v>134.21</v>
      </c>
      <c r="Q832" t="str">
        <f>LEFT(N832, SEARCH("/",N832)-1)</f>
        <v>music</v>
      </c>
      <c r="R832" t="str">
        <f>RIGHT(N832, LEN(N832)-SEARCH("/",N832))</f>
        <v>rock</v>
      </c>
      <c r="S832" s="10">
        <f t="shared" si="24"/>
        <v>40691.579722222217</v>
      </c>
      <c r="T832" s="10">
        <f t="shared" si="25"/>
        <v>40755.082638888889</v>
      </c>
    </row>
    <row r="833" spans="1:20" ht="33" x14ac:dyDescent="0.25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5">
        <f>E833/D833</f>
        <v>1.0033333333333334</v>
      </c>
      <c r="P833" s="6">
        <f>ROUND(E833/L833,2)</f>
        <v>37.630000000000003</v>
      </c>
      <c r="Q833" t="str">
        <f>LEFT(N833, SEARCH("/",N833)-1)</f>
        <v>music</v>
      </c>
      <c r="R833" t="str">
        <f>RIGHT(N833, LEN(N833)-SEARCH("/",N833))</f>
        <v>rock</v>
      </c>
      <c r="S833" s="10">
        <f t="shared" si="24"/>
        <v>41169.637256944443</v>
      </c>
      <c r="T833" s="10">
        <f t="shared" si="25"/>
        <v>41199.637256944443</v>
      </c>
    </row>
    <row r="834" spans="1:20" ht="49" x14ac:dyDescent="0.25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5">
        <f>E834/D834</f>
        <v>1.0152222222222222</v>
      </c>
      <c r="P834" s="6">
        <f>ROUND(E834/L834,2)</f>
        <v>51.04</v>
      </c>
      <c r="Q834" t="str">
        <f>LEFT(N834, SEARCH("/",N834)-1)</f>
        <v>music</v>
      </c>
      <c r="R834" t="str">
        <f>RIGHT(N834, LEN(N834)-SEARCH("/",N834))</f>
        <v>rock</v>
      </c>
      <c r="S834" s="10">
        <f t="shared" si="24"/>
        <v>41800.751157407409</v>
      </c>
      <c r="T834" s="10">
        <f t="shared" si="25"/>
        <v>41830.751157407409</v>
      </c>
    </row>
    <row r="835" spans="1:20" ht="49" x14ac:dyDescent="0.25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5">
        <f>E835/D835</f>
        <v>1.0007692307692309</v>
      </c>
      <c r="P835" s="6">
        <f>ROUND(E835/L835,2)</f>
        <v>50.04</v>
      </c>
      <c r="Q835" t="str">
        <f>LEFT(N835, SEARCH("/",N835)-1)</f>
        <v>music</v>
      </c>
      <c r="R835" t="str">
        <f>RIGHT(N835, LEN(N835)-SEARCH("/",N835))</f>
        <v>rock</v>
      </c>
      <c r="S835" s="10">
        <f t="shared" ref="S835:S898" si="26">(J835/86400)+25569+(-5/24)</f>
        <v>41827.69835648148</v>
      </c>
      <c r="T835" s="10">
        <f t="shared" ref="T835:T898" si="27">(I835/86400)+25569+(-5/24)</f>
        <v>41847.833333333328</v>
      </c>
    </row>
    <row r="836" spans="1:20" ht="49" x14ac:dyDescent="0.25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5">
        <f>E836/D836</f>
        <v>1.1696666666666666</v>
      </c>
      <c r="P836" s="6">
        <f>ROUND(E836/L836,2)</f>
        <v>133.93</v>
      </c>
      <c r="Q836" t="str">
        <f>LEFT(N836, SEARCH("/",N836)-1)</f>
        <v>music</v>
      </c>
      <c r="R836" t="str">
        <f>RIGHT(N836, LEN(N836)-SEARCH("/",N836))</f>
        <v>rock</v>
      </c>
      <c r="S836" s="10">
        <f t="shared" si="26"/>
        <v>42081.563101851854</v>
      </c>
      <c r="T836" s="10">
        <f t="shared" si="27"/>
        <v>42118.791666666664</v>
      </c>
    </row>
    <row r="837" spans="1:20" ht="49" x14ac:dyDescent="0.25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5">
        <f>E837/D837</f>
        <v>1.01875</v>
      </c>
      <c r="P837" s="6">
        <f>ROUND(E837/L837,2)</f>
        <v>58.21</v>
      </c>
      <c r="Q837" t="str">
        <f>LEFT(N837, SEARCH("/",N837)-1)</f>
        <v>music</v>
      </c>
      <c r="R837" t="str">
        <f>RIGHT(N837, LEN(N837)-SEARCH("/",N837))</f>
        <v>rock</v>
      </c>
      <c r="S837" s="10">
        <f t="shared" si="26"/>
        <v>41176.852048611108</v>
      </c>
      <c r="T837" s="10">
        <f t="shared" si="27"/>
        <v>41226.893715277773</v>
      </c>
    </row>
    <row r="838" spans="1:20" ht="49" x14ac:dyDescent="0.25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5">
        <f>E838/D838</f>
        <v>1.0212366666666666</v>
      </c>
      <c r="P838" s="6">
        <f>ROUND(E838/L838,2)</f>
        <v>88.04</v>
      </c>
      <c r="Q838" t="str">
        <f>LEFT(N838, SEARCH("/",N838)-1)</f>
        <v>music</v>
      </c>
      <c r="R838" t="str">
        <f>RIGHT(N838, LEN(N838)-SEARCH("/",N838))</f>
        <v>rock</v>
      </c>
      <c r="S838" s="10">
        <f t="shared" si="26"/>
        <v>41387.812928240739</v>
      </c>
      <c r="T838" s="10">
        <f t="shared" si="27"/>
        <v>41417.812928240739</v>
      </c>
    </row>
    <row r="839" spans="1:20" ht="49" x14ac:dyDescent="0.25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5">
        <f>E839/D839</f>
        <v>1.5405897142857143</v>
      </c>
      <c r="P839" s="6">
        <f>ROUND(E839/L839,2)</f>
        <v>70.58</v>
      </c>
      <c r="Q839" t="str">
        <f>LEFT(N839, SEARCH("/",N839)-1)</f>
        <v>music</v>
      </c>
      <c r="R839" t="str">
        <f>RIGHT(N839, LEN(N839)-SEARCH("/",N839))</f>
        <v>rock</v>
      </c>
      <c r="S839" s="10">
        <f t="shared" si="26"/>
        <v>41600.330324074072</v>
      </c>
      <c r="T839" s="10">
        <f t="shared" si="27"/>
        <v>41645.330324074072</v>
      </c>
    </row>
    <row r="840" spans="1:20" ht="49" x14ac:dyDescent="0.25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5">
        <f>E840/D840</f>
        <v>1.0125</v>
      </c>
      <c r="P840" s="6">
        <f>ROUND(E840/L840,2)</f>
        <v>53.29</v>
      </c>
      <c r="Q840" t="str">
        <f>LEFT(N840, SEARCH("/",N840)-1)</f>
        <v>music</v>
      </c>
      <c r="R840" t="str">
        <f>RIGHT(N840, LEN(N840)-SEARCH("/",N840))</f>
        <v>rock</v>
      </c>
      <c r="S840" s="10">
        <f t="shared" si="26"/>
        <v>41817.64666666666</v>
      </c>
      <c r="T840" s="10">
        <f t="shared" si="27"/>
        <v>41838.64666666666</v>
      </c>
    </row>
    <row r="841" spans="1:20" ht="49" x14ac:dyDescent="0.25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5">
        <f>E841/D841</f>
        <v>1</v>
      </c>
      <c r="P841" s="6">
        <f>ROUND(E841/L841,2)</f>
        <v>136.36000000000001</v>
      </c>
      <c r="Q841" t="str">
        <f>LEFT(N841, SEARCH("/",N841)-1)</f>
        <v>music</v>
      </c>
      <c r="R841" t="str">
        <f>RIGHT(N841, LEN(N841)-SEARCH("/",N841))</f>
        <v>rock</v>
      </c>
      <c r="S841" s="10">
        <f t="shared" si="26"/>
        <v>41864.560335648144</v>
      </c>
      <c r="T841" s="10">
        <f t="shared" si="27"/>
        <v>41894.560335648144</v>
      </c>
    </row>
    <row r="842" spans="1:20" ht="49" x14ac:dyDescent="0.25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5">
        <f>E842/D842</f>
        <v>1.0874800874800874</v>
      </c>
      <c r="P842" s="6">
        <f>ROUND(E842/L842,2)</f>
        <v>40.549999999999997</v>
      </c>
      <c r="Q842" t="str">
        <f>LEFT(N842, SEARCH("/",N842)-1)</f>
        <v>music</v>
      </c>
      <c r="R842" t="str">
        <f>RIGHT(N842, LEN(N842)-SEARCH("/",N842))</f>
        <v>rock</v>
      </c>
      <c r="S842" s="10">
        <f t="shared" si="26"/>
        <v>40832.9921412037</v>
      </c>
      <c r="T842" s="10">
        <f t="shared" si="27"/>
        <v>40893.033807870372</v>
      </c>
    </row>
    <row r="843" spans="1:20" ht="33" x14ac:dyDescent="0.25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5">
        <f>E843/D843</f>
        <v>1.3183333333333334</v>
      </c>
      <c r="P843" s="6">
        <f>ROUND(E843/L843,2)</f>
        <v>70.63</v>
      </c>
      <c r="Q843" t="str">
        <f>LEFT(N843, SEARCH("/",N843)-1)</f>
        <v>music</v>
      </c>
      <c r="R843" t="str">
        <f>RIGHT(N843, LEN(N843)-SEARCH("/",N843))</f>
        <v>rock</v>
      </c>
      <c r="S843" s="10">
        <f t="shared" si="26"/>
        <v>40778.561678240738</v>
      </c>
      <c r="T843" s="10">
        <f t="shared" si="27"/>
        <v>40808.561678240738</v>
      </c>
    </row>
    <row r="844" spans="1:20" ht="49" x14ac:dyDescent="0.25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5">
        <f>E844/D844</f>
        <v>1.3346666666666667</v>
      </c>
      <c r="P844" s="6">
        <f>ROUND(E844/L844,2)</f>
        <v>52.68</v>
      </c>
      <c r="Q844" t="str">
        <f>LEFT(N844, SEARCH("/",N844)-1)</f>
        <v>music</v>
      </c>
      <c r="R844" t="str">
        <f>RIGHT(N844, LEN(N844)-SEARCH("/",N844))</f>
        <v>rock</v>
      </c>
      <c r="S844" s="10">
        <f t="shared" si="26"/>
        <v>41655.500972222224</v>
      </c>
      <c r="T844" s="10">
        <f t="shared" si="27"/>
        <v>41676.500972222224</v>
      </c>
    </row>
    <row r="845" spans="1:20" ht="49" x14ac:dyDescent="0.25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5">
        <f>E845/D845</f>
        <v>1.726845</v>
      </c>
      <c r="P845" s="6">
        <f>ROUND(E845/L845,2)</f>
        <v>49.34</v>
      </c>
      <c r="Q845" t="str">
        <f>LEFT(N845, SEARCH("/",N845)-1)</f>
        <v>music</v>
      </c>
      <c r="R845" t="str">
        <f>RIGHT(N845, LEN(N845)-SEARCH("/",N845))</f>
        <v>indie rock</v>
      </c>
      <c r="S845" s="10">
        <f t="shared" si="26"/>
        <v>42042.944317129623</v>
      </c>
      <c r="T845" s="10">
        <f t="shared" si="27"/>
        <v>42072.902650462966</v>
      </c>
    </row>
    <row r="846" spans="1:20" ht="49" x14ac:dyDescent="0.25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5">
        <f>E846/D846</f>
        <v>1.008955223880597</v>
      </c>
      <c r="P846" s="6">
        <f>ROUND(E846/L846,2)</f>
        <v>41.73</v>
      </c>
      <c r="Q846" t="str">
        <f>LEFT(N846, SEARCH("/",N846)-1)</f>
        <v>music</v>
      </c>
      <c r="R846" t="str">
        <f>RIGHT(N846, LEN(N846)-SEARCH("/",N846))</f>
        <v>indie rock</v>
      </c>
      <c r="S846" s="10">
        <f t="shared" si="26"/>
        <v>41067.740879629629</v>
      </c>
      <c r="T846" s="10">
        <f t="shared" si="27"/>
        <v>41100.783333333333</v>
      </c>
    </row>
    <row r="847" spans="1:20" ht="49" x14ac:dyDescent="0.25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5">
        <f>E847/D847</f>
        <v>1.0480480480480481</v>
      </c>
      <c r="P847" s="6">
        <f>ROUND(E847/L847,2)</f>
        <v>32.72</v>
      </c>
      <c r="Q847" t="str">
        <f>LEFT(N847, SEARCH("/",N847)-1)</f>
        <v>music</v>
      </c>
      <c r="R847" t="str">
        <f>RIGHT(N847, LEN(N847)-SEARCH("/",N847))</f>
        <v>indie rock</v>
      </c>
      <c r="S847" s="10">
        <f t="shared" si="26"/>
        <v>40977.739675925921</v>
      </c>
      <c r="T847" s="10">
        <f t="shared" si="27"/>
        <v>41007.698009259257</v>
      </c>
    </row>
    <row r="848" spans="1:20" ht="49" x14ac:dyDescent="0.25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5">
        <f>E848/D848</f>
        <v>1.351</v>
      </c>
      <c r="P848" s="6">
        <f>ROUND(E848/L848,2)</f>
        <v>51.96</v>
      </c>
      <c r="Q848" t="str">
        <f>LEFT(N848, SEARCH("/",N848)-1)</f>
        <v>music</v>
      </c>
      <c r="R848" t="str">
        <f>RIGHT(N848, LEN(N848)-SEARCH("/",N848))</f>
        <v>indie rock</v>
      </c>
      <c r="S848" s="10">
        <f t="shared" si="26"/>
        <v>41204.989988425921</v>
      </c>
      <c r="T848" s="10">
        <f t="shared" si="27"/>
        <v>41240.291666666664</v>
      </c>
    </row>
    <row r="849" spans="1:20" ht="49" x14ac:dyDescent="0.25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5">
        <f>E849/D849</f>
        <v>1.1632786885245903</v>
      </c>
      <c r="P849" s="6">
        <f>ROUND(E849/L849,2)</f>
        <v>50.69</v>
      </c>
      <c r="Q849" t="str">
        <f>LEFT(N849, SEARCH("/",N849)-1)</f>
        <v>music</v>
      </c>
      <c r="R849" t="str">
        <f>RIGHT(N849, LEN(N849)-SEARCH("/",N849))</f>
        <v>indie rock</v>
      </c>
      <c r="S849" s="10">
        <f t="shared" si="26"/>
        <v>41098.885532407403</v>
      </c>
      <c r="T849" s="10">
        <f t="shared" si="27"/>
        <v>41131.708333333328</v>
      </c>
    </row>
    <row r="850" spans="1:20" ht="49" x14ac:dyDescent="0.25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5">
        <f>E850/D850</f>
        <v>1.0208333333333333</v>
      </c>
      <c r="P850" s="6">
        <f>ROUND(E850/L850,2)</f>
        <v>42.24</v>
      </c>
      <c r="Q850" t="str">
        <f>LEFT(N850, SEARCH("/",N850)-1)</f>
        <v>music</v>
      </c>
      <c r="R850" t="str">
        <f>RIGHT(N850, LEN(N850)-SEARCH("/",N850))</f>
        <v>indie rock</v>
      </c>
      <c r="S850" s="10">
        <f t="shared" si="26"/>
        <v>41925.69835648148</v>
      </c>
      <c r="T850" s="10">
        <f t="shared" si="27"/>
        <v>41955.740023148144</v>
      </c>
    </row>
    <row r="851" spans="1:20" ht="49" x14ac:dyDescent="0.25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5">
        <f>E851/D851</f>
        <v>1.1116666666666666</v>
      </c>
      <c r="P851" s="6">
        <f>ROUND(E851/L851,2)</f>
        <v>416.88</v>
      </c>
      <c r="Q851" t="str">
        <f>LEFT(N851, SEARCH("/",N851)-1)</f>
        <v>music</v>
      </c>
      <c r="R851" t="str">
        <f>RIGHT(N851, LEN(N851)-SEARCH("/",N851))</f>
        <v>indie rock</v>
      </c>
      <c r="S851" s="10">
        <f t="shared" si="26"/>
        <v>42323.591805555552</v>
      </c>
      <c r="T851" s="10">
        <f t="shared" si="27"/>
        <v>42341.687499999993</v>
      </c>
    </row>
    <row r="852" spans="1:20" ht="49" x14ac:dyDescent="0.25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5">
        <f>E852/D852</f>
        <v>1.6608000000000001</v>
      </c>
      <c r="P852" s="6">
        <f>ROUND(E852/L852,2)</f>
        <v>46.65</v>
      </c>
      <c r="Q852" t="str">
        <f>LEFT(N852, SEARCH("/",N852)-1)</f>
        <v>music</v>
      </c>
      <c r="R852" t="str">
        <f>RIGHT(N852, LEN(N852)-SEARCH("/",N852))</f>
        <v>indie rock</v>
      </c>
      <c r="S852" s="10">
        <f t="shared" si="26"/>
        <v>40299.03162037037</v>
      </c>
      <c r="T852" s="10">
        <f t="shared" si="27"/>
        <v>40329.999305555553</v>
      </c>
    </row>
    <row r="853" spans="1:20" ht="49" x14ac:dyDescent="0.25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5">
        <f>E853/D853</f>
        <v>1.0660000000000001</v>
      </c>
      <c r="P853" s="6">
        <f>ROUND(E853/L853,2)</f>
        <v>48.45</v>
      </c>
      <c r="Q853" t="str">
        <f>LEFT(N853, SEARCH("/",N853)-1)</f>
        <v>music</v>
      </c>
      <c r="R853" t="str">
        <f>RIGHT(N853, LEN(N853)-SEARCH("/",N853))</f>
        <v>indie rock</v>
      </c>
      <c r="S853" s="10">
        <f t="shared" si="26"/>
        <v>41299.585023148145</v>
      </c>
      <c r="T853" s="10">
        <f t="shared" si="27"/>
        <v>41344.543356481481</v>
      </c>
    </row>
    <row r="854" spans="1:20" ht="49" x14ac:dyDescent="0.25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5">
        <f>E854/D854</f>
        <v>1.4458441666666668</v>
      </c>
      <c r="P854" s="6">
        <f>ROUND(E854/L854,2)</f>
        <v>70.53</v>
      </c>
      <c r="Q854" t="str">
        <f>LEFT(N854, SEARCH("/",N854)-1)</f>
        <v>music</v>
      </c>
      <c r="R854" t="str">
        <f>RIGHT(N854, LEN(N854)-SEARCH("/",N854))</f>
        <v>indie rock</v>
      </c>
      <c r="S854" s="10">
        <f t="shared" si="26"/>
        <v>41228.577870370369</v>
      </c>
      <c r="T854" s="10">
        <f t="shared" si="27"/>
        <v>41258.577870370369</v>
      </c>
    </row>
    <row r="855" spans="1:20" ht="65" x14ac:dyDescent="0.25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5">
        <f>E855/D855</f>
        <v>1.0555000000000001</v>
      </c>
      <c r="P855" s="6">
        <f>ROUND(E855/L855,2)</f>
        <v>87.96</v>
      </c>
      <c r="Q855" t="str">
        <f>LEFT(N855, SEARCH("/",N855)-1)</f>
        <v>music</v>
      </c>
      <c r="R855" t="str">
        <f>RIGHT(N855, LEN(N855)-SEARCH("/",N855))</f>
        <v>indie rock</v>
      </c>
      <c r="S855" s="10">
        <f t="shared" si="26"/>
        <v>40335.589745370366</v>
      </c>
      <c r="T855" s="10">
        <f t="shared" si="27"/>
        <v>40381.041666666664</v>
      </c>
    </row>
    <row r="856" spans="1:20" ht="33" x14ac:dyDescent="0.25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5">
        <f>E856/D856</f>
        <v>1.3660000000000001</v>
      </c>
      <c r="P856" s="6">
        <f>ROUND(E856/L856,2)</f>
        <v>26.27</v>
      </c>
      <c r="Q856" t="str">
        <f>LEFT(N856, SEARCH("/",N856)-1)</f>
        <v>music</v>
      </c>
      <c r="R856" t="str">
        <f>RIGHT(N856, LEN(N856)-SEARCH("/",N856))</f>
        <v>indie rock</v>
      </c>
      <c r="S856" s="10">
        <f t="shared" si="26"/>
        <v>40671.429178240738</v>
      </c>
      <c r="T856" s="10">
        <f t="shared" si="27"/>
        <v>40701.429178240738</v>
      </c>
    </row>
    <row r="857" spans="1:20" ht="49" x14ac:dyDescent="0.25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5">
        <f>E857/D857</f>
        <v>1.04</v>
      </c>
      <c r="P857" s="6">
        <f>ROUND(E857/L857,2)</f>
        <v>57.78</v>
      </c>
      <c r="Q857" t="str">
        <f>LEFT(N857, SEARCH("/",N857)-1)</f>
        <v>music</v>
      </c>
      <c r="R857" t="str">
        <f>RIGHT(N857, LEN(N857)-SEARCH("/",N857))</f>
        <v>indie rock</v>
      </c>
      <c r="S857" s="10">
        <f t="shared" si="26"/>
        <v>40632.733622685184</v>
      </c>
      <c r="T857" s="10">
        <f t="shared" si="27"/>
        <v>40648.957638888889</v>
      </c>
    </row>
    <row r="858" spans="1:20" ht="18" x14ac:dyDescent="0.25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5">
        <f>E858/D858</f>
        <v>1.145</v>
      </c>
      <c r="P858" s="6">
        <f>ROUND(E858/L858,2)</f>
        <v>57.25</v>
      </c>
      <c r="Q858" t="str">
        <f>LEFT(N858, SEARCH("/",N858)-1)</f>
        <v>music</v>
      </c>
      <c r="R858" t="str">
        <f>RIGHT(N858, LEN(N858)-SEARCH("/",N858))</f>
        <v>indie rock</v>
      </c>
      <c r="S858" s="10">
        <f t="shared" si="26"/>
        <v>40920.696562499994</v>
      </c>
      <c r="T858" s="10">
        <f t="shared" si="27"/>
        <v>40951.696562499994</v>
      </c>
    </row>
    <row r="859" spans="1:20" ht="49" x14ac:dyDescent="0.25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5">
        <f>E859/D859</f>
        <v>1.0171957671957672</v>
      </c>
      <c r="P859" s="6">
        <f>ROUND(E859/L859,2)</f>
        <v>196.34</v>
      </c>
      <c r="Q859" t="str">
        <f>LEFT(N859, SEARCH("/",N859)-1)</f>
        <v>music</v>
      </c>
      <c r="R859" t="str">
        <f>RIGHT(N859, LEN(N859)-SEARCH("/",N859))</f>
        <v>indie rock</v>
      </c>
      <c r="S859" s="10">
        <f t="shared" si="26"/>
        <v>42267.538449074076</v>
      </c>
      <c r="T859" s="10">
        <f t="shared" si="27"/>
        <v>42297.538449074076</v>
      </c>
    </row>
    <row r="860" spans="1:20" ht="49" x14ac:dyDescent="0.25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5">
        <f>E860/D860</f>
        <v>1.2394678492239468</v>
      </c>
      <c r="P860" s="6">
        <f>ROUND(E860/L860,2)</f>
        <v>43</v>
      </c>
      <c r="Q860" t="str">
        <f>LEFT(N860, SEARCH("/",N860)-1)</f>
        <v>music</v>
      </c>
      <c r="R860" t="str">
        <f>RIGHT(N860, LEN(N860)-SEARCH("/",N860))</f>
        <v>indie rock</v>
      </c>
      <c r="S860" s="10">
        <f t="shared" si="26"/>
        <v>40981.501909722218</v>
      </c>
      <c r="T860" s="10">
        <f t="shared" si="27"/>
        <v>41011.501909722218</v>
      </c>
    </row>
    <row r="861" spans="1:20" ht="49" x14ac:dyDescent="0.25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5">
        <f>E861/D861</f>
        <v>1.0245669291338582</v>
      </c>
      <c r="P861" s="6">
        <f>ROUND(E861/L861,2)</f>
        <v>35.549999999999997</v>
      </c>
      <c r="Q861" t="str">
        <f>LEFT(N861, SEARCH("/",N861)-1)</f>
        <v>music</v>
      </c>
      <c r="R861" t="str">
        <f>RIGHT(N861, LEN(N861)-SEARCH("/",N861))</f>
        <v>indie rock</v>
      </c>
      <c r="S861" s="10">
        <f t="shared" si="26"/>
        <v>41680.375069444439</v>
      </c>
      <c r="T861" s="10">
        <f t="shared" si="27"/>
        <v>41702.666666666664</v>
      </c>
    </row>
    <row r="862" spans="1:20" ht="49" x14ac:dyDescent="0.25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5">
        <f>E862/D862</f>
        <v>1.4450000000000001</v>
      </c>
      <c r="P862" s="6">
        <f>ROUND(E862/L862,2)</f>
        <v>68.81</v>
      </c>
      <c r="Q862" t="str">
        <f>LEFT(N862, SEARCH("/",N862)-1)</f>
        <v>music</v>
      </c>
      <c r="R862" t="str">
        <f>RIGHT(N862, LEN(N862)-SEARCH("/",N862))</f>
        <v>indie rock</v>
      </c>
      <c r="S862" s="10">
        <f t="shared" si="26"/>
        <v>42365.9846412037</v>
      </c>
      <c r="T862" s="10">
        <f t="shared" si="27"/>
        <v>42401.541666666664</v>
      </c>
    </row>
    <row r="863" spans="1:20" ht="49" x14ac:dyDescent="0.25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5">
        <f>E863/D863</f>
        <v>1.3333333333333333</v>
      </c>
      <c r="P863" s="6">
        <f>ROUND(E863/L863,2)</f>
        <v>28.57</v>
      </c>
      <c r="Q863" t="str">
        <f>LEFT(N863, SEARCH("/",N863)-1)</f>
        <v>music</v>
      </c>
      <c r="R863" t="str">
        <f>RIGHT(N863, LEN(N863)-SEARCH("/",N863))</f>
        <v>indie rock</v>
      </c>
      <c r="S863" s="10">
        <f t="shared" si="26"/>
        <v>42058.733402777776</v>
      </c>
      <c r="T863" s="10">
        <f t="shared" si="27"/>
        <v>42088.691736111105</v>
      </c>
    </row>
    <row r="864" spans="1:20" ht="49" x14ac:dyDescent="0.25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5">
        <f>E864/D864</f>
        <v>1.0936440000000001</v>
      </c>
      <c r="P864" s="6">
        <f>ROUND(E864/L864,2)</f>
        <v>50.63</v>
      </c>
      <c r="Q864" t="str">
        <f>LEFT(N864, SEARCH("/",N864)-1)</f>
        <v>music</v>
      </c>
      <c r="R864" t="str">
        <f>RIGHT(N864, LEN(N864)-SEARCH("/",N864))</f>
        <v>indie rock</v>
      </c>
      <c r="S864" s="10">
        <f t="shared" si="26"/>
        <v>41160.663553240738</v>
      </c>
      <c r="T864" s="10">
        <f t="shared" si="27"/>
        <v>41188.207638888889</v>
      </c>
    </row>
    <row r="865" spans="1:20" ht="33" x14ac:dyDescent="0.25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5">
        <f>E865/D865</f>
        <v>1.3680000000000001</v>
      </c>
      <c r="P865" s="6">
        <f>ROUND(E865/L865,2)</f>
        <v>54</v>
      </c>
      <c r="Q865" t="str">
        <f>LEFT(N865, SEARCH("/",N865)-1)</f>
        <v>music</v>
      </c>
      <c r="R865" t="str">
        <f>RIGHT(N865, LEN(N865)-SEARCH("/",N865))</f>
        <v>indie rock</v>
      </c>
      <c r="S865" s="10">
        <f t="shared" si="26"/>
        <v>41074.013229166667</v>
      </c>
      <c r="T865" s="10">
        <f t="shared" si="27"/>
        <v>41104.013229166667</v>
      </c>
    </row>
    <row r="866" spans="1:20" ht="49" x14ac:dyDescent="0.25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5">
        <f>E866/D866</f>
        <v>1.1555</v>
      </c>
      <c r="P866" s="6">
        <f>ROUND(E866/L866,2)</f>
        <v>36.11</v>
      </c>
      <c r="Q866" t="str">
        <f>LEFT(N866, SEARCH("/",N866)-1)</f>
        <v>music</v>
      </c>
      <c r="R866" t="str">
        <f>RIGHT(N866, LEN(N866)-SEARCH("/",N866))</f>
        <v>indie rock</v>
      </c>
      <c r="S866" s="10">
        <f t="shared" si="26"/>
        <v>41590.047534722216</v>
      </c>
      <c r="T866" s="10">
        <f t="shared" si="27"/>
        <v>41620.047534722216</v>
      </c>
    </row>
    <row r="867" spans="1:20" ht="49" x14ac:dyDescent="0.25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5">
        <f>E867/D867</f>
        <v>2.4079999999999999</v>
      </c>
      <c r="P867" s="6">
        <f>ROUND(E867/L867,2)</f>
        <v>23.15</v>
      </c>
      <c r="Q867" t="str">
        <f>LEFT(N867, SEARCH("/",N867)-1)</f>
        <v>music</v>
      </c>
      <c r="R867" t="str">
        <f>RIGHT(N867, LEN(N867)-SEARCH("/",N867))</f>
        <v>indie rock</v>
      </c>
      <c r="S867" s="10">
        <f t="shared" si="26"/>
        <v>40772.640416666662</v>
      </c>
      <c r="T867" s="10">
        <f t="shared" si="27"/>
        <v>40812.999305555553</v>
      </c>
    </row>
    <row r="868" spans="1:20" ht="49" x14ac:dyDescent="0.25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5">
        <f>E868/D868</f>
        <v>1.1439999999999999</v>
      </c>
      <c r="P868" s="6">
        <f>ROUND(E868/L868,2)</f>
        <v>104</v>
      </c>
      <c r="Q868" t="str">
        <f>LEFT(N868, SEARCH("/",N868)-1)</f>
        <v>music</v>
      </c>
      <c r="R868" t="str">
        <f>RIGHT(N868, LEN(N868)-SEARCH("/",N868))</f>
        <v>indie rock</v>
      </c>
      <c r="S868" s="10">
        <f t="shared" si="26"/>
        <v>41626.552719907406</v>
      </c>
      <c r="T868" s="10">
        <f t="shared" si="27"/>
        <v>41654.606249999997</v>
      </c>
    </row>
    <row r="869" spans="1:20" ht="33" x14ac:dyDescent="0.25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5">
        <f>E869/D869</f>
        <v>1.1033333333333333</v>
      </c>
      <c r="P869" s="6">
        <f>ROUND(E869/L869,2)</f>
        <v>31.83</v>
      </c>
      <c r="Q869" t="str">
        <f>LEFT(N869, SEARCH("/",N869)-1)</f>
        <v>music</v>
      </c>
      <c r="R869" t="str">
        <f>RIGHT(N869, LEN(N869)-SEARCH("/",N869))</f>
        <v>indie rock</v>
      </c>
      <c r="S869" s="10">
        <f t="shared" si="26"/>
        <v>41535.693148148144</v>
      </c>
      <c r="T869" s="10">
        <f t="shared" si="27"/>
        <v>41557.791666666664</v>
      </c>
    </row>
    <row r="870" spans="1:20" ht="65" x14ac:dyDescent="0.25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5">
        <f>E870/D870</f>
        <v>1.9537933333333333</v>
      </c>
      <c r="P870" s="6">
        <f>ROUND(E870/L870,2)</f>
        <v>27.39</v>
      </c>
      <c r="Q870" t="str">
        <f>LEFT(N870, SEARCH("/",N870)-1)</f>
        <v>music</v>
      </c>
      <c r="R870" t="str">
        <f>RIGHT(N870, LEN(N870)-SEARCH("/",N870))</f>
        <v>indie rock</v>
      </c>
      <c r="S870" s="10">
        <f t="shared" si="26"/>
        <v>40456.746018518512</v>
      </c>
      <c r="T870" s="10">
        <f t="shared" si="27"/>
        <v>40483.80972222222</v>
      </c>
    </row>
    <row r="871" spans="1:20" ht="18" x14ac:dyDescent="0.25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5">
        <f>E871/D871</f>
        <v>1.0333333333333334</v>
      </c>
      <c r="P871" s="6">
        <f>ROUND(E871/L871,2)</f>
        <v>56.36</v>
      </c>
      <c r="Q871" t="str">
        <f>LEFT(N871, SEARCH("/",N871)-1)</f>
        <v>music</v>
      </c>
      <c r="R871" t="str">
        <f>RIGHT(N871, LEN(N871)-SEARCH("/",N871))</f>
        <v>indie rock</v>
      </c>
      <c r="S871" s="10">
        <f t="shared" si="26"/>
        <v>40960.653229166666</v>
      </c>
      <c r="T871" s="10">
        <f t="shared" si="27"/>
        <v>40975.999305555553</v>
      </c>
    </row>
    <row r="872" spans="1:20" ht="33" x14ac:dyDescent="0.25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5">
        <f>E872/D872</f>
        <v>1.031372549019608</v>
      </c>
      <c r="P872" s="6">
        <f>ROUND(E872/L872,2)</f>
        <v>77.349999999999994</v>
      </c>
      <c r="Q872" t="str">
        <f>LEFT(N872, SEARCH("/",N872)-1)</f>
        <v>music</v>
      </c>
      <c r="R872" t="str">
        <f>RIGHT(N872, LEN(N872)-SEARCH("/",N872))</f>
        <v>indie rock</v>
      </c>
      <c r="S872" s="10">
        <f t="shared" si="26"/>
        <v>41371.439745370364</v>
      </c>
      <c r="T872" s="10">
        <f t="shared" si="27"/>
        <v>41401.439745370364</v>
      </c>
    </row>
    <row r="873" spans="1:20" ht="49" x14ac:dyDescent="0.25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5">
        <f>E873/D873</f>
        <v>1.003125</v>
      </c>
      <c r="P873" s="6">
        <f>ROUND(E873/L873,2)</f>
        <v>42.8</v>
      </c>
      <c r="Q873" t="str">
        <f>LEFT(N873, SEARCH("/",N873)-1)</f>
        <v>music</v>
      </c>
      <c r="R873" t="str">
        <f>RIGHT(N873, LEN(N873)-SEARCH("/",N873))</f>
        <v>indie rock</v>
      </c>
      <c r="S873" s="10">
        <f t="shared" si="26"/>
        <v>40686.813263888886</v>
      </c>
      <c r="T873" s="10">
        <f t="shared" si="27"/>
        <v>40728.813263888886</v>
      </c>
    </row>
    <row r="874" spans="1:20" ht="33" x14ac:dyDescent="0.25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5">
        <f>E874/D874</f>
        <v>1.27</v>
      </c>
      <c r="P874" s="6">
        <f>ROUND(E874/L874,2)</f>
        <v>48.85</v>
      </c>
      <c r="Q874" t="str">
        <f>LEFT(N874, SEARCH("/",N874)-1)</f>
        <v>music</v>
      </c>
      <c r="R874" t="str">
        <f>RIGHT(N874, LEN(N874)-SEARCH("/",N874))</f>
        <v>indie rock</v>
      </c>
      <c r="S874" s="10">
        <f t="shared" si="26"/>
        <v>41402.350486111107</v>
      </c>
      <c r="T874" s="10">
        <f t="shared" si="27"/>
        <v>41462.350486111107</v>
      </c>
    </row>
    <row r="875" spans="1:20" ht="33" x14ac:dyDescent="0.25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5">
        <f>E875/D875</f>
        <v>1.20601</v>
      </c>
      <c r="P875" s="6">
        <f>ROUND(E875/L875,2)</f>
        <v>48.24</v>
      </c>
      <c r="Q875" t="str">
        <f>LEFT(N875, SEARCH("/",N875)-1)</f>
        <v>music</v>
      </c>
      <c r="R875" t="str">
        <f>RIGHT(N875, LEN(N875)-SEARCH("/",N875))</f>
        <v>indie rock</v>
      </c>
      <c r="S875" s="10">
        <f t="shared" si="26"/>
        <v>41037.684131944443</v>
      </c>
      <c r="T875" s="10">
        <f t="shared" si="27"/>
        <v>41050.9375</v>
      </c>
    </row>
    <row r="876" spans="1:20" ht="49" x14ac:dyDescent="0.25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5">
        <f>E876/D876</f>
        <v>1.0699047619047619</v>
      </c>
      <c r="P876" s="6">
        <f>ROUND(E876/L876,2)</f>
        <v>70.209999999999994</v>
      </c>
      <c r="Q876" t="str">
        <f>LEFT(N876, SEARCH("/",N876)-1)</f>
        <v>music</v>
      </c>
      <c r="R876" t="str">
        <f>RIGHT(N876, LEN(N876)-SEARCH("/",N876))</f>
        <v>indie rock</v>
      </c>
      <c r="S876" s="10">
        <f t="shared" si="26"/>
        <v>40911.601539351854</v>
      </c>
      <c r="T876" s="10">
        <f t="shared" si="27"/>
        <v>40932.601539351854</v>
      </c>
    </row>
    <row r="877" spans="1:20" ht="49" x14ac:dyDescent="0.25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5">
        <f>E877/D877</f>
        <v>1.7243333333333333</v>
      </c>
      <c r="P877" s="6">
        <f>ROUND(E877/L877,2)</f>
        <v>94.05</v>
      </c>
      <c r="Q877" t="str">
        <f>LEFT(N877, SEARCH("/",N877)-1)</f>
        <v>music</v>
      </c>
      <c r="R877" t="str">
        <f>RIGHT(N877, LEN(N877)-SEARCH("/",N877))</f>
        <v>indie rock</v>
      </c>
      <c r="S877" s="10">
        <f t="shared" si="26"/>
        <v>41878.922534722216</v>
      </c>
      <c r="T877" s="10">
        <f t="shared" si="27"/>
        <v>41908.922534722216</v>
      </c>
    </row>
    <row r="878" spans="1:20" ht="49" x14ac:dyDescent="0.25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5">
        <f>E878/D878</f>
        <v>1.2362</v>
      </c>
      <c r="P878" s="6">
        <f>ROUND(E878/L878,2)</f>
        <v>80.27</v>
      </c>
      <c r="Q878" t="str">
        <f>LEFT(N878, SEARCH("/",N878)-1)</f>
        <v>music</v>
      </c>
      <c r="R878" t="str">
        <f>RIGHT(N878, LEN(N878)-SEARCH("/",N878))</f>
        <v>indie rock</v>
      </c>
      <c r="S878" s="10">
        <f t="shared" si="26"/>
        <v>40865.658807870372</v>
      </c>
      <c r="T878" s="10">
        <f t="shared" si="27"/>
        <v>40902</v>
      </c>
    </row>
    <row r="879" spans="1:20" ht="49" x14ac:dyDescent="0.25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5">
        <f>E879/D879</f>
        <v>1.0840000000000001</v>
      </c>
      <c r="P879" s="6">
        <f>ROUND(E879/L879,2)</f>
        <v>54.2</v>
      </c>
      <c r="Q879" t="str">
        <f>LEFT(N879, SEARCH("/",N879)-1)</f>
        <v>music</v>
      </c>
      <c r="R879" t="str">
        <f>RIGHT(N879, LEN(N879)-SEARCH("/",N879))</f>
        <v>indie rock</v>
      </c>
      <c r="S879" s="10">
        <f t="shared" si="26"/>
        <v>41773.724201388883</v>
      </c>
      <c r="T879" s="10">
        <f t="shared" si="27"/>
        <v>41810.999305555553</v>
      </c>
    </row>
    <row r="880" spans="1:20" ht="49" x14ac:dyDescent="0.25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5">
        <f>E880/D880</f>
        <v>1.1652013333333333</v>
      </c>
      <c r="P880" s="6">
        <f>ROUND(E880/L880,2)</f>
        <v>60.27</v>
      </c>
      <c r="Q880" t="str">
        <f>LEFT(N880, SEARCH("/",N880)-1)</f>
        <v>music</v>
      </c>
      <c r="R880" t="str">
        <f>RIGHT(N880, LEN(N880)-SEARCH("/",N880))</f>
        <v>indie rock</v>
      </c>
      <c r="S880" s="10">
        <f t="shared" si="26"/>
        <v>40852.68136574074</v>
      </c>
      <c r="T880" s="10">
        <f t="shared" si="27"/>
        <v>40883.040972222218</v>
      </c>
    </row>
    <row r="881" spans="1:20" ht="49" x14ac:dyDescent="0.25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5">
        <f>E881/D881</f>
        <v>1.8724499999999999</v>
      </c>
      <c r="P881" s="6">
        <f>ROUND(E881/L881,2)</f>
        <v>38.74</v>
      </c>
      <c r="Q881" t="str">
        <f>LEFT(N881, SEARCH("/",N881)-1)</f>
        <v>music</v>
      </c>
      <c r="R881" t="str">
        <f>RIGHT(N881, LEN(N881)-SEARCH("/",N881))</f>
        <v>indie rock</v>
      </c>
      <c r="S881" s="10">
        <f t="shared" si="26"/>
        <v>41058.91065972222</v>
      </c>
      <c r="T881" s="10">
        <f t="shared" si="27"/>
        <v>41074.957638888889</v>
      </c>
    </row>
    <row r="882" spans="1:20" ht="49" x14ac:dyDescent="0.25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5">
        <f>E882/D882</f>
        <v>1.1593333333333333</v>
      </c>
      <c r="P882" s="6">
        <f>ROUND(E882/L882,2)</f>
        <v>152.54</v>
      </c>
      <c r="Q882" t="str">
        <f>LEFT(N882, SEARCH("/",N882)-1)</f>
        <v>music</v>
      </c>
      <c r="R882" t="str">
        <f>RIGHT(N882, LEN(N882)-SEARCH("/",N882))</f>
        <v>indie rock</v>
      </c>
      <c r="S882" s="10">
        <f t="shared" si="26"/>
        <v>41426.05128472222</v>
      </c>
      <c r="T882" s="10">
        <f t="shared" si="27"/>
        <v>41457</v>
      </c>
    </row>
    <row r="883" spans="1:20" ht="49" x14ac:dyDescent="0.25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5">
        <f>E883/D883</f>
        <v>1.107</v>
      </c>
      <c r="P883" s="6">
        <f>ROUND(E883/L883,2)</f>
        <v>115.31</v>
      </c>
      <c r="Q883" t="str">
        <f>LEFT(N883, SEARCH("/",N883)-1)</f>
        <v>music</v>
      </c>
      <c r="R883" t="str">
        <f>RIGHT(N883, LEN(N883)-SEARCH("/",N883))</f>
        <v>indie rock</v>
      </c>
      <c r="S883" s="10">
        <f t="shared" si="26"/>
        <v>41313.776712962957</v>
      </c>
      <c r="T883" s="10">
        <f t="shared" si="27"/>
        <v>41343.735046296293</v>
      </c>
    </row>
    <row r="884" spans="1:20" ht="49" x14ac:dyDescent="0.25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5">
        <f>E884/D884</f>
        <v>1.7092307692307693</v>
      </c>
      <c r="P884" s="6">
        <f>ROUND(E884/L884,2)</f>
        <v>35.840000000000003</v>
      </c>
      <c r="Q884" t="str">
        <f>LEFT(N884, SEARCH("/",N884)-1)</f>
        <v>music</v>
      </c>
      <c r="R884" t="str">
        <f>RIGHT(N884, LEN(N884)-SEARCH("/",N884))</f>
        <v>indie rock</v>
      </c>
      <c r="S884" s="10">
        <f t="shared" si="26"/>
        <v>40670.298993055556</v>
      </c>
      <c r="T884" s="10">
        <f t="shared" si="27"/>
        <v>40708.957638888889</v>
      </c>
    </row>
    <row r="885" spans="1:20" ht="49" x14ac:dyDescent="0.25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5">
        <f>E885/D885</f>
        <v>1.2611835600000001</v>
      </c>
      <c r="P885" s="6">
        <f>ROUND(E885/L885,2)</f>
        <v>64.569999999999993</v>
      </c>
      <c r="Q885" t="str">
        <f>LEFT(N885, SEARCH("/",N885)-1)</f>
        <v>technology</v>
      </c>
      <c r="R885" t="str">
        <f>RIGHT(N885, LEN(N885)-SEARCH("/",N885))</f>
        <v>hardware</v>
      </c>
      <c r="S885" s="10">
        <f t="shared" si="26"/>
        <v>41744.08253472222</v>
      </c>
      <c r="T885" s="10">
        <f t="shared" si="27"/>
        <v>41774.08253472222</v>
      </c>
    </row>
    <row r="886" spans="1:20" ht="49" x14ac:dyDescent="0.25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5">
        <f>E886/D886</f>
        <v>1.3844033333333334</v>
      </c>
      <c r="P886" s="6">
        <f>ROUND(E886/L886,2)</f>
        <v>87.44</v>
      </c>
      <c r="Q886" t="str">
        <f>LEFT(N886, SEARCH("/",N886)-1)</f>
        <v>technology</v>
      </c>
      <c r="R886" t="str">
        <f>RIGHT(N886, LEN(N886)-SEARCH("/",N886))</f>
        <v>hardware</v>
      </c>
      <c r="S886" s="10">
        <f t="shared" si="26"/>
        <v>40638.619675925926</v>
      </c>
      <c r="T886" s="10">
        <f t="shared" si="27"/>
        <v>40728.619675925926</v>
      </c>
    </row>
    <row r="887" spans="1:20" ht="49" x14ac:dyDescent="0.25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5">
        <f>E887/D887</f>
        <v>17.052499999999998</v>
      </c>
      <c r="P887" s="6">
        <f>ROUND(E887/L887,2)</f>
        <v>68.819999999999993</v>
      </c>
      <c r="Q887" t="str">
        <f>LEFT(N887, SEARCH("/",N887)-1)</f>
        <v>technology</v>
      </c>
      <c r="R887" t="str">
        <f>RIGHT(N887, LEN(N887)-SEARCH("/",N887))</f>
        <v>hardware</v>
      </c>
      <c r="S887" s="10">
        <f t="shared" si="26"/>
        <v>42548.061527777776</v>
      </c>
      <c r="T887" s="10">
        <f t="shared" si="27"/>
        <v>42593.061527777776</v>
      </c>
    </row>
    <row r="888" spans="1:20" ht="49" x14ac:dyDescent="0.25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5">
        <f>E888/D888</f>
        <v>7.8805550000000002</v>
      </c>
      <c r="P888" s="6">
        <f>ROUND(E888/L888,2)</f>
        <v>176.2</v>
      </c>
      <c r="Q888" t="str">
        <f>LEFT(N888, SEARCH("/",N888)-1)</f>
        <v>technology</v>
      </c>
      <c r="R888" t="str">
        <f>RIGHT(N888, LEN(N888)-SEARCH("/",N888))</f>
        <v>hardware</v>
      </c>
      <c r="S888" s="10">
        <f t="shared" si="26"/>
        <v>41730.376041666663</v>
      </c>
      <c r="T888" s="10">
        <f t="shared" si="27"/>
        <v>41760.376041666663</v>
      </c>
    </row>
    <row r="889" spans="1:20" ht="49" x14ac:dyDescent="0.25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5">
        <f>E889/D889</f>
        <v>3.4801799999999998</v>
      </c>
      <c r="P889" s="6">
        <f>ROUND(E889/L889,2)</f>
        <v>511.79</v>
      </c>
      <c r="Q889" t="str">
        <f>LEFT(N889, SEARCH("/",N889)-1)</f>
        <v>technology</v>
      </c>
      <c r="R889" t="str">
        <f>RIGHT(N889, LEN(N889)-SEARCH("/",N889))</f>
        <v>hardware</v>
      </c>
      <c r="S889" s="10">
        <f t="shared" si="26"/>
        <v>42157.043495370366</v>
      </c>
      <c r="T889" s="10">
        <f t="shared" si="27"/>
        <v>42197.043495370366</v>
      </c>
    </row>
    <row r="890" spans="1:20" ht="49" x14ac:dyDescent="0.25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5">
        <f>E890/D890</f>
        <v>1.4974666666666667</v>
      </c>
      <c r="P890" s="6">
        <f>ROUND(E890/L890,2)</f>
        <v>160.44</v>
      </c>
      <c r="Q890" t="str">
        <f>LEFT(N890, SEARCH("/",N890)-1)</f>
        <v>technology</v>
      </c>
      <c r="R890" t="str">
        <f>RIGHT(N890, LEN(N890)-SEARCH("/",N890))</f>
        <v>hardware</v>
      </c>
      <c r="S890" s="10">
        <f t="shared" si="26"/>
        <v>41688.941678240742</v>
      </c>
      <c r="T890" s="10">
        <f t="shared" si="27"/>
        <v>41748.900011574071</v>
      </c>
    </row>
    <row r="891" spans="1:20" ht="49" x14ac:dyDescent="0.25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5">
        <f>E891/D891</f>
        <v>1.0063375000000001</v>
      </c>
      <c r="P891" s="6">
        <f>ROUND(E891/L891,2)</f>
        <v>35</v>
      </c>
      <c r="Q891" t="str">
        <f>LEFT(N891, SEARCH("/",N891)-1)</f>
        <v>technology</v>
      </c>
      <c r="R891" t="str">
        <f>RIGHT(N891, LEN(N891)-SEARCH("/",N891))</f>
        <v>hardware</v>
      </c>
      <c r="S891" s="10">
        <f t="shared" si="26"/>
        <v>40102.709722222222</v>
      </c>
      <c r="T891" s="10">
        <f t="shared" si="27"/>
        <v>40140.040972222218</v>
      </c>
    </row>
    <row r="892" spans="1:20" ht="33" x14ac:dyDescent="0.25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5">
        <f>E892/D892</f>
        <v>8.0021100000000001</v>
      </c>
      <c r="P892" s="6">
        <f>ROUND(E892/L892,2)</f>
        <v>188.51</v>
      </c>
      <c r="Q892" t="str">
        <f>LEFT(N892, SEARCH("/",N892)-1)</f>
        <v>technology</v>
      </c>
      <c r="R892" t="str">
        <f>RIGHT(N892, LEN(N892)-SEARCH("/",N892))</f>
        <v>hardware</v>
      </c>
      <c r="S892" s="10">
        <f t="shared" si="26"/>
        <v>42473.395937499998</v>
      </c>
      <c r="T892" s="10">
        <f t="shared" si="27"/>
        <v>42527.501388888886</v>
      </c>
    </row>
    <row r="893" spans="1:20" ht="49" x14ac:dyDescent="0.25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5">
        <f>E893/D893</f>
        <v>1.0600260000000001</v>
      </c>
      <c r="P893" s="6">
        <f>ROUND(E893/L893,2)</f>
        <v>56.2</v>
      </c>
      <c r="Q893" t="str">
        <f>LEFT(N893, SEARCH("/",N893)-1)</f>
        <v>technology</v>
      </c>
      <c r="R893" t="str">
        <f>RIGHT(N893, LEN(N893)-SEARCH("/",N893))</f>
        <v>hardware</v>
      </c>
      <c r="S893" s="10">
        <f t="shared" si="26"/>
        <v>41800.21471064815</v>
      </c>
      <c r="T893" s="10">
        <f t="shared" si="27"/>
        <v>41830.21471064815</v>
      </c>
    </row>
    <row r="894" spans="1:20" ht="49" x14ac:dyDescent="0.25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5">
        <f>E894/D894</f>
        <v>2.0051866666666669</v>
      </c>
      <c r="P894" s="6">
        <f>ROUND(E894/L894,2)</f>
        <v>51.31</v>
      </c>
      <c r="Q894" t="str">
        <f>LEFT(N894, SEARCH("/",N894)-1)</f>
        <v>technology</v>
      </c>
      <c r="R894" t="str">
        <f>RIGHT(N894, LEN(N894)-SEARCH("/",N894))</f>
        <v>hardware</v>
      </c>
      <c r="S894" s="10">
        <f t="shared" si="26"/>
        <v>40623.973067129627</v>
      </c>
      <c r="T894" s="10">
        <f t="shared" si="27"/>
        <v>40654.973067129627</v>
      </c>
    </row>
    <row r="895" spans="1:20" ht="49" x14ac:dyDescent="0.25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5">
        <f>E895/D895</f>
        <v>2.1244399999999999</v>
      </c>
      <c r="P895" s="6">
        <f>ROUND(E895/L895,2)</f>
        <v>127.36</v>
      </c>
      <c r="Q895" t="str">
        <f>LEFT(N895, SEARCH("/",N895)-1)</f>
        <v>technology</v>
      </c>
      <c r="R895" t="str">
        <f>RIGHT(N895, LEN(N895)-SEARCH("/",N895))</f>
        <v>hardware</v>
      </c>
      <c r="S895" s="10">
        <f t="shared" si="26"/>
        <v>42651.212233796294</v>
      </c>
      <c r="T895" s="10">
        <f t="shared" si="27"/>
        <v>42681.253900462958</v>
      </c>
    </row>
    <row r="896" spans="1:20" ht="49" x14ac:dyDescent="0.25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5">
        <f>E896/D896</f>
        <v>1.9847237142857144</v>
      </c>
      <c r="P896" s="6">
        <f>ROUND(E896/L896,2)</f>
        <v>101.86</v>
      </c>
      <c r="Q896" t="str">
        <f>LEFT(N896, SEARCH("/",N896)-1)</f>
        <v>technology</v>
      </c>
      <c r="R896" t="str">
        <f>RIGHT(N896, LEN(N896)-SEARCH("/",N896))</f>
        <v>hardware</v>
      </c>
      <c r="S896" s="10">
        <f t="shared" si="26"/>
        <v>41526.398321759254</v>
      </c>
      <c r="T896" s="10">
        <f t="shared" si="27"/>
        <v>41563.398321759254</v>
      </c>
    </row>
    <row r="897" spans="1:20" ht="49" x14ac:dyDescent="0.25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5">
        <f>E897/D897</f>
        <v>2.2594666666666665</v>
      </c>
      <c r="P897" s="6">
        <f>ROUND(E897/L897,2)</f>
        <v>230.56</v>
      </c>
      <c r="Q897" t="str">
        <f>LEFT(N897, SEARCH("/",N897)-1)</f>
        <v>technology</v>
      </c>
      <c r="R897" t="str">
        <f>RIGHT(N897, LEN(N897)-SEARCH("/",N897))</f>
        <v>hardware</v>
      </c>
      <c r="S897" s="10">
        <f t="shared" si="26"/>
        <v>40940.991493055553</v>
      </c>
      <c r="T897" s="10">
        <f t="shared" si="27"/>
        <v>40969.916666666664</v>
      </c>
    </row>
    <row r="898" spans="1:20" ht="33" x14ac:dyDescent="0.25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5">
        <f>E898/D898</f>
        <v>6.9894800000000004</v>
      </c>
      <c r="P898" s="6">
        <f>ROUND(E898/L898,2)</f>
        <v>842.11</v>
      </c>
      <c r="Q898" t="str">
        <f>LEFT(N898, SEARCH("/",N898)-1)</f>
        <v>technology</v>
      </c>
      <c r="R898" t="str">
        <f>RIGHT(N898, LEN(N898)-SEARCH("/",N898))</f>
        <v>hardware</v>
      </c>
      <c r="S898" s="10">
        <f t="shared" si="26"/>
        <v>42394.372407407405</v>
      </c>
      <c r="T898" s="10">
        <f t="shared" si="27"/>
        <v>42440.999999999993</v>
      </c>
    </row>
    <row r="899" spans="1:20" ht="49" x14ac:dyDescent="0.25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5">
        <f>E899/D899</f>
        <v>3.9859528571428569</v>
      </c>
      <c r="P899" s="6">
        <f>ROUND(E899/L899,2)</f>
        <v>577.28</v>
      </c>
      <c r="Q899" t="str">
        <f>LEFT(N899, SEARCH("/",N899)-1)</f>
        <v>technology</v>
      </c>
      <c r="R899" t="str">
        <f>RIGHT(N899, LEN(N899)-SEARCH("/",N899))</f>
        <v>hardware</v>
      </c>
      <c r="S899" s="10">
        <f t="shared" ref="S899:S962" si="28">(J899/86400)+25569+(-5/24)</f>
        <v>41020.063437500001</v>
      </c>
      <c r="T899" s="10">
        <f t="shared" ref="T899:T962" si="29">(I899/86400)+25569+(-5/24)</f>
        <v>41052.583333333328</v>
      </c>
    </row>
    <row r="900" spans="1:20" ht="49" x14ac:dyDescent="0.25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5">
        <f>E900/D900</f>
        <v>2.9403333333333332</v>
      </c>
      <c r="P900" s="6">
        <f>ROUND(E900/L900,2)</f>
        <v>483.34</v>
      </c>
      <c r="Q900" t="str">
        <f>LEFT(N900, SEARCH("/",N900)-1)</f>
        <v>technology</v>
      </c>
      <c r="R900" t="str">
        <f>RIGHT(N900, LEN(N900)-SEARCH("/",N900))</f>
        <v>hardware</v>
      </c>
      <c r="S900" s="10">
        <f t="shared" si="28"/>
        <v>42067.71533564815</v>
      </c>
      <c r="T900" s="10">
        <f t="shared" si="29"/>
        <v>42112.673668981479</v>
      </c>
    </row>
    <row r="901" spans="1:20" ht="33" x14ac:dyDescent="0.25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5">
        <f>E901/D901</f>
        <v>1.6750470000000002</v>
      </c>
      <c r="P901" s="6">
        <f>ROUND(E901/L901,2)</f>
        <v>76.14</v>
      </c>
      <c r="Q901" t="str">
        <f>LEFT(N901, SEARCH("/",N901)-1)</f>
        <v>technology</v>
      </c>
      <c r="R901" t="str">
        <f>RIGHT(N901, LEN(N901)-SEARCH("/",N901))</f>
        <v>hardware</v>
      </c>
      <c r="S901" s="10">
        <f t="shared" si="28"/>
        <v>41178.890196759261</v>
      </c>
      <c r="T901" s="10">
        <f t="shared" si="29"/>
        <v>41208.890196759261</v>
      </c>
    </row>
    <row r="902" spans="1:20" ht="49" x14ac:dyDescent="0.25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5">
        <f>E902/D902</f>
        <v>14.355717142857143</v>
      </c>
      <c r="P902" s="6">
        <f>ROUND(E902/L902,2)</f>
        <v>74.11</v>
      </c>
      <c r="Q902" t="str">
        <f>LEFT(N902, SEARCH("/",N902)-1)</f>
        <v>technology</v>
      </c>
      <c r="R902" t="str">
        <f>RIGHT(N902, LEN(N902)-SEARCH("/",N902))</f>
        <v>hardware</v>
      </c>
      <c r="S902" s="10">
        <f t="shared" si="28"/>
        <v>41326.779641203699</v>
      </c>
      <c r="T902" s="10">
        <f t="shared" si="29"/>
        <v>41356.737974537034</v>
      </c>
    </row>
    <row r="903" spans="1:20" ht="49" x14ac:dyDescent="0.25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5">
        <f>E903/D903</f>
        <v>1.5673440000000001</v>
      </c>
      <c r="P903" s="6">
        <f>ROUND(E903/L903,2)</f>
        <v>36.97</v>
      </c>
      <c r="Q903" t="str">
        <f>LEFT(N903, SEARCH("/",N903)-1)</f>
        <v>technology</v>
      </c>
      <c r="R903" t="str">
        <f>RIGHT(N903, LEN(N903)-SEARCH("/",N903))</f>
        <v>hardware</v>
      </c>
      <c r="S903" s="10">
        <f t="shared" si="28"/>
        <v>41871.637268518512</v>
      </c>
      <c r="T903" s="10">
        <f t="shared" si="29"/>
        <v>41912.791666666664</v>
      </c>
    </row>
    <row r="904" spans="1:20" ht="49" x14ac:dyDescent="0.25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5">
        <f>E904/D904</f>
        <v>1.1790285714285715</v>
      </c>
      <c r="P904" s="6">
        <f>ROUND(E904/L904,2)</f>
        <v>2500.9699999999998</v>
      </c>
      <c r="Q904" t="str">
        <f>LEFT(N904, SEARCH("/",N904)-1)</f>
        <v>technology</v>
      </c>
      <c r="R904" t="str">
        <f>RIGHT(N904, LEN(N904)-SEARCH("/",N904))</f>
        <v>hardware</v>
      </c>
      <c r="S904" s="10">
        <f t="shared" si="28"/>
        <v>41964.154409722221</v>
      </c>
      <c r="T904" s="10">
        <f t="shared" si="29"/>
        <v>41994.154409722221</v>
      </c>
    </row>
    <row r="905" spans="1:20" ht="49" x14ac:dyDescent="0.25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5">
        <f>E905/D905</f>
        <v>11.053811999999999</v>
      </c>
      <c r="P905" s="6">
        <f>ROUND(E905/L905,2)</f>
        <v>67.69</v>
      </c>
      <c r="Q905" t="str">
        <f>LEFT(N905, SEARCH("/",N905)-1)</f>
        <v>technology</v>
      </c>
      <c r="R905" t="str">
        <f>RIGHT(N905, LEN(N905)-SEARCH("/",N905))</f>
        <v>hardware</v>
      </c>
      <c r="S905" s="10">
        <f t="shared" si="28"/>
        <v>41147.986307870371</v>
      </c>
      <c r="T905" s="10">
        <f t="shared" si="29"/>
        <v>41187.957638888889</v>
      </c>
    </row>
    <row r="906" spans="1:20" ht="49" x14ac:dyDescent="0.25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5">
        <f>E906/D906</f>
        <v>1.9292499999999999</v>
      </c>
      <c r="P906" s="6">
        <f>ROUND(E906/L906,2)</f>
        <v>63.05</v>
      </c>
      <c r="Q906" t="str">
        <f>LEFT(N906, SEARCH("/",N906)-1)</f>
        <v>technology</v>
      </c>
      <c r="R906" t="str">
        <f>RIGHT(N906, LEN(N906)-SEARCH("/",N906))</f>
        <v>hardware</v>
      </c>
      <c r="S906" s="10">
        <f t="shared" si="28"/>
        <v>41742.572175925925</v>
      </c>
      <c r="T906" s="10">
        <f t="shared" si="29"/>
        <v>41772.572175925925</v>
      </c>
    </row>
    <row r="907" spans="1:20" ht="49" x14ac:dyDescent="0.25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5">
        <f>E907/D907</f>
        <v>1.268842105263158</v>
      </c>
      <c r="P907" s="6">
        <f>ROUND(E907/L907,2)</f>
        <v>117.6</v>
      </c>
      <c r="Q907" t="str">
        <f>LEFT(N907, SEARCH("/",N907)-1)</f>
        <v>technology</v>
      </c>
      <c r="R907" t="str">
        <f>RIGHT(N907, LEN(N907)-SEARCH("/",N907))</f>
        <v>hardware</v>
      </c>
      <c r="S907" s="10">
        <f t="shared" si="28"/>
        <v>41863.221458333333</v>
      </c>
      <c r="T907" s="10">
        <f t="shared" si="29"/>
        <v>41898.221458333333</v>
      </c>
    </row>
    <row r="908" spans="1:20" ht="49" x14ac:dyDescent="0.25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5">
        <f>E908/D908</f>
        <v>2.5957748878923765</v>
      </c>
      <c r="P908" s="6">
        <f>ROUND(E908/L908,2)</f>
        <v>180.75</v>
      </c>
      <c r="Q908" t="str">
        <f>LEFT(N908, SEARCH("/",N908)-1)</f>
        <v>technology</v>
      </c>
      <c r="R908" t="str">
        <f>RIGHT(N908, LEN(N908)-SEARCH("/",N908))</f>
        <v>hardware</v>
      </c>
      <c r="S908" s="10">
        <f t="shared" si="28"/>
        <v>42452.064490740733</v>
      </c>
      <c r="T908" s="10">
        <f t="shared" si="29"/>
        <v>42482.064490740733</v>
      </c>
    </row>
    <row r="909" spans="1:20" ht="49" x14ac:dyDescent="0.25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5">
        <f>E909/D909</f>
        <v>2.6227999999999998</v>
      </c>
      <c r="P909" s="6">
        <f>ROUND(E909/L909,2)</f>
        <v>127.32</v>
      </c>
      <c r="Q909" t="str">
        <f>LEFT(N909, SEARCH("/",N909)-1)</f>
        <v>technology</v>
      </c>
      <c r="R909" t="str">
        <f>RIGHT(N909, LEN(N909)-SEARCH("/",N909))</f>
        <v>hardware</v>
      </c>
      <c r="S909" s="10">
        <f t="shared" si="28"/>
        <v>40897.880902777775</v>
      </c>
      <c r="T909" s="10">
        <f t="shared" si="29"/>
        <v>40919.833333333328</v>
      </c>
    </row>
    <row r="910" spans="1:20" ht="49" x14ac:dyDescent="0.25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5">
        <f>E910/D910</f>
        <v>2.0674309000000002</v>
      </c>
      <c r="P910" s="6">
        <f>ROUND(E910/L910,2)</f>
        <v>136.63999999999999</v>
      </c>
      <c r="Q910" t="str">
        <f>LEFT(N910, SEARCH("/",N910)-1)</f>
        <v>technology</v>
      </c>
      <c r="R910" t="str">
        <f>RIGHT(N910, LEN(N910)-SEARCH("/",N910))</f>
        <v>hardware</v>
      </c>
      <c r="S910" s="10">
        <f t="shared" si="28"/>
        <v>41835.332152777773</v>
      </c>
      <c r="T910" s="10">
        <f t="shared" si="29"/>
        <v>41865.332152777773</v>
      </c>
    </row>
    <row r="911" spans="1:20" ht="49" x14ac:dyDescent="0.25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5">
        <f>E911/D911</f>
        <v>3.7012999999999998</v>
      </c>
      <c r="P911" s="6">
        <f>ROUND(E911/L911,2)</f>
        <v>182.78</v>
      </c>
      <c r="Q911" t="str">
        <f>LEFT(N911, SEARCH("/",N911)-1)</f>
        <v>technology</v>
      </c>
      <c r="R911" t="str">
        <f>RIGHT(N911, LEN(N911)-SEARCH("/",N911))</f>
        <v>hardware</v>
      </c>
      <c r="S911" s="10">
        <f t="shared" si="28"/>
        <v>41730.455196759256</v>
      </c>
      <c r="T911" s="10">
        <f t="shared" si="29"/>
        <v>41760.455196759256</v>
      </c>
    </row>
    <row r="912" spans="1:20" ht="33" x14ac:dyDescent="0.25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5">
        <f>E912/D912</f>
        <v>2.8496600000000001</v>
      </c>
      <c r="P912" s="6">
        <f>ROUND(E912/L912,2)</f>
        <v>279.38</v>
      </c>
      <c r="Q912" t="str">
        <f>LEFT(N912, SEARCH("/",N912)-1)</f>
        <v>technology</v>
      </c>
      <c r="R912" t="str">
        <f>RIGHT(N912, LEN(N912)-SEARCH("/",N912))</f>
        <v>hardware</v>
      </c>
      <c r="S912" s="10">
        <f t="shared" si="28"/>
        <v>42676.378645833327</v>
      </c>
      <c r="T912" s="10">
        <f t="shared" si="29"/>
        <v>42707.420312499999</v>
      </c>
    </row>
    <row r="913" spans="1:20" ht="49" x14ac:dyDescent="0.25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5">
        <f>E913/D913</f>
        <v>5.7907999999999999</v>
      </c>
      <c r="P913" s="6">
        <f>ROUND(E913/L913,2)</f>
        <v>61.38</v>
      </c>
      <c r="Q913" t="str">
        <f>LEFT(N913, SEARCH("/",N913)-1)</f>
        <v>technology</v>
      </c>
      <c r="R913" t="str">
        <f>RIGHT(N913, LEN(N913)-SEARCH("/",N913))</f>
        <v>hardware</v>
      </c>
      <c r="S913" s="10">
        <f t="shared" si="28"/>
        <v>42557.584120370368</v>
      </c>
      <c r="T913" s="10">
        <f t="shared" si="29"/>
        <v>42587.584120370368</v>
      </c>
    </row>
    <row r="914" spans="1:20" ht="49" x14ac:dyDescent="0.25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5">
        <f>E914/D914</f>
        <v>11.318</v>
      </c>
      <c r="P914" s="6">
        <f>ROUND(E914/L914,2)</f>
        <v>80.73</v>
      </c>
      <c r="Q914" t="str">
        <f>LEFT(N914, SEARCH("/",N914)-1)</f>
        <v>technology</v>
      </c>
      <c r="R914" t="str">
        <f>RIGHT(N914, LEN(N914)-SEARCH("/",N914))</f>
        <v>hardware</v>
      </c>
      <c r="S914" s="10">
        <f t="shared" si="28"/>
        <v>41323.984965277778</v>
      </c>
      <c r="T914" s="10">
        <f t="shared" si="29"/>
        <v>41383.943298611106</v>
      </c>
    </row>
    <row r="915" spans="1:20" ht="49" x14ac:dyDescent="0.25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5">
        <f>E915/D915</f>
        <v>2.6302771750000002</v>
      </c>
      <c r="P915" s="6">
        <f>ROUND(E915/L915,2)</f>
        <v>272.36</v>
      </c>
      <c r="Q915" t="str">
        <f>LEFT(N915, SEARCH("/",N915)-1)</f>
        <v>technology</v>
      </c>
      <c r="R915" t="str">
        <f>RIGHT(N915, LEN(N915)-SEARCH("/",N915))</f>
        <v>hardware</v>
      </c>
      <c r="S915" s="10">
        <f t="shared" si="28"/>
        <v>41561.29237268518</v>
      </c>
      <c r="T915" s="10">
        <f t="shared" si="29"/>
        <v>41592.958333333328</v>
      </c>
    </row>
    <row r="916" spans="1:20" ht="49" x14ac:dyDescent="0.25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5">
        <f>E916/D916</f>
        <v>6.7447999999999997</v>
      </c>
      <c r="P916" s="6">
        <f>ROUND(E916/L916,2)</f>
        <v>70.849999999999994</v>
      </c>
      <c r="Q916" t="str">
        <f>LEFT(N916, SEARCH("/",N916)-1)</f>
        <v>technology</v>
      </c>
      <c r="R916" t="str">
        <f>RIGHT(N916, LEN(N916)-SEARCH("/",N916))</f>
        <v>hardware</v>
      </c>
      <c r="S916" s="10">
        <f t="shared" si="28"/>
        <v>41200.803749999999</v>
      </c>
      <c r="T916" s="10">
        <f t="shared" si="29"/>
        <v>41230.845416666663</v>
      </c>
    </row>
    <row r="917" spans="1:20" ht="49" x14ac:dyDescent="0.25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5">
        <f>E917/D917</f>
        <v>2.5683081313131315</v>
      </c>
      <c r="P917" s="6">
        <f>ROUND(E917/L917,2)</f>
        <v>247.94</v>
      </c>
      <c r="Q917" t="str">
        <f>LEFT(N917, SEARCH("/",N917)-1)</f>
        <v>technology</v>
      </c>
      <c r="R917" t="str">
        <f>RIGHT(N917, LEN(N917)-SEARCH("/",N917))</f>
        <v>hardware</v>
      </c>
      <c r="S917" s="10">
        <f t="shared" si="28"/>
        <v>42549.514629629623</v>
      </c>
      <c r="T917" s="10">
        <f t="shared" si="29"/>
        <v>42588.083333333336</v>
      </c>
    </row>
    <row r="918" spans="1:20" ht="49" x14ac:dyDescent="0.25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5">
        <f>E918/D918</f>
        <v>3.7549600000000001</v>
      </c>
      <c r="P918" s="6">
        <f>ROUND(E918/L918,2)</f>
        <v>186.81</v>
      </c>
      <c r="Q918" t="str">
        <f>LEFT(N918, SEARCH("/",N918)-1)</f>
        <v>technology</v>
      </c>
      <c r="R918" t="str">
        <f>RIGHT(N918, LEN(N918)-SEARCH("/",N918))</f>
        <v>hardware</v>
      </c>
      <c r="S918" s="10">
        <f t="shared" si="28"/>
        <v>41445.125798611109</v>
      </c>
      <c r="T918" s="10">
        <f t="shared" si="29"/>
        <v>41505.125798611109</v>
      </c>
    </row>
    <row r="919" spans="1:20" ht="33" x14ac:dyDescent="0.25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5">
        <f>E919/D919</f>
        <v>2.0870837499999997</v>
      </c>
      <c r="P919" s="6">
        <f>ROUND(E919/L919,2)</f>
        <v>131.99</v>
      </c>
      <c r="Q919" t="str">
        <f>LEFT(N919, SEARCH("/",N919)-1)</f>
        <v>technology</v>
      </c>
      <c r="R919" t="str">
        <f>RIGHT(N919, LEN(N919)-SEARCH("/",N919))</f>
        <v>hardware</v>
      </c>
      <c r="S919" s="10">
        <f t="shared" si="28"/>
        <v>41313.54688657407</v>
      </c>
      <c r="T919" s="10">
        <f t="shared" si="29"/>
        <v>41343.54688657407</v>
      </c>
    </row>
    <row r="920" spans="1:20" ht="33" x14ac:dyDescent="0.25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5">
        <f>E920/D920</f>
        <v>3.4660000000000002</v>
      </c>
      <c r="P920" s="6">
        <f>ROUND(E920/L920,2)</f>
        <v>29.31</v>
      </c>
      <c r="Q920" t="str">
        <f>LEFT(N920, SEARCH("/",N920)-1)</f>
        <v>technology</v>
      </c>
      <c r="R920" t="str">
        <f>RIGHT(N920, LEN(N920)-SEARCH("/",N920))</f>
        <v>hardware</v>
      </c>
      <c r="S920" s="10">
        <f t="shared" si="28"/>
        <v>41438.691261574073</v>
      </c>
      <c r="T920" s="10">
        <f t="shared" si="29"/>
        <v>41468.691261574073</v>
      </c>
    </row>
    <row r="921" spans="1:20" ht="49" x14ac:dyDescent="0.25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5">
        <f>E921/D921</f>
        <v>4.0232999999999999</v>
      </c>
      <c r="P921" s="6">
        <f>ROUND(E921/L921,2)</f>
        <v>245.02</v>
      </c>
      <c r="Q921" t="str">
        <f>LEFT(N921, SEARCH("/",N921)-1)</f>
        <v>technology</v>
      </c>
      <c r="R921" t="str">
        <f>RIGHT(N921, LEN(N921)-SEARCH("/",N921))</f>
        <v>hardware</v>
      </c>
      <c r="S921" s="10">
        <f t="shared" si="28"/>
        <v>42311.008564814816</v>
      </c>
      <c r="T921" s="10">
        <f t="shared" si="29"/>
        <v>42357.124305555553</v>
      </c>
    </row>
    <row r="922" spans="1:20" ht="49" x14ac:dyDescent="0.25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5">
        <f>E922/D922</f>
        <v>10.2684514</v>
      </c>
      <c r="P922" s="6">
        <f>ROUND(E922/L922,2)</f>
        <v>1323.25</v>
      </c>
      <c r="Q922" t="str">
        <f>LEFT(N922, SEARCH("/",N922)-1)</f>
        <v>technology</v>
      </c>
      <c r="R922" t="str">
        <f>RIGHT(N922, LEN(N922)-SEARCH("/",N922))</f>
        <v>hardware</v>
      </c>
      <c r="S922" s="10">
        <f t="shared" si="28"/>
        <v>41039.017268518517</v>
      </c>
      <c r="T922" s="10">
        <f t="shared" si="29"/>
        <v>41072.083333333328</v>
      </c>
    </row>
    <row r="923" spans="1:20" ht="33" x14ac:dyDescent="0.25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5">
        <f>E923/D923</f>
        <v>1.14901155</v>
      </c>
      <c r="P923" s="6">
        <f>ROUND(E923/L923,2)</f>
        <v>282.66000000000003</v>
      </c>
      <c r="Q923" t="str">
        <f>LEFT(N923, SEARCH("/",N923)-1)</f>
        <v>technology</v>
      </c>
      <c r="R923" t="str">
        <f>RIGHT(N923, LEN(N923)-SEARCH("/",N923))</f>
        <v>hardware</v>
      </c>
      <c r="S923" s="10">
        <f t="shared" si="28"/>
        <v>42290.25168981481</v>
      </c>
      <c r="T923" s="10">
        <f t="shared" si="29"/>
        <v>42326.999305555553</v>
      </c>
    </row>
    <row r="924" spans="1:20" ht="33" x14ac:dyDescent="0.25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5">
        <f>E924/D924</f>
        <v>3.5482402000000004</v>
      </c>
      <c r="P924" s="6">
        <f>ROUND(E924/L924,2)</f>
        <v>91.21</v>
      </c>
      <c r="Q924" t="str">
        <f>LEFT(N924, SEARCH("/",N924)-1)</f>
        <v>technology</v>
      </c>
      <c r="R924" t="str">
        <f>RIGHT(N924, LEN(N924)-SEARCH("/",N924))</f>
        <v>hardware</v>
      </c>
      <c r="S924" s="10">
        <f t="shared" si="28"/>
        <v>42423.334050925921</v>
      </c>
      <c r="T924" s="10">
        <f t="shared" si="29"/>
        <v>42463.292384259257</v>
      </c>
    </row>
    <row r="925" spans="1:20" ht="33" x14ac:dyDescent="0.25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5">
        <f>E925/D925</f>
        <v>3.8212909090909091</v>
      </c>
      <c r="P925" s="6">
        <f>ROUND(E925/L925,2)</f>
        <v>128.38999999999999</v>
      </c>
      <c r="Q925" t="str">
        <f>LEFT(N925, SEARCH("/",N925)-1)</f>
        <v>technology</v>
      </c>
      <c r="R925" t="str">
        <f>RIGHT(N925, LEN(N925)-SEARCH("/",N925))</f>
        <v>hardware</v>
      </c>
      <c r="S925" s="10">
        <f t="shared" si="28"/>
        <v>42136.001342592594</v>
      </c>
      <c r="T925" s="10">
        <f t="shared" si="29"/>
        <v>42167.624999999993</v>
      </c>
    </row>
    <row r="926" spans="1:20" ht="49" x14ac:dyDescent="0.25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5">
        <f>E926/D926</f>
        <v>2.1679422000000002</v>
      </c>
      <c r="P926" s="6">
        <f>ROUND(E926/L926,2)</f>
        <v>78.83</v>
      </c>
      <c r="Q926" t="str">
        <f>LEFT(N926, SEARCH("/",N926)-1)</f>
        <v>technology</v>
      </c>
      <c r="R926" t="str">
        <f>RIGHT(N926, LEN(N926)-SEARCH("/",N926))</f>
        <v>hardware</v>
      </c>
      <c r="S926" s="10">
        <f t="shared" si="28"/>
        <v>42728.503969907404</v>
      </c>
      <c r="T926" s="10">
        <f t="shared" si="29"/>
        <v>42758.503969907404</v>
      </c>
    </row>
    <row r="927" spans="1:20" ht="65" x14ac:dyDescent="0.25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5">
        <f>E927/D927</f>
        <v>3.12</v>
      </c>
      <c r="P927" s="6">
        <f>ROUND(E927/L927,2)</f>
        <v>91.76</v>
      </c>
      <c r="Q927" t="str">
        <f>LEFT(N927, SEARCH("/",N927)-1)</f>
        <v>technology</v>
      </c>
      <c r="R927" t="str">
        <f>RIGHT(N927, LEN(N927)-SEARCH("/",N927))</f>
        <v>hardware</v>
      </c>
      <c r="S927" s="10">
        <f t="shared" si="28"/>
        <v>40346.917268518519</v>
      </c>
      <c r="T927" s="10">
        <f t="shared" si="29"/>
        <v>40361.75</v>
      </c>
    </row>
    <row r="928" spans="1:20" ht="49" x14ac:dyDescent="0.25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5">
        <f>E928/D928</f>
        <v>2.3442048</v>
      </c>
      <c r="P928" s="6">
        <f>ROUND(E928/L928,2)</f>
        <v>331.1</v>
      </c>
      <c r="Q928" t="str">
        <f>LEFT(N928, SEARCH("/",N928)-1)</f>
        <v>technology</v>
      </c>
      <c r="R928" t="str">
        <f>RIGHT(N928, LEN(N928)-SEARCH("/",N928))</f>
        <v>hardware</v>
      </c>
      <c r="S928" s="10">
        <f t="shared" si="28"/>
        <v>41800.396562499998</v>
      </c>
      <c r="T928" s="10">
        <f t="shared" si="29"/>
        <v>41830.396562499998</v>
      </c>
    </row>
    <row r="929" spans="1:20" ht="49" x14ac:dyDescent="0.25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5">
        <f>E929/D929</f>
        <v>1.236801</v>
      </c>
      <c r="P929" s="6">
        <f>ROUND(E929/L929,2)</f>
        <v>194.26</v>
      </c>
      <c r="Q929" t="str">
        <f>LEFT(N929, SEARCH("/",N929)-1)</f>
        <v>technology</v>
      </c>
      <c r="R929" t="str">
        <f>RIGHT(N929, LEN(N929)-SEARCH("/",N929))</f>
        <v>hardware</v>
      </c>
      <c r="S929" s="10">
        <f t="shared" si="28"/>
        <v>41535.604374999995</v>
      </c>
      <c r="T929" s="10">
        <f t="shared" si="29"/>
        <v>41562.957638888889</v>
      </c>
    </row>
    <row r="930" spans="1:20" ht="49" x14ac:dyDescent="0.25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5">
        <f>E930/D930</f>
        <v>2.4784000000000002</v>
      </c>
      <c r="P930" s="6">
        <f>ROUND(E930/L930,2)</f>
        <v>408.98</v>
      </c>
      <c r="Q930" t="str">
        <f>LEFT(N930, SEARCH("/",N930)-1)</f>
        <v>technology</v>
      </c>
      <c r="R930" t="str">
        <f>RIGHT(N930, LEN(N930)-SEARCH("/",N930))</f>
        <v>hardware</v>
      </c>
      <c r="S930" s="10">
        <f t="shared" si="28"/>
        <v>41941.292187499996</v>
      </c>
      <c r="T930" s="10">
        <f t="shared" si="29"/>
        <v>41976.333854166667</v>
      </c>
    </row>
    <row r="931" spans="1:20" ht="49" x14ac:dyDescent="0.25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5">
        <f>E931/D931</f>
        <v>1.157092</v>
      </c>
      <c r="P931" s="6">
        <f>ROUND(E931/L931,2)</f>
        <v>84.46</v>
      </c>
      <c r="Q931" t="str">
        <f>LEFT(N931, SEARCH("/",N931)-1)</f>
        <v>technology</v>
      </c>
      <c r="R931" t="str">
        <f>RIGHT(N931, LEN(N931)-SEARCH("/",N931))</f>
        <v>hardware</v>
      </c>
      <c r="S931" s="10">
        <f t="shared" si="28"/>
        <v>40347.629467592589</v>
      </c>
      <c r="T931" s="10">
        <f t="shared" si="29"/>
        <v>40413.958333333328</v>
      </c>
    </row>
    <row r="932" spans="1:20" ht="49" x14ac:dyDescent="0.25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5">
        <f>E932/D932</f>
        <v>1.1707484768810599</v>
      </c>
      <c r="P932" s="6">
        <f>ROUND(E932/L932,2)</f>
        <v>44.85</v>
      </c>
      <c r="Q932" t="str">
        <f>LEFT(N932, SEARCH("/",N932)-1)</f>
        <v>technology</v>
      </c>
      <c r="R932" t="str">
        <f>RIGHT(N932, LEN(N932)-SEARCH("/",N932))</f>
        <v>hardware</v>
      </c>
      <c r="S932" s="10">
        <f t="shared" si="28"/>
        <v>40761.396087962959</v>
      </c>
      <c r="T932" s="10">
        <f t="shared" si="29"/>
        <v>40805.396087962959</v>
      </c>
    </row>
    <row r="933" spans="1:20" ht="49" x14ac:dyDescent="0.25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5">
        <f>E933/D933</f>
        <v>3.05158</v>
      </c>
      <c r="P933" s="6">
        <f>ROUND(E933/L933,2)</f>
        <v>383.36</v>
      </c>
      <c r="Q933" t="str">
        <f>LEFT(N933, SEARCH("/",N933)-1)</f>
        <v>technology</v>
      </c>
      <c r="R933" t="str">
        <f>RIGHT(N933, LEN(N933)-SEARCH("/",N933))</f>
        <v>hardware</v>
      </c>
      <c r="S933" s="10">
        <f t="shared" si="28"/>
        <v>42661.115081018514</v>
      </c>
      <c r="T933" s="10">
        <f t="shared" si="29"/>
        <v>42697.156747685185</v>
      </c>
    </row>
    <row r="934" spans="1:20" ht="33" x14ac:dyDescent="0.25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5">
        <f>E934/D934</f>
        <v>3.2005299999999997</v>
      </c>
      <c r="P934" s="6">
        <f>ROUND(E934/L934,2)</f>
        <v>55.28</v>
      </c>
      <c r="Q934" t="str">
        <f>LEFT(N934, SEARCH("/",N934)-1)</f>
        <v>technology</v>
      </c>
      <c r="R934" t="str">
        <f>RIGHT(N934, LEN(N934)-SEARCH("/",N934))</f>
        <v>hardware</v>
      </c>
      <c r="S934" s="10">
        <f t="shared" si="28"/>
        <v>42570.788090277776</v>
      </c>
      <c r="T934" s="10">
        <f t="shared" si="29"/>
        <v>42600.788090277776</v>
      </c>
    </row>
    <row r="935" spans="1:20" ht="49" x14ac:dyDescent="0.25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5">
        <f>E935/D935</f>
        <v>8.1956399999999991</v>
      </c>
      <c r="P935" s="6">
        <f>ROUND(E935/L935,2)</f>
        <v>422.02</v>
      </c>
      <c r="Q935" t="str">
        <f>LEFT(N935, SEARCH("/",N935)-1)</f>
        <v>technology</v>
      </c>
      <c r="R935" t="str">
        <f>RIGHT(N935, LEN(N935)-SEARCH("/",N935))</f>
        <v>hardware</v>
      </c>
      <c r="S935" s="10">
        <f t="shared" si="28"/>
        <v>42347.150150462963</v>
      </c>
      <c r="T935" s="10">
        <f t="shared" si="29"/>
        <v>42380.749999999993</v>
      </c>
    </row>
    <row r="936" spans="1:20" ht="49" x14ac:dyDescent="0.25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5">
        <f>E936/D936</f>
        <v>2.3490000000000002</v>
      </c>
      <c r="P936" s="6">
        <f>ROUND(E936/L936,2)</f>
        <v>64.180000000000007</v>
      </c>
      <c r="Q936" t="str">
        <f>LEFT(N936, SEARCH("/",N936)-1)</f>
        <v>technology</v>
      </c>
      <c r="R936" t="str">
        <f>RIGHT(N936, LEN(N936)-SEARCH("/",N936))</f>
        <v>hardware</v>
      </c>
      <c r="S936" s="10">
        <f t="shared" si="28"/>
        <v>42010.613900462959</v>
      </c>
      <c r="T936" s="10">
        <f t="shared" si="29"/>
        <v>42040.613900462959</v>
      </c>
    </row>
    <row r="937" spans="1:20" ht="49" x14ac:dyDescent="0.25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5">
        <f>E937/D937</f>
        <v>4.9491375</v>
      </c>
      <c r="P937" s="6">
        <f>ROUND(E937/L937,2)</f>
        <v>173.58</v>
      </c>
      <c r="Q937" t="str">
        <f>LEFT(N937, SEARCH("/",N937)-1)</f>
        <v>technology</v>
      </c>
      <c r="R937" t="str">
        <f>RIGHT(N937, LEN(N937)-SEARCH("/",N937))</f>
        <v>hardware</v>
      </c>
      <c r="S937" s="10">
        <f t="shared" si="28"/>
        <v>42499.752476851849</v>
      </c>
      <c r="T937" s="10">
        <f t="shared" si="29"/>
        <v>42559.752476851849</v>
      </c>
    </row>
    <row r="938" spans="1:20" ht="49" x14ac:dyDescent="0.25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5">
        <f>E938/D938</f>
        <v>78.137822333333332</v>
      </c>
      <c r="P938" s="6">
        <f>ROUND(E938/L938,2)</f>
        <v>88.6</v>
      </c>
      <c r="Q938" t="str">
        <f>LEFT(N938, SEARCH("/",N938)-1)</f>
        <v>technology</v>
      </c>
      <c r="R938" t="str">
        <f>RIGHT(N938, LEN(N938)-SEARCH("/",N938))</f>
        <v>hardware</v>
      </c>
      <c r="S938" s="10">
        <f t="shared" si="28"/>
        <v>41324.006238425922</v>
      </c>
      <c r="T938" s="10">
        <f t="shared" si="29"/>
        <v>41357.964571759258</v>
      </c>
    </row>
    <row r="939" spans="1:20" ht="49" x14ac:dyDescent="0.25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5">
        <f>E939/D939</f>
        <v>1.1300013888888889</v>
      </c>
      <c r="P939" s="6">
        <f>ROUND(E939/L939,2)</f>
        <v>50.22</v>
      </c>
      <c r="Q939" t="str">
        <f>LEFT(N939, SEARCH("/",N939)-1)</f>
        <v>technology</v>
      </c>
      <c r="R939" t="str">
        <f>RIGHT(N939, LEN(N939)-SEARCH("/",N939))</f>
        <v>hardware</v>
      </c>
      <c r="S939" s="10">
        <f t="shared" si="28"/>
        <v>40765.668553240735</v>
      </c>
      <c r="T939" s="10">
        <f t="shared" si="29"/>
        <v>40795.668553240735</v>
      </c>
    </row>
    <row r="940" spans="1:20" ht="33" x14ac:dyDescent="0.25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5">
        <f>E940/D940</f>
        <v>9.2154220000000002</v>
      </c>
      <c r="P940" s="6">
        <f>ROUND(E940/L940,2)</f>
        <v>192.39</v>
      </c>
      <c r="Q940" t="str">
        <f>LEFT(N940, SEARCH("/",N940)-1)</f>
        <v>technology</v>
      </c>
      <c r="R940" t="str">
        <f>RIGHT(N940, LEN(N940)-SEARCH("/",N940))</f>
        <v>hardware</v>
      </c>
      <c r="S940" s="10">
        <f t="shared" si="28"/>
        <v>41312.672442129631</v>
      </c>
      <c r="T940" s="10">
        <f t="shared" si="29"/>
        <v>41342.672442129631</v>
      </c>
    </row>
    <row r="941" spans="1:20" ht="49" x14ac:dyDescent="0.25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5">
        <f>E941/D941</f>
        <v>1.2510239999999999</v>
      </c>
      <c r="P941" s="6">
        <f>ROUND(E941/L941,2)</f>
        <v>73.42</v>
      </c>
      <c r="Q941" t="str">
        <f>LEFT(N941, SEARCH("/",N941)-1)</f>
        <v>technology</v>
      </c>
      <c r="R941" t="str">
        <f>RIGHT(N941, LEN(N941)-SEARCH("/",N941))</f>
        <v>hardware</v>
      </c>
      <c r="S941" s="10">
        <f t="shared" si="28"/>
        <v>40960.849016203698</v>
      </c>
      <c r="T941" s="10">
        <f t="shared" si="29"/>
        <v>40991.958333333328</v>
      </c>
    </row>
    <row r="942" spans="1:20" ht="49" x14ac:dyDescent="0.25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5">
        <f>E942/D942</f>
        <v>1.0224343076923077</v>
      </c>
      <c r="P942" s="6">
        <f>ROUND(E942/L942,2)</f>
        <v>147.68</v>
      </c>
      <c r="Q942" t="str">
        <f>LEFT(N942, SEARCH("/",N942)-1)</f>
        <v>technology</v>
      </c>
      <c r="R942" t="str">
        <f>RIGHT(N942, LEN(N942)-SEARCH("/",N942))</f>
        <v>hardware</v>
      </c>
      <c r="S942" s="10">
        <f t="shared" si="28"/>
        <v>42199.157511574071</v>
      </c>
      <c r="T942" s="10">
        <f t="shared" si="29"/>
        <v>42229.157511574071</v>
      </c>
    </row>
    <row r="943" spans="1:20" ht="49" x14ac:dyDescent="0.25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5">
        <f>E943/D943</f>
        <v>4.8490975000000001</v>
      </c>
      <c r="P943" s="6">
        <f>ROUND(E943/L943,2)</f>
        <v>108.97</v>
      </c>
      <c r="Q943" t="str">
        <f>LEFT(N943, SEARCH("/",N943)-1)</f>
        <v>technology</v>
      </c>
      <c r="R943" t="str">
        <f>RIGHT(N943, LEN(N943)-SEARCH("/",N943))</f>
        <v>hardware</v>
      </c>
      <c r="S943" s="10">
        <f t="shared" si="28"/>
        <v>42605.500243055554</v>
      </c>
      <c r="T943" s="10">
        <f t="shared" si="29"/>
        <v>42635.500243055554</v>
      </c>
    </row>
    <row r="944" spans="1:20" ht="49" x14ac:dyDescent="0.25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5">
        <f>E944/D944</f>
        <v>1.9233333333333333</v>
      </c>
      <c r="P944" s="6">
        <f>ROUND(E944/L944,2)</f>
        <v>23.65</v>
      </c>
      <c r="Q944" t="str">
        <f>LEFT(N944, SEARCH("/",N944)-1)</f>
        <v>technology</v>
      </c>
      <c r="R944" t="str">
        <f>RIGHT(N944, LEN(N944)-SEARCH("/",N944))</f>
        <v>hardware</v>
      </c>
      <c r="S944" s="10">
        <f t="shared" si="28"/>
        <v>41736.889166666668</v>
      </c>
      <c r="T944" s="10">
        <f t="shared" si="29"/>
        <v>41773.75277777778</v>
      </c>
    </row>
    <row r="945" spans="1:20" ht="49" x14ac:dyDescent="0.25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5">
        <f>E945/D945</f>
        <v>2.8109999999999999</v>
      </c>
      <c r="P945" s="6">
        <f>ROUND(E945/L945,2)</f>
        <v>147.94999999999999</v>
      </c>
      <c r="Q945" t="str">
        <f>LEFT(N945, SEARCH("/",N945)-1)</f>
        <v>technology</v>
      </c>
      <c r="R945" t="str">
        <f>RIGHT(N945, LEN(N945)-SEARCH("/",N945))</f>
        <v>hardware</v>
      </c>
      <c r="S945" s="10">
        <f t="shared" si="28"/>
        <v>41860.862233796295</v>
      </c>
      <c r="T945" s="10">
        <f t="shared" si="29"/>
        <v>41905.862233796295</v>
      </c>
    </row>
    <row r="946" spans="1:20" ht="49" x14ac:dyDescent="0.25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5">
        <f>E946/D946</f>
        <v>1.2513700000000001</v>
      </c>
      <c r="P946" s="6">
        <f>ROUND(E946/L946,2)</f>
        <v>385.04</v>
      </c>
      <c r="Q946" t="str">
        <f>LEFT(N946, SEARCH("/",N946)-1)</f>
        <v>technology</v>
      </c>
      <c r="R946" t="str">
        <f>RIGHT(N946, LEN(N946)-SEARCH("/",N946))</f>
        <v>hardware</v>
      </c>
      <c r="S946" s="10">
        <f t="shared" si="28"/>
        <v>42502.36078703704</v>
      </c>
      <c r="T946" s="10">
        <f t="shared" si="29"/>
        <v>42532.36078703704</v>
      </c>
    </row>
    <row r="947" spans="1:20" ht="49" x14ac:dyDescent="0.25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5">
        <f>E947/D947</f>
        <v>1.61459</v>
      </c>
      <c r="P947" s="6">
        <f>ROUND(E947/L947,2)</f>
        <v>457.39</v>
      </c>
      <c r="Q947" t="str">
        <f>LEFT(N947, SEARCH("/",N947)-1)</f>
        <v>technology</v>
      </c>
      <c r="R947" t="str">
        <f>RIGHT(N947, LEN(N947)-SEARCH("/",N947))</f>
        <v>hardware</v>
      </c>
      <c r="S947" s="10">
        <f t="shared" si="28"/>
        <v>42136.212418981479</v>
      </c>
      <c r="T947" s="10">
        <f t="shared" si="29"/>
        <v>42166.212418981479</v>
      </c>
    </row>
    <row r="948" spans="1:20" ht="49" x14ac:dyDescent="0.25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5">
        <f>E948/D948</f>
        <v>5.8535000000000004</v>
      </c>
      <c r="P948" s="6">
        <f>ROUND(E948/L948,2)</f>
        <v>222.99</v>
      </c>
      <c r="Q948" t="str">
        <f>LEFT(N948, SEARCH("/",N948)-1)</f>
        <v>technology</v>
      </c>
      <c r="R948" t="str">
        <f>RIGHT(N948, LEN(N948)-SEARCH("/",N948))</f>
        <v>hardware</v>
      </c>
      <c r="S948" s="10">
        <f t="shared" si="28"/>
        <v>41099.758611111109</v>
      </c>
      <c r="T948" s="10">
        <f t="shared" si="29"/>
        <v>41133.916666666664</v>
      </c>
    </row>
    <row r="949" spans="1:20" ht="49" x14ac:dyDescent="0.25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5">
        <f>E949/D949</f>
        <v>2.0114999999999998</v>
      </c>
      <c r="P949" s="6">
        <f>ROUND(E949/L949,2)</f>
        <v>220.74</v>
      </c>
      <c r="Q949" t="str">
        <f>LEFT(N949, SEARCH("/",N949)-1)</f>
        <v>technology</v>
      </c>
      <c r="R949" t="str">
        <f>RIGHT(N949, LEN(N949)-SEARCH("/",N949))</f>
        <v>hardware</v>
      </c>
      <c r="S949" s="10">
        <f t="shared" si="28"/>
        <v>42135.976226851846</v>
      </c>
      <c r="T949" s="10">
        <f t="shared" si="29"/>
        <v>42165.976226851846</v>
      </c>
    </row>
    <row r="950" spans="1:20" ht="33" x14ac:dyDescent="0.25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5">
        <f>E950/D950</f>
        <v>1.3348307999999998</v>
      </c>
      <c r="P950" s="6">
        <f>ROUND(E950/L950,2)</f>
        <v>73.5</v>
      </c>
      <c r="Q950" t="str">
        <f>LEFT(N950, SEARCH("/",N950)-1)</f>
        <v>technology</v>
      </c>
      <c r="R950" t="str">
        <f>RIGHT(N950, LEN(N950)-SEARCH("/",N950))</f>
        <v>hardware</v>
      </c>
      <c r="S950" s="10">
        <f t="shared" si="28"/>
        <v>41704.527604166666</v>
      </c>
      <c r="T950" s="10">
        <f t="shared" si="29"/>
        <v>41749.957638888889</v>
      </c>
    </row>
    <row r="951" spans="1:20" ht="49" x14ac:dyDescent="0.25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5">
        <f>E951/D951</f>
        <v>1.2024900000000001</v>
      </c>
      <c r="P951" s="6">
        <f>ROUND(E951/L951,2)</f>
        <v>223.1</v>
      </c>
      <c r="Q951" t="str">
        <f>LEFT(N951, SEARCH("/",N951)-1)</f>
        <v>technology</v>
      </c>
      <c r="R951" t="str">
        <f>RIGHT(N951, LEN(N951)-SEARCH("/",N951))</f>
        <v>hardware</v>
      </c>
      <c r="S951" s="10">
        <f t="shared" si="28"/>
        <v>42048.605543981474</v>
      </c>
      <c r="T951" s="10">
        <f t="shared" si="29"/>
        <v>42093.563877314817</v>
      </c>
    </row>
    <row r="952" spans="1:20" ht="33" x14ac:dyDescent="0.25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5">
        <f>E952/D952</f>
        <v>1.2616666666666667</v>
      </c>
      <c r="P952" s="6">
        <f>ROUND(E952/L952,2)</f>
        <v>47.91</v>
      </c>
      <c r="Q952" t="str">
        <f>LEFT(N952, SEARCH("/",N952)-1)</f>
        <v>technology</v>
      </c>
      <c r="R952" t="str">
        <f>RIGHT(N952, LEN(N952)-SEARCH("/",N952))</f>
        <v>hardware</v>
      </c>
      <c r="S952" s="10">
        <f t="shared" si="28"/>
        <v>40215.710717592592</v>
      </c>
      <c r="T952" s="10">
        <f t="shared" si="29"/>
        <v>40252.704861111109</v>
      </c>
    </row>
    <row r="953" spans="1:20" ht="33" x14ac:dyDescent="0.25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5">
        <f>E953/D953</f>
        <v>3.6120000000000001</v>
      </c>
      <c r="P953" s="6">
        <f>ROUND(E953/L953,2)</f>
        <v>96.06</v>
      </c>
      <c r="Q953" t="str">
        <f>LEFT(N953, SEARCH("/",N953)-1)</f>
        <v>technology</v>
      </c>
      <c r="R953" t="str">
        <f>RIGHT(N953, LEN(N953)-SEARCH("/",N953))</f>
        <v>hardware</v>
      </c>
      <c r="S953" s="10">
        <f t="shared" si="28"/>
        <v>41847.813437500001</v>
      </c>
      <c r="T953" s="10">
        <f t="shared" si="29"/>
        <v>41877.813437500001</v>
      </c>
    </row>
    <row r="954" spans="1:20" ht="49" x14ac:dyDescent="0.25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5">
        <f>E954/D954</f>
        <v>2.26239013671875</v>
      </c>
      <c r="P954" s="6">
        <f>ROUND(E954/L954,2)</f>
        <v>118.61</v>
      </c>
      <c r="Q954" t="str">
        <f>LEFT(N954, SEARCH("/",N954)-1)</f>
        <v>technology</v>
      </c>
      <c r="R954" t="str">
        <f>RIGHT(N954, LEN(N954)-SEARCH("/",N954))</f>
        <v>hardware</v>
      </c>
      <c r="S954" s="10">
        <f t="shared" si="28"/>
        <v>41212.788148148145</v>
      </c>
      <c r="T954" s="10">
        <f t="shared" si="29"/>
        <v>41242.788148148145</v>
      </c>
    </row>
    <row r="955" spans="1:20" ht="33" x14ac:dyDescent="0.25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5">
        <f>E955/D955</f>
        <v>1.2035</v>
      </c>
      <c r="P955" s="6">
        <f>ROUND(E955/L955,2)</f>
        <v>118.45</v>
      </c>
      <c r="Q955" t="str">
        <f>LEFT(N955, SEARCH("/",N955)-1)</f>
        <v>technology</v>
      </c>
      <c r="R955" t="str">
        <f>RIGHT(N955, LEN(N955)-SEARCH("/",N955))</f>
        <v>hardware</v>
      </c>
      <c r="S955" s="10">
        <f t="shared" si="28"/>
        <v>41975.120983796289</v>
      </c>
      <c r="T955" s="10">
        <f t="shared" si="29"/>
        <v>42012.833333333336</v>
      </c>
    </row>
    <row r="956" spans="1:20" ht="49" x14ac:dyDescent="0.25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5">
        <f>E956/D956</f>
        <v>3.0418799999999999</v>
      </c>
      <c r="P956" s="6">
        <f>ROUND(E956/L956,2)</f>
        <v>143.21</v>
      </c>
      <c r="Q956" t="str">
        <f>LEFT(N956, SEARCH("/",N956)-1)</f>
        <v>technology</v>
      </c>
      <c r="R956" t="str">
        <f>RIGHT(N956, LEN(N956)-SEARCH("/",N956))</f>
        <v>hardware</v>
      </c>
      <c r="S956" s="10">
        <f t="shared" si="28"/>
        <v>42689.35733796296</v>
      </c>
      <c r="T956" s="10">
        <f t="shared" si="29"/>
        <v>42718.999999999993</v>
      </c>
    </row>
    <row r="957" spans="1:20" ht="49" x14ac:dyDescent="0.25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5">
        <f>E957/D957</f>
        <v>1.7867599999999999</v>
      </c>
      <c r="P957" s="6">
        <f>ROUND(E957/L957,2)</f>
        <v>282.72000000000003</v>
      </c>
      <c r="Q957" t="str">
        <f>LEFT(N957, SEARCH("/",N957)-1)</f>
        <v>technology</v>
      </c>
      <c r="R957" t="str">
        <f>RIGHT(N957, LEN(N957)-SEARCH("/",N957))</f>
        <v>hardware</v>
      </c>
      <c r="S957" s="10">
        <f t="shared" si="28"/>
        <v>41724.874050925922</v>
      </c>
      <c r="T957" s="10">
        <f t="shared" si="29"/>
        <v>41754.874050925922</v>
      </c>
    </row>
    <row r="958" spans="1:20" ht="49" x14ac:dyDescent="0.25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5">
        <f>E958/D958</f>
        <v>3.868199871794872</v>
      </c>
      <c r="P958" s="6">
        <f>ROUND(E958/L958,2)</f>
        <v>593.94000000000005</v>
      </c>
      <c r="Q958" t="str">
        <f>LEFT(N958, SEARCH("/",N958)-1)</f>
        <v>technology</v>
      </c>
      <c r="R958" t="str">
        <f>RIGHT(N958, LEN(N958)-SEARCH("/",N958))</f>
        <v>hardware</v>
      </c>
      <c r="S958" s="10">
        <f t="shared" si="28"/>
        <v>42075.921678240738</v>
      </c>
      <c r="T958" s="10">
        <f t="shared" si="29"/>
        <v>42131.081944444442</v>
      </c>
    </row>
    <row r="959" spans="1:20" ht="49" x14ac:dyDescent="0.25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5">
        <f>E959/D959</f>
        <v>2.1103642500000004</v>
      </c>
      <c r="P959" s="6">
        <f>ROUND(E959/L959,2)</f>
        <v>262.16000000000003</v>
      </c>
      <c r="Q959" t="str">
        <f>LEFT(N959, SEARCH("/",N959)-1)</f>
        <v>technology</v>
      </c>
      <c r="R959" t="str">
        <f>RIGHT(N959, LEN(N959)-SEARCH("/",N959))</f>
        <v>hardware</v>
      </c>
      <c r="S959" s="10">
        <f t="shared" si="28"/>
        <v>42311.41674768518</v>
      </c>
      <c r="T959" s="10">
        <f t="shared" si="29"/>
        <v>42356.833333333336</v>
      </c>
    </row>
    <row r="960" spans="1:20" ht="49" x14ac:dyDescent="0.25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5">
        <f>E960/D960</f>
        <v>1.3166833333333334</v>
      </c>
      <c r="P960" s="6">
        <f>ROUND(E960/L960,2)</f>
        <v>46.58</v>
      </c>
      <c r="Q960" t="str">
        <f>LEFT(N960, SEARCH("/",N960)-1)</f>
        <v>technology</v>
      </c>
      <c r="R960" t="str">
        <f>RIGHT(N960, LEN(N960)-SEARCH("/",N960))</f>
        <v>hardware</v>
      </c>
      <c r="S960" s="10">
        <f t="shared" si="28"/>
        <v>41738.656469907401</v>
      </c>
      <c r="T960" s="10">
        <f t="shared" si="29"/>
        <v>41768.656469907401</v>
      </c>
    </row>
    <row r="961" spans="1:20" ht="49" x14ac:dyDescent="0.25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5">
        <f>E961/D961</f>
        <v>3.0047639999999998</v>
      </c>
      <c r="P961" s="6">
        <f>ROUND(E961/L961,2)</f>
        <v>70.040000000000006</v>
      </c>
      <c r="Q961" t="str">
        <f>LEFT(N961, SEARCH("/",N961)-1)</f>
        <v>technology</v>
      </c>
      <c r="R961" t="str">
        <f>RIGHT(N961, LEN(N961)-SEARCH("/",N961))</f>
        <v>hardware</v>
      </c>
      <c r="S961" s="10">
        <f t="shared" si="28"/>
        <v>41578.001770833333</v>
      </c>
      <c r="T961" s="10">
        <f t="shared" si="29"/>
        <v>41638.043437499997</v>
      </c>
    </row>
    <row r="962" spans="1:20" ht="49" x14ac:dyDescent="0.25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5">
        <f>E962/D962</f>
        <v>4.2051249999999998</v>
      </c>
      <c r="P962" s="6">
        <f>ROUND(E962/L962,2)</f>
        <v>164.91</v>
      </c>
      <c r="Q962" t="str">
        <f>LEFT(N962, SEARCH("/",N962)-1)</f>
        <v>technology</v>
      </c>
      <c r="R962" t="str">
        <f>RIGHT(N962, LEN(N962)-SEARCH("/",N962))</f>
        <v>hardware</v>
      </c>
      <c r="S962" s="10">
        <f t="shared" si="28"/>
        <v>41424.062743055554</v>
      </c>
      <c r="T962" s="10">
        <f t="shared" si="29"/>
        <v>41456.541666666664</v>
      </c>
    </row>
    <row r="963" spans="1:20" ht="33" x14ac:dyDescent="0.25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5">
        <f>E963/D963</f>
        <v>1.362168</v>
      </c>
      <c r="P963" s="6">
        <f>ROUND(E963/L963,2)</f>
        <v>449.26</v>
      </c>
      <c r="Q963" t="str">
        <f>LEFT(N963, SEARCH("/",N963)-1)</f>
        <v>technology</v>
      </c>
      <c r="R963" t="str">
        <f>RIGHT(N963, LEN(N963)-SEARCH("/",N963))</f>
        <v>hardware</v>
      </c>
      <c r="S963" s="10">
        <f t="shared" ref="S963:S1026" si="30">(J963/86400)+25569+(-5/24)</f>
        <v>42675.23061342592</v>
      </c>
      <c r="T963" s="10">
        <f t="shared" ref="T963:T1026" si="31">(I963/86400)+25569+(-5/24)</f>
        <v>42704.999305555553</v>
      </c>
    </row>
    <row r="964" spans="1:20" ht="33" x14ac:dyDescent="0.25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5">
        <f>E964/D964</f>
        <v>2.4817133333333334</v>
      </c>
      <c r="P964" s="6">
        <f>ROUND(E964/L964,2)</f>
        <v>27.47</v>
      </c>
      <c r="Q964" t="str">
        <f>LEFT(N964, SEARCH("/",N964)-1)</f>
        <v>technology</v>
      </c>
      <c r="R964" t="str">
        <f>RIGHT(N964, LEN(N964)-SEARCH("/",N964))</f>
        <v>hardware</v>
      </c>
      <c r="S964" s="10">
        <f t="shared" si="30"/>
        <v>41578.718784722216</v>
      </c>
      <c r="T964" s="10">
        <f t="shared" si="31"/>
        <v>41593.760451388887</v>
      </c>
    </row>
    <row r="965" spans="1:20" ht="49" x14ac:dyDescent="0.25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5">
        <f>E965/D965</f>
        <v>1.8186315789473684</v>
      </c>
      <c r="P965" s="6">
        <f>ROUND(E965/L965,2)</f>
        <v>143.97999999999999</v>
      </c>
      <c r="Q965" t="str">
        <f>LEFT(N965, SEARCH("/",N965)-1)</f>
        <v>technology</v>
      </c>
      <c r="R965" t="str">
        <f>RIGHT(N965, LEN(N965)-SEARCH("/",N965))</f>
        <v>hardware</v>
      </c>
      <c r="S965" s="10">
        <f t="shared" si="30"/>
        <v>42654.317442129628</v>
      </c>
      <c r="T965" s="10">
        <f t="shared" si="31"/>
        <v>42684.359108796292</v>
      </c>
    </row>
    <row r="966" spans="1:20" ht="49" x14ac:dyDescent="0.25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5">
        <f>E966/D966</f>
        <v>1.2353000000000001</v>
      </c>
      <c r="P966" s="6">
        <f>ROUND(E966/L966,2)</f>
        <v>88.24</v>
      </c>
      <c r="Q966" t="str">
        <f>LEFT(N966, SEARCH("/",N966)-1)</f>
        <v>technology</v>
      </c>
      <c r="R966" t="str">
        <f>RIGHT(N966, LEN(N966)-SEARCH("/",N966))</f>
        <v>hardware</v>
      </c>
      <c r="S966" s="10">
        <f t="shared" si="30"/>
        <v>42331.499699074069</v>
      </c>
      <c r="T966" s="10">
        <f t="shared" si="31"/>
        <v>42391.499699074069</v>
      </c>
    </row>
    <row r="967" spans="1:20" ht="49" x14ac:dyDescent="0.25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5">
        <f>E967/D967</f>
        <v>5.0620938628158845</v>
      </c>
      <c r="P967" s="6">
        <f>ROUND(E967/L967,2)</f>
        <v>36.33</v>
      </c>
      <c r="Q967" t="str">
        <f>LEFT(N967, SEARCH("/",N967)-1)</f>
        <v>technology</v>
      </c>
      <c r="R967" t="str">
        <f>RIGHT(N967, LEN(N967)-SEARCH("/",N967))</f>
        <v>hardware</v>
      </c>
      <c r="S967" s="10">
        <f t="shared" si="30"/>
        <v>42660.968483796292</v>
      </c>
      <c r="T967" s="10">
        <f t="shared" si="31"/>
        <v>42714.999305555553</v>
      </c>
    </row>
    <row r="968" spans="1:20" ht="49" x14ac:dyDescent="0.25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5">
        <f>E968/D968</f>
        <v>1.0821333333333334</v>
      </c>
      <c r="P968" s="6">
        <f>ROUND(E968/L968,2)</f>
        <v>90.18</v>
      </c>
      <c r="Q968" t="str">
        <f>LEFT(N968, SEARCH("/",N968)-1)</f>
        <v>technology</v>
      </c>
      <c r="R968" t="str">
        <f>RIGHT(N968, LEN(N968)-SEARCH("/",N968))</f>
        <v>hardware</v>
      </c>
      <c r="S968" s="10">
        <f t="shared" si="30"/>
        <v>42138.475856481477</v>
      </c>
      <c r="T968" s="10">
        <f t="shared" si="31"/>
        <v>42168.475856481477</v>
      </c>
    </row>
    <row r="969" spans="1:20" ht="49" x14ac:dyDescent="0.25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5">
        <f>E969/D969</f>
        <v>8.1918387755102042</v>
      </c>
      <c r="P969" s="6">
        <f>ROUND(E969/L969,2)</f>
        <v>152.62</v>
      </c>
      <c r="Q969" t="str">
        <f>LEFT(N969, SEARCH("/",N969)-1)</f>
        <v>technology</v>
      </c>
      <c r="R969" t="str">
        <f>RIGHT(N969, LEN(N969)-SEARCH("/",N969))</f>
        <v>hardware</v>
      </c>
      <c r="S969" s="10">
        <f t="shared" si="30"/>
        <v>41068.880173611113</v>
      </c>
      <c r="T969" s="10">
        <f t="shared" si="31"/>
        <v>41098.880173611113</v>
      </c>
    </row>
    <row r="970" spans="1:20" ht="49" x14ac:dyDescent="0.25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5">
        <f>E970/D970</f>
        <v>1.2110000000000001</v>
      </c>
      <c r="P970" s="6">
        <f>ROUND(E970/L970,2)</f>
        <v>55.81</v>
      </c>
      <c r="Q970" t="str">
        <f>LEFT(N970, SEARCH("/",N970)-1)</f>
        <v>technology</v>
      </c>
      <c r="R970" t="str">
        <f>RIGHT(N970, LEN(N970)-SEARCH("/",N970))</f>
        <v>hardware</v>
      </c>
      <c r="S970" s="10">
        <f t="shared" si="30"/>
        <v>41386.963472222218</v>
      </c>
      <c r="T970" s="10">
        <f t="shared" si="31"/>
        <v>41416.963472222218</v>
      </c>
    </row>
    <row r="971" spans="1:20" ht="49" x14ac:dyDescent="0.25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5">
        <f>E971/D971</f>
        <v>1.0299897959183673</v>
      </c>
      <c r="P971" s="6">
        <f>ROUND(E971/L971,2)</f>
        <v>227.85</v>
      </c>
      <c r="Q971" t="str">
        <f>LEFT(N971, SEARCH("/",N971)-1)</f>
        <v>technology</v>
      </c>
      <c r="R971" t="str">
        <f>RIGHT(N971, LEN(N971)-SEARCH("/",N971))</f>
        <v>hardware</v>
      </c>
      <c r="S971" s="10">
        <f t="shared" si="30"/>
        <v>42081.695254629631</v>
      </c>
      <c r="T971" s="10">
        <f t="shared" si="31"/>
        <v>42110.791666666664</v>
      </c>
    </row>
    <row r="972" spans="1:20" ht="49" x14ac:dyDescent="0.25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5">
        <f>E972/D972</f>
        <v>1.4833229411764706</v>
      </c>
      <c r="P972" s="6">
        <f>ROUND(E972/L972,2)</f>
        <v>91.83</v>
      </c>
      <c r="Q972" t="str">
        <f>LEFT(N972, SEARCH("/",N972)-1)</f>
        <v>technology</v>
      </c>
      <c r="R972" t="str">
        <f>RIGHT(N972, LEN(N972)-SEARCH("/",N972))</f>
        <v>hardware</v>
      </c>
      <c r="S972" s="10">
        <f t="shared" si="30"/>
        <v>41387.443182870367</v>
      </c>
      <c r="T972" s="10">
        <f t="shared" si="31"/>
        <v>41417.443182870367</v>
      </c>
    </row>
    <row r="973" spans="1:20" ht="18" x14ac:dyDescent="0.25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5">
        <f>E973/D973</f>
        <v>1.2019070000000001</v>
      </c>
      <c r="P973" s="6">
        <f>ROUND(E973/L973,2)</f>
        <v>80.989999999999995</v>
      </c>
      <c r="Q973" t="str">
        <f>LEFT(N973, SEARCH("/",N973)-1)</f>
        <v>technology</v>
      </c>
      <c r="R973" t="str">
        <f>RIGHT(N973, LEN(N973)-SEARCH("/",N973))</f>
        <v>hardware</v>
      </c>
      <c r="S973" s="10">
        <f t="shared" si="30"/>
        <v>41575.319016203699</v>
      </c>
      <c r="T973" s="10">
        <f t="shared" si="31"/>
        <v>41610.749305555553</v>
      </c>
    </row>
    <row r="974" spans="1:20" ht="49" x14ac:dyDescent="0.25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5">
        <f>E974/D974</f>
        <v>4.7327000000000004</v>
      </c>
      <c r="P974" s="6">
        <f>ROUND(E974/L974,2)</f>
        <v>278.39</v>
      </c>
      <c r="Q974" t="str">
        <f>LEFT(N974, SEARCH("/",N974)-1)</f>
        <v>technology</v>
      </c>
      <c r="R974" t="str">
        <f>RIGHT(N974, LEN(N974)-SEARCH("/",N974))</f>
        <v>hardware</v>
      </c>
      <c r="S974" s="10">
        <f t="shared" si="30"/>
        <v>42114.863171296289</v>
      </c>
      <c r="T974" s="10">
        <f t="shared" si="31"/>
        <v>42154.863171296289</v>
      </c>
    </row>
    <row r="975" spans="1:20" ht="49" x14ac:dyDescent="0.25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5">
        <f>E975/D975</f>
        <v>1.303625</v>
      </c>
      <c r="P975" s="6">
        <f>ROUND(E975/L975,2)</f>
        <v>43.1</v>
      </c>
      <c r="Q975" t="str">
        <f>LEFT(N975, SEARCH("/",N975)-1)</f>
        <v>technology</v>
      </c>
      <c r="R975" t="str">
        <f>RIGHT(N975, LEN(N975)-SEARCH("/",N975))</f>
        <v>hardware</v>
      </c>
      <c r="S975" s="10">
        <f t="shared" si="30"/>
        <v>41603.814085648148</v>
      </c>
      <c r="T975" s="10">
        <f t="shared" si="31"/>
        <v>41633.814085648148</v>
      </c>
    </row>
    <row r="976" spans="1:20" ht="49" x14ac:dyDescent="0.25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5">
        <f>E976/D976</f>
        <v>3.5304799999999998</v>
      </c>
      <c r="P976" s="6">
        <f>ROUND(E976/L976,2)</f>
        <v>326.29000000000002</v>
      </c>
      <c r="Q976" t="str">
        <f>LEFT(N976, SEARCH("/",N976)-1)</f>
        <v>technology</v>
      </c>
      <c r="R976" t="str">
        <f>RIGHT(N976, LEN(N976)-SEARCH("/",N976))</f>
        <v>hardware</v>
      </c>
      <c r="S976" s="10">
        <f t="shared" si="30"/>
        <v>42374.875613425924</v>
      </c>
      <c r="T976" s="10">
        <f t="shared" si="31"/>
        <v>42419.875613425924</v>
      </c>
    </row>
    <row r="977" spans="1:20" ht="49" x14ac:dyDescent="0.25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5">
        <f>E977/D977</f>
        <v>1.0102</v>
      </c>
      <c r="P977" s="6">
        <f>ROUND(E977/L977,2)</f>
        <v>41.74</v>
      </c>
      <c r="Q977" t="str">
        <f>LEFT(N977, SEARCH("/",N977)-1)</f>
        <v>technology</v>
      </c>
      <c r="R977" t="str">
        <f>RIGHT(N977, LEN(N977)-SEARCH("/",N977))</f>
        <v>hardware</v>
      </c>
      <c r="S977" s="10">
        <f t="shared" si="30"/>
        <v>42303.409155092588</v>
      </c>
      <c r="T977" s="10">
        <f t="shared" si="31"/>
        <v>42333.450821759259</v>
      </c>
    </row>
    <row r="978" spans="1:20" ht="49" x14ac:dyDescent="0.25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5">
        <f>E978/D978</f>
        <v>1.1359142857142857</v>
      </c>
      <c r="P978" s="6">
        <f>ROUND(E978/L978,2)</f>
        <v>64.02</v>
      </c>
      <c r="Q978" t="str">
        <f>LEFT(N978, SEARCH("/",N978)-1)</f>
        <v>technology</v>
      </c>
      <c r="R978" t="str">
        <f>RIGHT(N978, LEN(N978)-SEARCH("/",N978))</f>
        <v>hardware</v>
      </c>
      <c r="S978" s="10">
        <f t="shared" si="30"/>
        <v>41731.312615740739</v>
      </c>
      <c r="T978" s="10">
        <f t="shared" si="31"/>
        <v>41761.312615740739</v>
      </c>
    </row>
    <row r="979" spans="1:20" ht="49" x14ac:dyDescent="0.25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5">
        <f>E979/D979</f>
        <v>1.6741666666666666</v>
      </c>
      <c r="P979" s="6">
        <f>ROUND(E979/L979,2)</f>
        <v>99.46</v>
      </c>
      <c r="Q979" t="str">
        <f>LEFT(N979, SEARCH("/",N979)-1)</f>
        <v>technology</v>
      </c>
      <c r="R979" t="str">
        <f>RIGHT(N979, LEN(N979)-SEARCH("/",N979))</f>
        <v>hardware</v>
      </c>
      <c r="S979" s="10">
        <f t="shared" si="30"/>
        <v>41946.465775462959</v>
      </c>
      <c r="T979" s="10">
        <f t="shared" si="31"/>
        <v>41975.958333333336</v>
      </c>
    </row>
    <row r="980" spans="1:20" ht="49" x14ac:dyDescent="0.25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5">
        <f>E980/D980</f>
        <v>1.5345200000000001</v>
      </c>
      <c r="P980" s="6">
        <f>ROUND(E980/L980,2)</f>
        <v>138.49</v>
      </c>
      <c r="Q980" t="str">
        <f>LEFT(N980, SEARCH("/",N980)-1)</f>
        <v>technology</v>
      </c>
      <c r="R980" t="str">
        <f>RIGHT(N980, LEN(N980)-SEARCH("/",N980))</f>
        <v>hardware</v>
      </c>
      <c r="S980" s="10">
        <f t="shared" si="30"/>
        <v>41351.552569444444</v>
      </c>
      <c r="T980" s="10">
        <f t="shared" si="31"/>
        <v>41381.552569444444</v>
      </c>
    </row>
    <row r="981" spans="1:20" ht="49" x14ac:dyDescent="0.25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5">
        <f>E981/D981</f>
        <v>2.022322</v>
      </c>
      <c r="P981" s="6">
        <f>ROUND(E981/L981,2)</f>
        <v>45.55</v>
      </c>
      <c r="Q981" t="str">
        <f>LEFT(N981, SEARCH("/",N981)-1)</f>
        <v>technology</v>
      </c>
      <c r="R981" t="str">
        <f>RIGHT(N981, LEN(N981)-SEARCH("/",N981))</f>
        <v>hardware</v>
      </c>
      <c r="S981" s="10">
        <f t="shared" si="30"/>
        <v>42396.286249999997</v>
      </c>
      <c r="T981" s="10">
        <f t="shared" si="31"/>
        <v>42426.286249999997</v>
      </c>
    </row>
    <row r="982" spans="1:20" ht="33" x14ac:dyDescent="0.25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5">
        <f>E982/D982</f>
        <v>1.6828125</v>
      </c>
      <c r="P982" s="6">
        <f>ROUND(E982/L982,2)</f>
        <v>10.51</v>
      </c>
      <c r="Q982" t="str">
        <f>LEFT(N982, SEARCH("/",N982)-1)</f>
        <v>technology</v>
      </c>
      <c r="R982" t="str">
        <f>RIGHT(N982, LEN(N982)-SEARCH("/",N982))</f>
        <v>hardware</v>
      </c>
      <c r="S982" s="10">
        <f t="shared" si="30"/>
        <v>42026.16238425926</v>
      </c>
      <c r="T982" s="10">
        <f t="shared" si="31"/>
        <v>42065.624999999993</v>
      </c>
    </row>
    <row r="983" spans="1:20" ht="49" x14ac:dyDescent="0.25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5">
        <f>E983/D983</f>
        <v>1.4345666666666668</v>
      </c>
      <c r="P983" s="6">
        <f>ROUND(E983/L983,2)</f>
        <v>114.77</v>
      </c>
      <c r="Q983" t="str">
        <f>LEFT(N983, SEARCH("/",N983)-1)</f>
        <v>technology</v>
      </c>
      <c r="R983" t="str">
        <f>RIGHT(N983, LEN(N983)-SEARCH("/",N983))</f>
        <v>hardware</v>
      </c>
      <c r="S983" s="10">
        <f t="shared" si="30"/>
        <v>42361.394143518519</v>
      </c>
      <c r="T983" s="10">
        <f t="shared" si="31"/>
        <v>42400.707638888889</v>
      </c>
    </row>
    <row r="984" spans="1:20" ht="49" x14ac:dyDescent="0.25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5">
        <f>E984/D984</f>
        <v>1.964</v>
      </c>
      <c r="P984" s="6">
        <f>ROUND(E984/L984,2)</f>
        <v>36</v>
      </c>
      <c r="Q984" t="str">
        <f>LEFT(N984, SEARCH("/",N984)-1)</f>
        <v>technology</v>
      </c>
      <c r="R984" t="str">
        <f>RIGHT(N984, LEN(N984)-SEARCH("/",N984))</f>
        <v>hardware</v>
      </c>
      <c r="S984" s="10">
        <f t="shared" si="30"/>
        <v>41783.434606481482</v>
      </c>
      <c r="T984" s="10">
        <f t="shared" si="31"/>
        <v>41843.434606481482</v>
      </c>
    </row>
    <row r="985" spans="1:20" ht="49" x14ac:dyDescent="0.25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5">
        <f>E985/D985</f>
        <v>1.0791999999999999</v>
      </c>
      <c r="P985" s="6">
        <f>ROUND(E985/L985,2)</f>
        <v>154.16999999999999</v>
      </c>
      <c r="Q985" t="str">
        <f>LEFT(N985, SEARCH("/",N985)-1)</f>
        <v>technology</v>
      </c>
      <c r="R985" t="str">
        <f>RIGHT(N985, LEN(N985)-SEARCH("/",N985))</f>
        <v>hardware</v>
      </c>
      <c r="S985" s="10">
        <f t="shared" si="30"/>
        <v>42705.556180555555</v>
      </c>
      <c r="T985" s="10">
        <f t="shared" si="31"/>
        <v>42735.556180555555</v>
      </c>
    </row>
    <row r="986" spans="1:20" ht="49" x14ac:dyDescent="0.25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5">
        <f>E986/D986</f>
        <v>1.14977</v>
      </c>
      <c r="P986" s="6">
        <f>ROUND(E986/L986,2)</f>
        <v>566.39</v>
      </c>
      <c r="Q986" t="str">
        <f>LEFT(N986, SEARCH("/",N986)-1)</f>
        <v>technology</v>
      </c>
      <c r="R986" t="str">
        <f>RIGHT(N986, LEN(N986)-SEARCH("/",N986))</f>
        <v>hardware</v>
      </c>
      <c r="S986" s="10">
        <f t="shared" si="30"/>
        <v>42423.174745370365</v>
      </c>
      <c r="T986" s="10">
        <f t="shared" si="31"/>
        <v>42453.1330787037</v>
      </c>
    </row>
    <row r="987" spans="1:20" ht="33" x14ac:dyDescent="0.25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5">
        <f>E987/D987</f>
        <v>1.4804999999999999</v>
      </c>
      <c r="P987" s="6">
        <f>ROUND(E987/L987,2)</f>
        <v>120.86</v>
      </c>
      <c r="Q987" t="str">
        <f>LEFT(N987, SEARCH("/",N987)-1)</f>
        <v>technology</v>
      </c>
      <c r="R987" t="str">
        <f>RIGHT(N987, LEN(N987)-SEARCH("/",N987))</f>
        <v>hardware</v>
      </c>
      <c r="S987" s="10">
        <f t="shared" si="30"/>
        <v>42472.524317129624</v>
      </c>
      <c r="T987" s="10">
        <f t="shared" si="31"/>
        <v>42505.524317129624</v>
      </c>
    </row>
    <row r="988" spans="1:20" ht="49" x14ac:dyDescent="0.25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5">
        <f>E988/D988</f>
        <v>1.9116676082790633</v>
      </c>
      <c r="P988" s="6">
        <f>ROUND(E988/L988,2)</f>
        <v>86.16</v>
      </c>
      <c r="Q988" t="str">
        <f>LEFT(N988, SEARCH("/",N988)-1)</f>
        <v>technology</v>
      </c>
      <c r="R988" t="str">
        <f>RIGHT(N988, LEN(N988)-SEARCH("/",N988))</f>
        <v>hardware</v>
      </c>
      <c r="S988" s="10">
        <f t="shared" si="30"/>
        <v>41389.1565162037</v>
      </c>
      <c r="T988" s="10">
        <f t="shared" si="31"/>
        <v>41425.291666666664</v>
      </c>
    </row>
    <row r="989" spans="1:20" ht="49" x14ac:dyDescent="0.25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5">
        <f>E989/D989</f>
        <v>1.99215125</v>
      </c>
      <c r="P989" s="6">
        <f>ROUND(E989/L989,2)</f>
        <v>51.21</v>
      </c>
      <c r="Q989" t="str">
        <f>LEFT(N989, SEARCH("/",N989)-1)</f>
        <v>technology</v>
      </c>
      <c r="R989" t="str">
        <f>RIGHT(N989, LEN(N989)-SEARCH("/",N989))</f>
        <v>hardware</v>
      </c>
      <c r="S989" s="10">
        <f t="shared" si="30"/>
        <v>41603.125335648147</v>
      </c>
      <c r="T989" s="10">
        <f t="shared" si="31"/>
        <v>41633.125335648147</v>
      </c>
    </row>
    <row r="990" spans="1:20" ht="49" x14ac:dyDescent="0.25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5">
        <f>E990/D990</f>
        <v>2.1859999999999999</v>
      </c>
      <c r="P990" s="6">
        <f>ROUND(E990/L990,2)</f>
        <v>67.260000000000005</v>
      </c>
      <c r="Q990" t="str">
        <f>LEFT(N990, SEARCH("/",N990)-1)</f>
        <v>technology</v>
      </c>
      <c r="R990" t="str">
        <f>RIGHT(N990, LEN(N990)-SEARCH("/",N990))</f>
        <v>hardware</v>
      </c>
      <c r="S990" s="10">
        <f t="shared" si="30"/>
        <v>41844.563460648147</v>
      </c>
      <c r="T990" s="10">
        <f t="shared" si="31"/>
        <v>41874.563460648147</v>
      </c>
    </row>
    <row r="991" spans="1:20" ht="49" x14ac:dyDescent="0.25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5">
        <f>E991/D991</f>
        <v>1.2686868686868686</v>
      </c>
      <c r="P991" s="6">
        <f>ROUND(E991/L991,2)</f>
        <v>62.8</v>
      </c>
      <c r="Q991" t="str">
        <f>LEFT(N991, SEARCH("/",N991)-1)</f>
        <v>technology</v>
      </c>
      <c r="R991" t="str">
        <f>RIGHT(N991, LEN(N991)-SEARCH("/",N991))</f>
        <v>hardware</v>
      </c>
      <c r="S991" s="10">
        <f t="shared" si="30"/>
        <v>42115.645555555551</v>
      </c>
      <c r="T991" s="10">
        <f t="shared" si="31"/>
        <v>42148.645555555551</v>
      </c>
    </row>
    <row r="992" spans="1:20" ht="49" x14ac:dyDescent="0.25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5">
        <f>E992/D992</f>
        <v>1.0522388</v>
      </c>
      <c r="P992" s="6">
        <f>ROUND(E992/L992,2)</f>
        <v>346.13</v>
      </c>
      <c r="Q992" t="str">
        <f>LEFT(N992, SEARCH("/",N992)-1)</f>
        <v>technology</v>
      </c>
      <c r="R992" t="str">
        <f>RIGHT(N992, LEN(N992)-SEARCH("/",N992))</f>
        <v>hardware</v>
      </c>
      <c r="S992" s="10">
        <f t="shared" si="30"/>
        <v>42633.633275462962</v>
      </c>
      <c r="T992" s="10">
        <f t="shared" si="31"/>
        <v>42663.633275462962</v>
      </c>
    </row>
    <row r="993" spans="1:20" ht="49" x14ac:dyDescent="0.25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5">
        <f>E993/D993</f>
        <v>1.2840666000000001</v>
      </c>
      <c r="P993" s="6">
        <f>ROUND(E993/L993,2)</f>
        <v>244.12</v>
      </c>
      <c r="Q993" t="str">
        <f>LEFT(N993, SEARCH("/",N993)-1)</f>
        <v>technology</v>
      </c>
      <c r="R993" t="str">
        <f>RIGHT(N993, LEN(N993)-SEARCH("/",N993))</f>
        <v>hardware</v>
      </c>
      <c r="S993" s="10">
        <f t="shared" si="30"/>
        <v>42340.763784722221</v>
      </c>
      <c r="T993" s="10">
        <f t="shared" si="31"/>
        <v>42371.763784722221</v>
      </c>
    </row>
    <row r="994" spans="1:20" ht="49" x14ac:dyDescent="0.25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5">
        <f>E994/D994</f>
        <v>3.1732719999999999</v>
      </c>
      <c r="P994" s="6">
        <f>ROUND(E994/L994,2)</f>
        <v>259.25</v>
      </c>
      <c r="Q994" t="str">
        <f>LEFT(N994, SEARCH("/",N994)-1)</f>
        <v>technology</v>
      </c>
      <c r="R994" t="str">
        <f>RIGHT(N994, LEN(N994)-SEARCH("/",N994))</f>
        <v>hardware</v>
      </c>
      <c r="S994" s="10">
        <f t="shared" si="30"/>
        <v>42519.448182870365</v>
      </c>
      <c r="T994" s="10">
        <f t="shared" si="31"/>
        <v>42549.448182870365</v>
      </c>
    </row>
    <row r="995" spans="1:20" ht="49" x14ac:dyDescent="0.25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5">
        <f>E995/D995</f>
        <v>2.8073000000000001</v>
      </c>
      <c r="P995" s="6">
        <f>ROUND(E995/L995,2)</f>
        <v>201.96</v>
      </c>
      <c r="Q995" t="str">
        <f>LEFT(N995, SEARCH("/",N995)-1)</f>
        <v>technology</v>
      </c>
      <c r="R995" t="str">
        <f>RIGHT(N995, LEN(N995)-SEARCH("/",N995))</f>
        <v>hardware</v>
      </c>
      <c r="S995" s="10">
        <f t="shared" si="30"/>
        <v>42600.070416666662</v>
      </c>
      <c r="T995" s="10">
        <f t="shared" si="31"/>
        <v>42645.070416666662</v>
      </c>
    </row>
    <row r="996" spans="1:20" ht="49" x14ac:dyDescent="0.25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5">
        <f>E996/D996</f>
        <v>1.1073146853146854</v>
      </c>
      <c r="P996" s="6">
        <f>ROUND(E996/L996,2)</f>
        <v>226.21</v>
      </c>
      <c r="Q996" t="str">
        <f>LEFT(N996, SEARCH("/",N996)-1)</f>
        <v>technology</v>
      </c>
      <c r="R996" t="str">
        <f>RIGHT(N996, LEN(N996)-SEARCH("/",N996))</f>
        <v>hardware</v>
      </c>
      <c r="S996" s="10">
        <f t="shared" si="30"/>
        <v>42467.373055555552</v>
      </c>
      <c r="T996" s="10">
        <f t="shared" si="31"/>
        <v>42497.373055555552</v>
      </c>
    </row>
    <row r="997" spans="1:20" ht="49" x14ac:dyDescent="0.25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5">
        <f>E997/D997</f>
        <v>1.5260429999999998</v>
      </c>
      <c r="P997" s="6">
        <f>ROUND(E997/L997,2)</f>
        <v>324.69</v>
      </c>
      <c r="Q997" t="str">
        <f>LEFT(N997, SEARCH("/",N997)-1)</f>
        <v>technology</v>
      </c>
      <c r="R997" t="str">
        <f>RIGHT(N997, LEN(N997)-SEARCH("/",N997))</f>
        <v>hardware</v>
      </c>
      <c r="S997" s="10">
        <f t="shared" si="30"/>
        <v>42087.459699074076</v>
      </c>
      <c r="T997" s="10">
        <f t="shared" si="31"/>
        <v>42132.459699074076</v>
      </c>
    </row>
    <row r="998" spans="1:20" ht="33" x14ac:dyDescent="0.25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5">
        <f>E998/D998</f>
        <v>1.0249999999999999</v>
      </c>
      <c r="P998" s="6">
        <f>ROUND(E998/L998,2)</f>
        <v>205</v>
      </c>
      <c r="Q998" t="str">
        <f>LEFT(N998, SEARCH("/",N998)-1)</f>
        <v>technology</v>
      </c>
      <c r="R998" t="str">
        <f>RIGHT(N998, LEN(N998)-SEARCH("/",N998))</f>
        <v>hardware</v>
      </c>
      <c r="S998" s="10">
        <f t="shared" si="30"/>
        <v>42466.617847222216</v>
      </c>
      <c r="T998" s="10">
        <f t="shared" si="31"/>
        <v>42496.617847222216</v>
      </c>
    </row>
    <row r="999" spans="1:20" ht="49" x14ac:dyDescent="0.25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5">
        <f>E999/D999</f>
        <v>16.783738373837384</v>
      </c>
      <c r="P999" s="6">
        <f>ROUND(E999/L999,2)</f>
        <v>20.47</v>
      </c>
      <c r="Q999" t="str">
        <f>LEFT(N999, SEARCH("/",N999)-1)</f>
        <v>technology</v>
      </c>
      <c r="R999" t="str">
        <f>RIGHT(N999, LEN(N999)-SEARCH("/",N999))</f>
        <v>hardware</v>
      </c>
      <c r="S999" s="10">
        <f t="shared" si="30"/>
        <v>41450.473240740735</v>
      </c>
      <c r="T999" s="10">
        <f t="shared" si="31"/>
        <v>41480.473240740735</v>
      </c>
    </row>
    <row r="1000" spans="1:20" ht="33" x14ac:dyDescent="0.25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5">
        <f>E1000/D1000</f>
        <v>5.4334915642458101</v>
      </c>
      <c r="P1000" s="6">
        <f>ROUND(E1000/L1000,2)</f>
        <v>116.35</v>
      </c>
      <c r="Q1000" t="str">
        <f>LEFT(N1000, SEARCH("/",N1000)-1)</f>
        <v>technology</v>
      </c>
      <c r="R1000" t="str">
        <f>RIGHT(N1000, LEN(N1000)-SEARCH("/",N1000))</f>
        <v>hardware</v>
      </c>
      <c r="S1000" s="10">
        <f t="shared" si="30"/>
        <v>41803.672326388885</v>
      </c>
      <c r="T1000" s="10">
        <f t="shared" si="31"/>
        <v>41843.672326388885</v>
      </c>
    </row>
    <row r="1001" spans="1:20" ht="49" x14ac:dyDescent="0.25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5">
        <f>E1001/D1001</f>
        <v>1.1550800000000001</v>
      </c>
      <c r="P1001" s="6">
        <f>ROUND(E1001/L1001,2)</f>
        <v>307.2</v>
      </c>
      <c r="Q1001" t="str">
        <f>LEFT(N1001, SEARCH("/",N1001)-1)</f>
        <v>technology</v>
      </c>
      <c r="R1001" t="str">
        <f>RIGHT(N1001, LEN(N1001)-SEARCH("/",N1001))</f>
        <v>hardware</v>
      </c>
      <c r="S1001" s="10">
        <f t="shared" si="30"/>
        <v>42102.83421296296</v>
      </c>
      <c r="T1001" s="10">
        <f t="shared" si="31"/>
        <v>42160.666666666664</v>
      </c>
    </row>
    <row r="1002" spans="1:20" ht="49" x14ac:dyDescent="0.25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5">
        <f>E1002/D1002</f>
        <v>1.3120499999999999</v>
      </c>
      <c r="P1002" s="6">
        <f>ROUND(E1002/L1002,2)</f>
        <v>546.69000000000005</v>
      </c>
      <c r="Q1002" t="str">
        <f>LEFT(N1002, SEARCH("/",N1002)-1)</f>
        <v>technology</v>
      </c>
      <c r="R1002" t="str">
        <f>RIGHT(N1002, LEN(N1002)-SEARCH("/",N1002))</f>
        <v>hardware</v>
      </c>
      <c r="S1002" s="10">
        <f t="shared" si="30"/>
        <v>42692.563159722216</v>
      </c>
      <c r="T1002" s="10">
        <f t="shared" si="31"/>
        <v>42722.563159722216</v>
      </c>
    </row>
    <row r="1003" spans="1:20" ht="49" x14ac:dyDescent="0.25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5">
        <f>E1003/D1003</f>
        <v>2.8816999999999999</v>
      </c>
      <c r="P1003" s="6">
        <f>ROUND(E1003/L1003,2)</f>
        <v>47.47</v>
      </c>
      <c r="Q1003" t="str">
        <f>LEFT(N1003, SEARCH("/",N1003)-1)</f>
        <v>technology</v>
      </c>
      <c r="R1003" t="str">
        <f>RIGHT(N1003, LEN(N1003)-SEARCH("/",N1003))</f>
        <v>hardware</v>
      </c>
      <c r="S1003" s="10">
        <f t="shared" si="30"/>
        <v>42150.502233796295</v>
      </c>
      <c r="T1003" s="10">
        <f t="shared" si="31"/>
        <v>42180.583333333336</v>
      </c>
    </row>
    <row r="1004" spans="1:20" ht="49" x14ac:dyDescent="0.25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5">
        <f>E1004/D1004</f>
        <v>5.0780000000000003</v>
      </c>
      <c r="P1004" s="6">
        <f>ROUND(E1004/L1004,2)</f>
        <v>101.56</v>
      </c>
      <c r="Q1004" t="str">
        <f>LEFT(N1004, SEARCH("/",N1004)-1)</f>
        <v>technology</v>
      </c>
      <c r="R1004" t="str">
        <f>RIGHT(N1004, LEN(N1004)-SEARCH("/",N1004))</f>
        <v>hardware</v>
      </c>
      <c r="S1004" s="10">
        <f t="shared" si="30"/>
        <v>42289.748842592591</v>
      </c>
      <c r="T1004" s="10">
        <f t="shared" si="31"/>
        <v>42319.790509259255</v>
      </c>
    </row>
    <row r="1005" spans="1:20" ht="49" x14ac:dyDescent="0.25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5">
        <f>E1005/D1005</f>
        <v>1.1457142857142857</v>
      </c>
      <c r="P1005" s="6">
        <f>ROUND(E1005/L1005,2)</f>
        <v>72.91</v>
      </c>
      <c r="Q1005" t="str">
        <f>LEFT(N1005, SEARCH("/",N1005)-1)</f>
        <v>music</v>
      </c>
      <c r="R1005" t="str">
        <f>RIGHT(N1005, LEN(N1005)-SEARCH("/",N1005))</f>
        <v>indie rock</v>
      </c>
      <c r="S1005" s="10">
        <f t="shared" si="30"/>
        <v>41003.948553240734</v>
      </c>
      <c r="T1005" s="10">
        <f t="shared" si="31"/>
        <v>41044.999305555553</v>
      </c>
    </row>
    <row r="1006" spans="1:20" ht="49" x14ac:dyDescent="0.25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5">
        <f>E1006/D1006</f>
        <v>1.1073333333333333</v>
      </c>
      <c r="P1006" s="6">
        <f>ROUND(E1006/L1006,2)</f>
        <v>43.71</v>
      </c>
      <c r="Q1006" t="str">
        <f>LEFT(N1006, SEARCH("/",N1006)-1)</f>
        <v>music</v>
      </c>
      <c r="R1006" t="str">
        <f>RIGHT(N1006, LEN(N1006)-SEARCH("/",N1006))</f>
        <v>indie rock</v>
      </c>
      <c r="S1006" s="10">
        <f t="shared" si="30"/>
        <v>40810.911990740737</v>
      </c>
      <c r="T1006" s="10">
        <f t="shared" si="31"/>
        <v>40870.953657407408</v>
      </c>
    </row>
    <row r="1007" spans="1:20" ht="49" x14ac:dyDescent="0.25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5">
        <f>E1007/D1007</f>
        <v>1.1333333333333333</v>
      </c>
      <c r="P1007" s="6">
        <f>ROUND(E1007/L1007,2)</f>
        <v>34</v>
      </c>
      <c r="Q1007" t="str">
        <f>LEFT(N1007, SEARCH("/",N1007)-1)</f>
        <v>music</v>
      </c>
      <c r="R1007" t="str">
        <f>RIGHT(N1007, LEN(N1007)-SEARCH("/",N1007))</f>
        <v>indie rock</v>
      </c>
      <c r="S1007" s="10">
        <f t="shared" si="30"/>
        <v>41034.513831018514</v>
      </c>
      <c r="T1007" s="10">
        <f t="shared" si="31"/>
        <v>41064.513831018514</v>
      </c>
    </row>
    <row r="1008" spans="1:20" ht="49" x14ac:dyDescent="0.25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5">
        <f>E1008/D1008</f>
        <v>1.0833333333333333</v>
      </c>
      <c r="P1008" s="6">
        <f>ROUND(E1008/L1008,2)</f>
        <v>70.650000000000006</v>
      </c>
      <c r="Q1008" t="str">
        <f>LEFT(N1008, SEARCH("/",N1008)-1)</f>
        <v>music</v>
      </c>
      <c r="R1008" t="str">
        <f>RIGHT(N1008, LEN(N1008)-SEARCH("/",N1008))</f>
        <v>indie rock</v>
      </c>
      <c r="S1008" s="10">
        <f t="shared" si="30"/>
        <v>41731.624791666662</v>
      </c>
      <c r="T1008" s="10">
        <f t="shared" si="31"/>
        <v>41763.082638888889</v>
      </c>
    </row>
    <row r="1009" spans="1:20" ht="49" x14ac:dyDescent="0.25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5">
        <f>E1009/D1009</f>
        <v>1.2353333333333334</v>
      </c>
      <c r="P1009" s="6">
        <f>ROUND(E1009/L1009,2)</f>
        <v>89.3</v>
      </c>
      <c r="Q1009" t="str">
        <f>LEFT(N1009, SEARCH("/",N1009)-1)</f>
        <v>music</v>
      </c>
      <c r="R1009" t="str">
        <f>RIGHT(N1009, LEN(N1009)-SEARCH("/",N1009))</f>
        <v>indie rock</v>
      </c>
      <c r="S1009" s="10">
        <f t="shared" si="30"/>
        <v>41075.627164351848</v>
      </c>
      <c r="T1009" s="10">
        <f t="shared" si="31"/>
        <v>41105.627164351848</v>
      </c>
    </row>
    <row r="1010" spans="1:20" ht="49" x14ac:dyDescent="0.25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5">
        <f>E1010/D1010</f>
        <v>1.0069999999999999</v>
      </c>
      <c r="P1010" s="6">
        <f>ROUND(E1010/L1010,2)</f>
        <v>115.09</v>
      </c>
      <c r="Q1010" t="str">
        <f>LEFT(N1010, SEARCH("/",N1010)-1)</f>
        <v>music</v>
      </c>
      <c r="R1010" t="str">
        <f>RIGHT(N1010, LEN(N1010)-SEARCH("/",N1010))</f>
        <v>indie rock</v>
      </c>
      <c r="S1010" s="10">
        <f t="shared" si="30"/>
        <v>40860.462175925924</v>
      </c>
      <c r="T1010" s="10">
        <f t="shared" si="31"/>
        <v>40890.999305555553</v>
      </c>
    </row>
    <row r="1011" spans="1:20" ht="49" x14ac:dyDescent="0.25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5">
        <f>E1011/D1011</f>
        <v>1.0353333333333334</v>
      </c>
      <c r="P1011" s="6">
        <f>ROUND(E1011/L1011,2)</f>
        <v>62.12</v>
      </c>
      <c r="Q1011" t="str">
        <f>LEFT(N1011, SEARCH("/",N1011)-1)</f>
        <v>music</v>
      </c>
      <c r="R1011" t="str">
        <f>RIGHT(N1011, LEN(N1011)-SEARCH("/",N1011))</f>
        <v>indie rock</v>
      </c>
      <c r="S1011" s="10">
        <f t="shared" si="30"/>
        <v>40763.996041666665</v>
      </c>
      <c r="T1011" s="10">
        <f t="shared" si="31"/>
        <v>40793.996041666665</v>
      </c>
    </row>
    <row r="1012" spans="1:20" ht="49" x14ac:dyDescent="0.25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5">
        <f>E1012/D1012</f>
        <v>1.1551066666666667</v>
      </c>
      <c r="P1012" s="6">
        <f>ROUND(E1012/L1012,2)</f>
        <v>46.2</v>
      </c>
      <c r="Q1012" t="str">
        <f>LEFT(N1012, SEARCH("/",N1012)-1)</f>
        <v>music</v>
      </c>
      <c r="R1012" t="str">
        <f>RIGHT(N1012, LEN(N1012)-SEARCH("/",N1012))</f>
        <v>indie rock</v>
      </c>
      <c r="S1012" s="10">
        <f t="shared" si="30"/>
        <v>40395.506388888891</v>
      </c>
      <c r="T1012" s="10">
        <f t="shared" si="31"/>
        <v>40431.957638888889</v>
      </c>
    </row>
    <row r="1013" spans="1:20" ht="33" x14ac:dyDescent="0.25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5">
        <f>E1013/D1013</f>
        <v>1.2040040000000001</v>
      </c>
      <c r="P1013" s="6">
        <f>ROUND(E1013/L1013,2)</f>
        <v>48.55</v>
      </c>
      <c r="Q1013" t="str">
        <f>LEFT(N1013, SEARCH("/",N1013)-1)</f>
        <v>music</v>
      </c>
      <c r="R1013" t="str">
        <f>RIGHT(N1013, LEN(N1013)-SEARCH("/",N1013))</f>
        <v>indie rock</v>
      </c>
      <c r="S1013" s="10">
        <f t="shared" si="30"/>
        <v>41452.867986111109</v>
      </c>
      <c r="T1013" s="10">
        <f t="shared" si="31"/>
        <v>41487.867986111109</v>
      </c>
    </row>
    <row r="1014" spans="1:20" ht="49" x14ac:dyDescent="0.25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5">
        <f>E1014/D1014</f>
        <v>1.1504037499999999</v>
      </c>
      <c r="P1014" s="6">
        <f>ROUND(E1014/L1014,2)</f>
        <v>57.52</v>
      </c>
      <c r="Q1014" t="str">
        <f>LEFT(N1014, SEARCH("/",N1014)-1)</f>
        <v>music</v>
      </c>
      <c r="R1014" t="str">
        <f>RIGHT(N1014, LEN(N1014)-SEARCH("/",N1014))</f>
        <v>indie rock</v>
      </c>
      <c r="S1014" s="10">
        <f t="shared" si="30"/>
        <v>41299.173090277771</v>
      </c>
      <c r="T1014" s="10">
        <f t="shared" si="31"/>
        <v>41329.173090277771</v>
      </c>
    </row>
    <row r="1015" spans="1:20" ht="49" x14ac:dyDescent="0.25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5">
        <f>E1015/D1015</f>
        <v>1.2046777777777777</v>
      </c>
      <c r="P1015" s="6">
        <f>ROUND(E1015/L1015,2)</f>
        <v>88.15</v>
      </c>
      <c r="Q1015" t="str">
        <f>LEFT(N1015, SEARCH("/",N1015)-1)</f>
        <v>music</v>
      </c>
      <c r="R1015" t="str">
        <f>RIGHT(N1015, LEN(N1015)-SEARCH("/",N1015))</f>
        <v>indie rock</v>
      </c>
      <c r="S1015" s="10">
        <f t="shared" si="30"/>
        <v>40555.114328703705</v>
      </c>
      <c r="T1015" s="10">
        <f t="shared" si="31"/>
        <v>40603.625</v>
      </c>
    </row>
    <row r="1016" spans="1:20" ht="49" x14ac:dyDescent="0.25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5">
        <f>E1016/D1016</f>
        <v>1.0128333333333333</v>
      </c>
      <c r="P1016" s="6">
        <f>ROUND(E1016/L1016,2)</f>
        <v>110.49</v>
      </c>
      <c r="Q1016" t="str">
        <f>LEFT(N1016, SEARCH("/",N1016)-1)</f>
        <v>music</v>
      </c>
      <c r="R1016" t="str">
        <f>RIGHT(N1016, LEN(N1016)-SEARCH("/",N1016))</f>
        <v>indie rock</v>
      </c>
      <c r="S1016" s="10">
        <f t="shared" si="30"/>
        <v>40763.499212962961</v>
      </c>
      <c r="T1016" s="10">
        <f t="shared" si="31"/>
        <v>40823.499212962961</v>
      </c>
    </row>
    <row r="1017" spans="1:20" ht="49" x14ac:dyDescent="0.25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5">
        <f>E1017/D1017</f>
        <v>1.0246666666666666</v>
      </c>
      <c r="P1017" s="6">
        <f>ROUND(E1017/L1017,2)</f>
        <v>66.83</v>
      </c>
      <c r="Q1017" t="str">
        <f>LEFT(N1017, SEARCH("/",N1017)-1)</f>
        <v>music</v>
      </c>
      <c r="R1017" t="str">
        <f>RIGHT(N1017, LEN(N1017)-SEARCH("/",N1017))</f>
        <v>indie rock</v>
      </c>
      <c r="S1017" s="10">
        <f t="shared" si="30"/>
        <v>41205.646203703705</v>
      </c>
      <c r="T1017" s="10">
        <f t="shared" si="31"/>
        <v>41265.68787037037</v>
      </c>
    </row>
    <row r="1018" spans="1:20" ht="49" x14ac:dyDescent="0.25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5">
        <f>E1018/D1018</f>
        <v>1.2054285714285715</v>
      </c>
      <c r="P1018" s="6">
        <f>ROUND(E1018/L1018,2)</f>
        <v>58.6</v>
      </c>
      <c r="Q1018" t="str">
        <f>LEFT(N1018, SEARCH("/",N1018)-1)</f>
        <v>music</v>
      </c>
      <c r="R1018" t="str">
        <f>RIGHT(N1018, LEN(N1018)-SEARCH("/",N1018))</f>
        <v>indie rock</v>
      </c>
      <c r="S1018" s="10">
        <f t="shared" si="30"/>
        <v>40938.811689814815</v>
      </c>
      <c r="T1018" s="10">
        <f t="shared" si="31"/>
        <v>40972.916666666664</v>
      </c>
    </row>
    <row r="1019" spans="1:20" ht="49" x14ac:dyDescent="0.25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5">
        <f>E1019/D1019</f>
        <v>1</v>
      </c>
      <c r="P1019" s="6">
        <f>ROUND(E1019/L1019,2)</f>
        <v>113.64</v>
      </c>
      <c r="Q1019" t="str">
        <f>LEFT(N1019, SEARCH("/",N1019)-1)</f>
        <v>music</v>
      </c>
      <c r="R1019" t="str">
        <f>RIGHT(N1019, LEN(N1019)-SEARCH("/",N1019))</f>
        <v>indie rock</v>
      </c>
      <c r="S1019" s="10">
        <f t="shared" si="30"/>
        <v>40758.525150462963</v>
      </c>
      <c r="T1019" s="10">
        <f t="shared" si="31"/>
        <v>40818.525150462963</v>
      </c>
    </row>
    <row r="1020" spans="1:20" ht="49" x14ac:dyDescent="0.25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5">
        <f>E1020/D1020</f>
        <v>1.0166666666666666</v>
      </c>
      <c r="P1020" s="6">
        <f>ROUND(E1020/L1020,2)</f>
        <v>43.57</v>
      </c>
      <c r="Q1020" t="str">
        <f>LEFT(N1020, SEARCH("/",N1020)-1)</f>
        <v>music</v>
      </c>
      <c r="R1020" t="str">
        <f>RIGHT(N1020, LEN(N1020)-SEARCH("/",N1020))</f>
        <v>indie rock</v>
      </c>
      <c r="S1020" s="10">
        <f t="shared" si="30"/>
        <v>41192.550173611111</v>
      </c>
      <c r="T1020" s="10">
        <f t="shared" si="31"/>
        <v>41207.957638888889</v>
      </c>
    </row>
    <row r="1021" spans="1:20" ht="49" x14ac:dyDescent="0.25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5">
        <f>E1021/D1021</f>
        <v>1</v>
      </c>
      <c r="P1021" s="6">
        <f>ROUND(E1021/L1021,2)</f>
        <v>78.95</v>
      </c>
      <c r="Q1021" t="str">
        <f>LEFT(N1021, SEARCH("/",N1021)-1)</f>
        <v>music</v>
      </c>
      <c r="R1021" t="str">
        <f>RIGHT(N1021, LEN(N1021)-SEARCH("/",N1021))</f>
        <v>indie rock</v>
      </c>
      <c r="S1021" s="10">
        <f t="shared" si="30"/>
        <v>40818.376562500001</v>
      </c>
      <c r="T1021" s="10">
        <f t="shared" si="31"/>
        <v>40878.418229166666</v>
      </c>
    </row>
    <row r="1022" spans="1:20" ht="49" x14ac:dyDescent="0.25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5">
        <f>E1022/D1022</f>
        <v>1.0033333333333334</v>
      </c>
      <c r="P1022" s="6">
        <f>ROUND(E1022/L1022,2)</f>
        <v>188.13</v>
      </c>
      <c r="Q1022" t="str">
        <f>LEFT(N1022, SEARCH("/",N1022)-1)</f>
        <v>music</v>
      </c>
      <c r="R1022" t="str">
        <f>RIGHT(N1022, LEN(N1022)-SEARCH("/",N1022))</f>
        <v>indie rock</v>
      </c>
      <c r="S1022" s="10">
        <f t="shared" si="30"/>
        <v>40945.905497685184</v>
      </c>
      <c r="T1022" s="10">
        <f t="shared" si="31"/>
        <v>40975.905497685184</v>
      </c>
    </row>
    <row r="1023" spans="1:20" ht="18" x14ac:dyDescent="0.25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5">
        <f>E1023/D1023</f>
        <v>1.3236666666666668</v>
      </c>
      <c r="P1023" s="6">
        <f>ROUND(E1023/L1023,2)</f>
        <v>63.03</v>
      </c>
      <c r="Q1023" t="str">
        <f>LEFT(N1023, SEARCH("/",N1023)-1)</f>
        <v>music</v>
      </c>
      <c r="R1023" t="str">
        <f>RIGHT(N1023, LEN(N1023)-SEARCH("/",N1023))</f>
        <v>indie rock</v>
      </c>
      <c r="S1023" s="10">
        <f t="shared" si="30"/>
        <v>42173.53800925926</v>
      </c>
      <c r="T1023" s="10">
        <f t="shared" si="31"/>
        <v>42186.944444444445</v>
      </c>
    </row>
    <row r="1024" spans="1:20" ht="49" x14ac:dyDescent="0.25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5">
        <f>E1024/D1024</f>
        <v>1.3666666666666667</v>
      </c>
      <c r="P1024" s="6">
        <f>ROUND(E1024/L1024,2)</f>
        <v>30.37</v>
      </c>
      <c r="Q1024" t="str">
        <f>LEFT(N1024, SEARCH("/",N1024)-1)</f>
        <v>music</v>
      </c>
      <c r="R1024" t="str">
        <f>RIGHT(N1024, LEN(N1024)-SEARCH("/",N1024))</f>
        <v>indie rock</v>
      </c>
      <c r="S1024" s="10">
        <f t="shared" si="30"/>
        <v>41074.62663194444</v>
      </c>
      <c r="T1024" s="10">
        <f t="shared" si="31"/>
        <v>41089.957638888889</v>
      </c>
    </row>
    <row r="1025" spans="1:20" ht="49" x14ac:dyDescent="0.25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5">
        <f>E1025/D1025</f>
        <v>1.1325000000000001</v>
      </c>
      <c r="P1025" s="6">
        <f>ROUND(E1025/L1025,2)</f>
        <v>51.48</v>
      </c>
      <c r="Q1025" t="str">
        <f>LEFT(N1025, SEARCH("/",N1025)-1)</f>
        <v>music</v>
      </c>
      <c r="R1025" t="str">
        <f>RIGHT(N1025, LEN(N1025)-SEARCH("/",N1025))</f>
        <v>indie rock</v>
      </c>
      <c r="S1025" s="10">
        <f t="shared" si="30"/>
        <v>40891.941134259258</v>
      </c>
      <c r="T1025" s="10">
        <f t="shared" si="31"/>
        <v>40951.941134259258</v>
      </c>
    </row>
    <row r="1026" spans="1:20" ht="49" x14ac:dyDescent="0.25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5">
        <f>E1026/D1026</f>
        <v>1.36</v>
      </c>
      <c r="P1026" s="6">
        <f>ROUND(E1026/L1026,2)</f>
        <v>35.79</v>
      </c>
      <c r="Q1026" t="str">
        <f>LEFT(N1026, SEARCH("/",N1026)-1)</f>
        <v>music</v>
      </c>
      <c r="R1026" t="str">
        <f>RIGHT(N1026, LEN(N1026)-SEARCH("/",N1026))</f>
        <v>indie rock</v>
      </c>
      <c r="S1026" s="10">
        <f t="shared" si="30"/>
        <v>40638.660277777773</v>
      </c>
      <c r="T1026" s="10">
        <f t="shared" si="31"/>
        <v>40668.660277777773</v>
      </c>
    </row>
    <row r="1027" spans="1:20" ht="33" x14ac:dyDescent="0.25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5">
        <f>E1027/D1027</f>
        <v>1.4612318374694613</v>
      </c>
      <c r="P1027" s="6">
        <f>ROUND(E1027/L1027,2)</f>
        <v>98.82</v>
      </c>
      <c r="Q1027" t="str">
        <f>LEFT(N1027, SEARCH("/",N1027)-1)</f>
        <v>music</v>
      </c>
      <c r="R1027" t="str">
        <f>RIGHT(N1027, LEN(N1027)-SEARCH("/",N1027))</f>
        <v>indie rock</v>
      </c>
      <c r="S1027" s="10">
        <f t="shared" ref="S1027:S1090" si="32">(J1027/86400)+25569+(-5/24)</f>
        <v>41192.546608796292</v>
      </c>
      <c r="T1027" s="10">
        <f t="shared" ref="T1027:T1090" si="33">(I1027/86400)+25569+(-5/24)</f>
        <v>41222.588275462964</v>
      </c>
    </row>
    <row r="1028" spans="1:20" ht="49" x14ac:dyDescent="0.25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5">
        <f>E1028/D1028</f>
        <v>1.2949999999999999</v>
      </c>
      <c r="P1028" s="6">
        <f>ROUND(E1028/L1028,2)</f>
        <v>28</v>
      </c>
      <c r="Q1028" t="str">
        <f>LEFT(N1028, SEARCH("/",N1028)-1)</f>
        <v>music</v>
      </c>
      <c r="R1028" t="str">
        <f>RIGHT(N1028, LEN(N1028)-SEARCH("/",N1028))</f>
        <v>indie rock</v>
      </c>
      <c r="S1028" s="10">
        <f t="shared" si="32"/>
        <v>41393.86613425926</v>
      </c>
      <c r="T1028" s="10">
        <f t="shared" si="33"/>
        <v>41424.791666666664</v>
      </c>
    </row>
    <row r="1029" spans="1:20" ht="33" x14ac:dyDescent="0.25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5">
        <f>E1029/D1029</f>
        <v>2.54</v>
      </c>
      <c r="P1029" s="6">
        <f>ROUND(E1029/L1029,2)</f>
        <v>51.31</v>
      </c>
      <c r="Q1029" t="str">
        <f>LEFT(N1029, SEARCH("/",N1029)-1)</f>
        <v>music</v>
      </c>
      <c r="R1029" t="str">
        <f>RIGHT(N1029, LEN(N1029)-SEARCH("/",N1029))</f>
        <v>indie rock</v>
      </c>
      <c r="S1029" s="10">
        <f t="shared" si="32"/>
        <v>41951.580474537033</v>
      </c>
      <c r="T1029" s="10">
        <f t="shared" si="33"/>
        <v>41963.958333333336</v>
      </c>
    </row>
    <row r="1030" spans="1:20" ht="49" x14ac:dyDescent="0.25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5">
        <f>E1030/D1030</f>
        <v>1.0704545454545455</v>
      </c>
      <c r="P1030" s="6">
        <f>ROUND(E1030/L1030,2)</f>
        <v>53.52</v>
      </c>
      <c r="Q1030" t="str">
        <f>LEFT(N1030, SEARCH("/",N1030)-1)</f>
        <v>music</v>
      </c>
      <c r="R1030" t="str">
        <f>RIGHT(N1030, LEN(N1030)-SEARCH("/",N1030))</f>
        <v>indie rock</v>
      </c>
      <c r="S1030" s="10">
        <f t="shared" si="32"/>
        <v>41270.006643518514</v>
      </c>
      <c r="T1030" s="10">
        <f t="shared" si="33"/>
        <v>41300.006643518514</v>
      </c>
    </row>
    <row r="1031" spans="1:20" ht="49" x14ac:dyDescent="0.25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5">
        <f>E1031/D1031</f>
        <v>1.0773299999999999</v>
      </c>
      <c r="P1031" s="6">
        <f>ROUND(E1031/L1031,2)</f>
        <v>37.15</v>
      </c>
      <c r="Q1031" t="str">
        <f>LEFT(N1031, SEARCH("/",N1031)-1)</f>
        <v>music</v>
      </c>
      <c r="R1031" t="str">
        <f>RIGHT(N1031, LEN(N1031)-SEARCH("/",N1031))</f>
        <v>indie rock</v>
      </c>
      <c r="S1031" s="10">
        <f t="shared" si="32"/>
        <v>41934.502233796295</v>
      </c>
      <c r="T1031" s="10">
        <f t="shared" si="33"/>
        <v>41955.543900462959</v>
      </c>
    </row>
    <row r="1032" spans="1:20" ht="49" x14ac:dyDescent="0.25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5">
        <f>E1032/D1032</f>
        <v>1.0731250000000001</v>
      </c>
      <c r="P1032" s="6">
        <f>ROUND(E1032/L1032,2)</f>
        <v>89.9</v>
      </c>
      <c r="Q1032" t="str">
        <f>LEFT(N1032, SEARCH("/",N1032)-1)</f>
        <v>music</v>
      </c>
      <c r="R1032" t="str">
        <f>RIGHT(N1032, LEN(N1032)-SEARCH("/",N1032))</f>
        <v>indie rock</v>
      </c>
      <c r="S1032" s="10">
        <f t="shared" si="32"/>
        <v>41134.967361111107</v>
      </c>
      <c r="T1032" s="10">
        <f t="shared" si="33"/>
        <v>41161.954861111109</v>
      </c>
    </row>
    <row r="1033" spans="1:20" ht="33" x14ac:dyDescent="0.25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5">
        <f>E1033/D1033</f>
        <v>1.06525</v>
      </c>
      <c r="P1033" s="6">
        <f>ROUND(E1033/L1033,2)</f>
        <v>106.53</v>
      </c>
      <c r="Q1033" t="str">
        <f>LEFT(N1033, SEARCH("/",N1033)-1)</f>
        <v>music</v>
      </c>
      <c r="R1033" t="str">
        <f>RIGHT(N1033, LEN(N1033)-SEARCH("/",N1033))</f>
        <v>indie rock</v>
      </c>
      <c r="S1033" s="10">
        <f t="shared" si="32"/>
        <v>42160.500196759262</v>
      </c>
      <c r="T1033" s="10">
        <f t="shared" si="33"/>
        <v>42190.500196759262</v>
      </c>
    </row>
    <row r="1034" spans="1:20" ht="33" x14ac:dyDescent="0.25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5">
        <f>E1034/D1034</f>
        <v>1.0035000000000001</v>
      </c>
      <c r="P1034" s="6">
        <f>ROUND(E1034/L1034,2)</f>
        <v>52.82</v>
      </c>
      <c r="Q1034" t="str">
        <f>LEFT(N1034, SEARCH("/",N1034)-1)</f>
        <v>music</v>
      </c>
      <c r="R1034" t="str">
        <f>RIGHT(N1034, LEN(N1034)-SEARCH("/",N1034))</f>
        <v>indie rock</v>
      </c>
      <c r="S1034" s="10">
        <f t="shared" si="32"/>
        <v>41759.462604166663</v>
      </c>
      <c r="T1034" s="10">
        <f t="shared" si="33"/>
        <v>41786.999305555553</v>
      </c>
    </row>
    <row r="1035" spans="1:20" ht="49" x14ac:dyDescent="0.25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5">
        <f>E1035/D1035</f>
        <v>1.0649999999999999</v>
      </c>
      <c r="P1035" s="6">
        <f>ROUND(E1035/L1035,2)</f>
        <v>54.62</v>
      </c>
      <c r="Q1035" t="str">
        <f>LEFT(N1035, SEARCH("/",N1035)-1)</f>
        <v>music</v>
      </c>
      <c r="R1035" t="str">
        <f>RIGHT(N1035, LEN(N1035)-SEARCH("/",N1035))</f>
        <v>indie rock</v>
      </c>
      <c r="S1035" s="10">
        <f t="shared" si="32"/>
        <v>40702.988715277774</v>
      </c>
      <c r="T1035" s="10">
        <f t="shared" si="33"/>
        <v>40769.833333333328</v>
      </c>
    </row>
    <row r="1036" spans="1:20" ht="49" x14ac:dyDescent="0.25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5">
        <f>E1036/D1036</f>
        <v>1</v>
      </c>
      <c r="P1036" s="6">
        <f>ROUND(E1036/L1036,2)</f>
        <v>27.27</v>
      </c>
      <c r="Q1036" t="str">
        <f>LEFT(N1036, SEARCH("/",N1036)-1)</f>
        <v>music</v>
      </c>
      <c r="R1036" t="str">
        <f>RIGHT(N1036, LEN(N1036)-SEARCH("/",N1036))</f>
        <v>indie rock</v>
      </c>
      <c r="S1036" s="10">
        <f t="shared" si="32"/>
        <v>41365.719826388886</v>
      </c>
      <c r="T1036" s="10">
        <f t="shared" si="33"/>
        <v>41379.719826388886</v>
      </c>
    </row>
    <row r="1037" spans="1:20" ht="33" x14ac:dyDescent="0.25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5">
        <f>E1037/D1037</f>
        <v>1.0485714285714285</v>
      </c>
      <c r="P1037" s="6">
        <f>ROUND(E1037/L1037,2)</f>
        <v>68.599999999999994</v>
      </c>
      <c r="Q1037" t="str">
        <f>LEFT(N1037, SEARCH("/",N1037)-1)</f>
        <v>music</v>
      </c>
      <c r="R1037" t="str">
        <f>RIGHT(N1037, LEN(N1037)-SEARCH("/",N1037))</f>
        <v>indie rock</v>
      </c>
      <c r="S1037" s="10">
        <f t="shared" si="32"/>
        <v>41870.657129629624</v>
      </c>
      <c r="T1037" s="10">
        <f t="shared" si="33"/>
        <v>41905.657129629624</v>
      </c>
    </row>
    <row r="1038" spans="1:20" ht="49" x14ac:dyDescent="0.25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5">
        <f>E1038/D1038</f>
        <v>1.0469999999999999</v>
      </c>
      <c r="P1038" s="6">
        <f>ROUND(E1038/L1038,2)</f>
        <v>35.61</v>
      </c>
      <c r="Q1038" t="str">
        <f>LEFT(N1038, SEARCH("/",N1038)-1)</f>
        <v>music</v>
      </c>
      <c r="R1038" t="str">
        <f>RIGHT(N1038, LEN(N1038)-SEARCH("/",N1038))</f>
        <v>indie rock</v>
      </c>
      <c r="S1038" s="10">
        <f t="shared" si="32"/>
        <v>40458.607291666667</v>
      </c>
      <c r="T1038" s="10">
        <f t="shared" si="33"/>
        <v>40520.999305555553</v>
      </c>
    </row>
    <row r="1039" spans="1:20" ht="49" x14ac:dyDescent="0.25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5">
        <f>E1039/D1039</f>
        <v>2.2566666666666668</v>
      </c>
      <c r="P1039" s="6">
        <f>ROUND(E1039/L1039,2)</f>
        <v>94.03</v>
      </c>
      <c r="Q1039" t="str">
        <f>LEFT(N1039, SEARCH("/",N1039)-1)</f>
        <v>music</v>
      </c>
      <c r="R1039" t="str">
        <f>RIGHT(N1039, LEN(N1039)-SEARCH("/",N1039))</f>
        <v>indie rock</v>
      </c>
      <c r="S1039" s="10">
        <f t="shared" si="32"/>
        <v>40563.872696759259</v>
      </c>
      <c r="T1039" s="10">
        <f t="shared" si="33"/>
        <v>40593.872696759259</v>
      </c>
    </row>
    <row r="1040" spans="1:20" ht="49" x14ac:dyDescent="0.25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5">
        <f>E1040/D1040</f>
        <v>1.0090416666666666</v>
      </c>
      <c r="P1040" s="6">
        <f>ROUND(E1040/L1040,2)</f>
        <v>526.46</v>
      </c>
      <c r="Q1040" t="str">
        <f>LEFT(N1040, SEARCH("/",N1040)-1)</f>
        <v>music</v>
      </c>
      <c r="R1040" t="str">
        <f>RIGHT(N1040, LEN(N1040)-SEARCH("/",N1040))</f>
        <v>indie rock</v>
      </c>
      <c r="S1040" s="10">
        <f t="shared" si="32"/>
        <v>41136.569479166668</v>
      </c>
      <c r="T1040" s="10">
        <f t="shared" si="33"/>
        <v>41184.569479166668</v>
      </c>
    </row>
    <row r="1041" spans="1:20" ht="49" x14ac:dyDescent="0.25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5">
        <f>E1041/D1041</f>
        <v>1.4775</v>
      </c>
      <c r="P1041" s="6">
        <f>ROUND(E1041/L1041,2)</f>
        <v>50.66</v>
      </c>
      <c r="Q1041" t="str">
        <f>LEFT(N1041, SEARCH("/",N1041)-1)</f>
        <v>music</v>
      </c>
      <c r="R1041" t="str">
        <f>RIGHT(N1041, LEN(N1041)-SEARCH("/",N1041))</f>
        <v>indie rock</v>
      </c>
      <c r="S1041" s="10">
        <f t="shared" si="32"/>
        <v>42289.851261574069</v>
      </c>
      <c r="T1041" s="10">
        <f t="shared" si="33"/>
        <v>42303.999305555553</v>
      </c>
    </row>
    <row r="1042" spans="1:20" ht="33" x14ac:dyDescent="0.25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5">
        <f>E1042/D1042</f>
        <v>1.3461099999999999</v>
      </c>
      <c r="P1042" s="6">
        <f>ROUND(E1042/L1042,2)</f>
        <v>79.180000000000007</v>
      </c>
      <c r="Q1042" t="str">
        <f>LEFT(N1042, SEARCH("/",N1042)-1)</f>
        <v>music</v>
      </c>
      <c r="R1042" t="str">
        <f>RIGHT(N1042, LEN(N1042)-SEARCH("/",N1042))</f>
        <v>indie rock</v>
      </c>
      <c r="S1042" s="10">
        <f t="shared" si="32"/>
        <v>40718.631203703699</v>
      </c>
      <c r="T1042" s="10">
        <f t="shared" si="33"/>
        <v>40748.631203703699</v>
      </c>
    </row>
    <row r="1043" spans="1:20" ht="49" x14ac:dyDescent="0.25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5">
        <f>E1043/D1043</f>
        <v>1.0075000000000001</v>
      </c>
      <c r="P1043" s="6">
        <f>ROUND(E1043/L1043,2)</f>
        <v>91.59</v>
      </c>
      <c r="Q1043" t="str">
        <f>LEFT(N1043, SEARCH("/",N1043)-1)</f>
        <v>music</v>
      </c>
      <c r="R1043" t="str">
        <f>RIGHT(N1043, LEN(N1043)-SEARCH("/",N1043))</f>
        <v>indie rock</v>
      </c>
      <c r="S1043" s="10">
        <f t="shared" si="32"/>
        <v>41106.921817129631</v>
      </c>
      <c r="T1043" s="10">
        <f t="shared" si="33"/>
        <v>41136.921817129631</v>
      </c>
    </row>
    <row r="1044" spans="1:20" ht="49" x14ac:dyDescent="0.25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5">
        <f>E1044/D1044</f>
        <v>1.00880375</v>
      </c>
      <c r="P1044" s="6">
        <f>ROUND(E1044/L1044,2)</f>
        <v>116.96</v>
      </c>
      <c r="Q1044" t="str">
        <f>LEFT(N1044, SEARCH("/",N1044)-1)</f>
        <v>music</v>
      </c>
      <c r="R1044" t="str">
        <f>RIGHT(N1044, LEN(N1044)-SEARCH("/",N1044))</f>
        <v>indie rock</v>
      </c>
      <c r="S1044" s="10">
        <f t="shared" si="32"/>
        <v>41591.756203703699</v>
      </c>
      <c r="T1044" s="10">
        <f t="shared" si="33"/>
        <v>41640.756203703699</v>
      </c>
    </row>
    <row r="1045" spans="1:20" ht="33" x14ac:dyDescent="0.25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5">
        <f>E1045/D1045</f>
        <v>1.1575</v>
      </c>
      <c r="P1045" s="6">
        <f>ROUND(E1045/L1045,2)</f>
        <v>35.619999999999997</v>
      </c>
      <c r="Q1045" t="str">
        <f>LEFT(N1045, SEARCH("/",N1045)-1)</f>
        <v>music</v>
      </c>
      <c r="R1045" t="str">
        <f>RIGHT(N1045, LEN(N1045)-SEARCH("/",N1045))</f>
        <v>rock</v>
      </c>
      <c r="S1045" s="10">
        <f t="shared" si="32"/>
        <v>42240.644201388888</v>
      </c>
      <c r="T1045" s="10">
        <f t="shared" si="33"/>
        <v>42270.644201388888</v>
      </c>
    </row>
    <row r="1046" spans="1:20" ht="49" x14ac:dyDescent="0.25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5">
        <f>E1046/D1046</f>
        <v>1.1226666666666667</v>
      </c>
      <c r="P1046" s="6">
        <f>ROUND(E1046/L1046,2)</f>
        <v>87.1</v>
      </c>
      <c r="Q1046" t="str">
        <f>LEFT(N1046, SEARCH("/",N1046)-1)</f>
        <v>music</v>
      </c>
      <c r="R1046" t="str">
        <f>RIGHT(N1046, LEN(N1046)-SEARCH("/",N1046))</f>
        <v>rock</v>
      </c>
      <c r="S1046" s="10">
        <f t="shared" si="32"/>
        <v>41813.557766203703</v>
      </c>
      <c r="T1046" s="10">
        <f t="shared" si="33"/>
        <v>41844.557766203703</v>
      </c>
    </row>
    <row r="1047" spans="1:20" ht="49" x14ac:dyDescent="0.25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5">
        <f>E1047/D1047</f>
        <v>1.3220000000000001</v>
      </c>
      <c r="P1047" s="6">
        <f>ROUND(E1047/L1047,2)</f>
        <v>75.11</v>
      </c>
      <c r="Q1047" t="str">
        <f>LEFT(N1047, SEARCH("/",N1047)-1)</f>
        <v>music</v>
      </c>
      <c r="R1047" t="str">
        <f>RIGHT(N1047, LEN(N1047)-SEARCH("/",N1047))</f>
        <v>rock</v>
      </c>
      <c r="S1047" s="10">
        <f t="shared" si="32"/>
        <v>42111.691203703704</v>
      </c>
      <c r="T1047" s="10">
        <f t="shared" si="33"/>
        <v>42162.951388888883</v>
      </c>
    </row>
    <row r="1048" spans="1:20" ht="33" x14ac:dyDescent="0.25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5">
        <f>E1048/D1048</f>
        <v>1.0263636363636364</v>
      </c>
      <c r="P1048" s="6">
        <f>ROUND(E1048/L1048,2)</f>
        <v>68.010000000000005</v>
      </c>
      <c r="Q1048" t="str">
        <f>LEFT(N1048, SEARCH("/",N1048)-1)</f>
        <v>music</v>
      </c>
      <c r="R1048" t="str">
        <f>RIGHT(N1048, LEN(N1048)-SEARCH("/",N1048))</f>
        <v>rock</v>
      </c>
      <c r="S1048" s="10">
        <f t="shared" si="32"/>
        <v>42515.509421296294</v>
      </c>
      <c r="T1048" s="10">
        <f t="shared" si="33"/>
        <v>42545.957638888889</v>
      </c>
    </row>
    <row r="1049" spans="1:20" ht="49" x14ac:dyDescent="0.25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5">
        <f>E1049/D1049</f>
        <v>1.3864000000000001</v>
      </c>
      <c r="P1049" s="6">
        <f>ROUND(E1049/L1049,2)</f>
        <v>29.62</v>
      </c>
      <c r="Q1049" t="str">
        <f>LEFT(N1049, SEARCH("/",N1049)-1)</f>
        <v>music</v>
      </c>
      <c r="R1049" t="str">
        <f>RIGHT(N1049, LEN(N1049)-SEARCH("/",N1049))</f>
        <v>rock</v>
      </c>
      <c r="S1049" s="10">
        <f t="shared" si="32"/>
        <v>42438.458738425928</v>
      </c>
      <c r="T1049" s="10">
        <f t="shared" si="33"/>
        <v>42468.417071759257</v>
      </c>
    </row>
    <row r="1050" spans="1:20" ht="49" x14ac:dyDescent="0.25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5">
        <f>E1050/D1050</f>
        <v>1.466</v>
      </c>
      <c r="P1050" s="6">
        <f>ROUND(E1050/L1050,2)</f>
        <v>91.63</v>
      </c>
      <c r="Q1050" t="str">
        <f>LEFT(N1050, SEARCH("/",N1050)-1)</f>
        <v>music</v>
      </c>
      <c r="R1050" t="str">
        <f>RIGHT(N1050, LEN(N1050)-SEARCH("/",N1050))</f>
        <v>rock</v>
      </c>
      <c r="S1050" s="10">
        <f t="shared" si="32"/>
        <v>41933.629837962959</v>
      </c>
      <c r="T1050" s="10">
        <f t="shared" si="33"/>
        <v>41978.671504629623</v>
      </c>
    </row>
    <row r="1051" spans="1:20" ht="33" x14ac:dyDescent="0.25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5">
        <f>E1051/D1051</f>
        <v>1.2</v>
      </c>
      <c r="P1051" s="6">
        <f>ROUND(E1051/L1051,2)</f>
        <v>22.5</v>
      </c>
      <c r="Q1051" t="str">
        <f>LEFT(N1051, SEARCH("/",N1051)-1)</f>
        <v>music</v>
      </c>
      <c r="R1051" t="str">
        <f>RIGHT(N1051, LEN(N1051)-SEARCH("/",N1051))</f>
        <v>rock</v>
      </c>
      <c r="S1051" s="10">
        <f t="shared" si="32"/>
        <v>41152.858067129629</v>
      </c>
      <c r="T1051" s="10">
        <f t="shared" si="33"/>
        <v>41166.858067129629</v>
      </c>
    </row>
    <row r="1052" spans="1:20" ht="33" x14ac:dyDescent="0.25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5">
        <f>E1052/D1052</f>
        <v>1.215816111111111</v>
      </c>
      <c r="P1052" s="6">
        <f>ROUND(E1052/L1052,2)</f>
        <v>64.37</v>
      </c>
      <c r="Q1052" t="str">
        <f>LEFT(N1052, SEARCH("/",N1052)-1)</f>
        <v>music</v>
      </c>
      <c r="R1052" t="str">
        <f>RIGHT(N1052, LEN(N1052)-SEARCH("/",N1052))</f>
        <v>rock</v>
      </c>
      <c r="S1052" s="10">
        <f t="shared" si="32"/>
        <v>42745.391909722217</v>
      </c>
      <c r="T1052" s="10">
        <f t="shared" si="33"/>
        <v>42775.999999999993</v>
      </c>
    </row>
    <row r="1053" spans="1:20" ht="49" x14ac:dyDescent="0.25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5">
        <f>E1053/D1053</f>
        <v>1</v>
      </c>
      <c r="P1053" s="6">
        <f>ROUND(E1053/L1053,2)</f>
        <v>21.86</v>
      </c>
      <c r="Q1053" t="str">
        <f>LEFT(N1053, SEARCH("/",N1053)-1)</f>
        <v>music</v>
      </c>
      <c r="R1053" t="str">
        <f>RIGHT(N1053, LEN(N1053)-SEARCH("/",N1053))</f>
        <v>rock</v>
      </c>
      <c r="S1053" s="10">
        <f t="shared" si="32"/>
        <v>42793.492488425924</v>
      </c>
      <c r="T1053" s="10">
        <f t="shared" si="33"/>
        <v>42796.492488425924</v>
      </c>
    </row>
    <row r="1054" spans="1:20" ht="49" x14ac:dyDescent="0.25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5">
        <f>E1054/D1054</f>
        <v>1.8085714285714285</v>
      </c>
      <c r="P1054" s="6">
        <f>ROUND(E1054/L1054,2)</f>
        <v>33.32</v>
      </c>
      <c r="Q1054" t="str">
        <f>LEFT(N1054, SEARCH("/",N1054)-1)</f>
        <v>music</v>
      </c>
      <c r="R1054" t="str">
        <f>RIGHT(N1054, LEN(N1054)-SEARCH("/",N1054))</f>
        <v>rock</v>
      </c>
      <c r="S1054" s="10">
        <f t="shared" si="32"/>
        <v>42198.541921296295</v>
      </c>
      <c r="T1054" s="10">
        <f t="shared" si="33"/>
        <v>42238.541921296295</v>
      </c>
    </row>
    <row r="1055" spans="1:20" ht="49" x14ac:dyDescent="0.25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5">
        <f>E1055/D1055</f>
        <v>1.0607500000000001</v>
      </c>
      <c r="P1055" s="6">
        <f>ROUND(E1055/L1055,2)</f>
        <v>90.28</v>
      </c>
      <c r="Q1055" t="str">
        <f>LEFT(N1055, SEARCH("/",N1055)-1)</f>
        <v>music</v>
      </c>
      <c r="R1055" t="str">
        <f>RIGHT(N1055, LEN(N1055)-SEARCH("/",N1055))</f>
        <v>rock</v>
      </c>
      <c r="S1055" s="10">
        <f t="shared" si="32"/>
        <v>42141.748784722215</v>
      </c>
      <c r="T1055" s="10">
        <f t="shared" si="33"/>
        <v>42176.999999999993</v>
      </c>
    </row>
    <row r="1056" spans="1:20" ht="49" x14ac:dyDescent="0.25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5">
        <f>E1056/D1056</f>
        <v>1</v>
      </c>
      <c r="P1056" s="6">
        <f>ROUND(E1056/L1056,2)</f>
        <v>76.92</v>
      </c>
      <c r="Q1056" t="str">
        <f>LEFT(N1056, SEARCH("/",N1056)-1)</f>
        <v>music</v>
      </c>
      <c r="R1056" t="str">
        <f>RIGHT(N1056, LEN(N1056)-SEARCH("/",N1056))</f>
        <v>rock</v>
      </c>
      <c r="S1056" s="10">
        <f t="shared" si="32"/>
        <v>42082.371759259258</v>
      </c>
      <c r="T1056" s="10">
        <f t="shared" si="33"/>
        <v>42112.371759259258</v>
      </c>
    </row>
    <row r="1057" spans="1:20" ht="49" x14ac:dyDescent="0.25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5">
        <f>E1057/D1057</f>
        <v>1.2692857142857144</v>
      </c>
      <c r="P1057" s="6">
        <f>ROUND(E1057/L1057,2)</f>
        <v>59.23</v>
      </c>
      <c r="Q1057" t="str">
        <f>LEFT(N1057, SEARCH("/",N1057)-1)</f>
        <v>music</v>
      </c>
      <c r="R1057" t="str">
        <f>RIGHT(N1057, LEN(N1057)-SEARCH("/",N1057))</f>
        <v>rock</v>
      </c>
      <c r="S1057" s="10">
        <f t="shared" si="32"/>
        <v>41495.484293981477</v>
      </c>
      <c r="T1057" s="10">
        <f t="shared" si="33"/>
        <v>41526.957638888889</v>
      </c>
    </row>
    <row r="1058" spans="1:20" ht="49" x14ac:dyDescent="0.25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5">
        <f>E1058/D1058</f>
        <v>1.0297499999999999</v>
      </c>
      <c r="P1058" s="6">
        <f>ROUND(E1058/L1058,2)</f>
        <v>65.38</v>
      </c>
      <c r="Q1058" t="str">
        <f>LEFT(N1058, SEARCH("/",N1058)-1)</f>
        <v>music</v>
      </c>
      <c r="R1058" t="str">
        <f>RIGHT(N1058, LEN(N1058)-SEARCH("/",N1058))</f>
        <v>rock</v>
      </c>
      <c r="S1058" s="10">
        <f t="shared" si="32"/>
        <v>42465.334571759253</v>
      </c>
      <c r="T1058" s="10">
        <f t="shared" si="33"/>
        <v>42495.334571759253</v>
      </c>
    </row>
    <row r="1059" spans="1:20" ht="49" x14ac:dyDescent="0.25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5">
        <f>E1059/D1059</f>
        <v>2.5</v>
      </c>
      <c r="P1059" s="6">
        <f>ROUND(E1059/L1059,2)</f>
        <v>67.31</v>
      </c>
      <c r="Q1059" t="str">
        <f>LEFT(N1059, SEARCH("/",N1059)-1)</f>
        <v>music</v>
      </c>
      <c r="R1059" t="str">
        <f>RIGHT(N1059, LEN(N1059)-SEARCH("/",N1059))</f>
        <v>rock</v>
      </c>
      <c r="S1059" s="10">
        <f t="shared" si="32"/>
        <v>42564.800763888888</v>
      </c>
      <c r="T1059" s="10">
        <f t="shared" si="33"/>
        <v>42571.800763888888</v>
      </c>
    </row>
    <row r="1060" spans="1:20" ht="49" x14ac:dyDescent="0.25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5">
        <f>E1060/D1060</f>
        <v>1.2602</v>
      </c>
      <c r="P1060" s="6">
        <f>ROUND(E1060/L1060,2)</f>
        <v>88.75</v>
      </c>
      <c r="Q1060" t="str">
        <f>LEFT(N1060, SEARCH("/",N1060)-1)</f>
        <v>music</v>
      </c>
      <c r="R1060" t="str">
        <f>RIGHT(N1060, LEN(N1060)-SEARCH("/",N1060))</f>
        <v>rock</v>
      </c>
      <c r="S1060" s="10">
        <f t="shared" si="32"/>
        <v>42096.424872685187</v>
      </c>
      <c r="T1060" s="10">
        <f t="shared" si="33"/>
        <v>42126.424872685187</v>
      </c>
    </row>
    <row r="1061" spans="1:20" ht="65" x14ac:dyDescent="0.25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5">
        <f>E1061/D1061</f>
        <v>1.0012000000000001</v>
      </c>
      <c r="P1061" s="6">
        <f>ROUND(E1061/L1061,2)</f>
        <v>65.87</v>
      </c>
      <c r="Q1061" t="str">
        <f>LEFT(N1061, SEARCH("/",N1061)-1)</f>
        <v>music</v>
      </c>
      <c r="R1061" t="str">
        <f>RIGHT(N1061, LEN(N1061)-SEARCH("/",N1061))</f>
        <v>rock</v>
      </c>
      <c r="S1061" s="10">
        <f t="shared" si="32"/>
        <v>42502.042442129627</v>
      </c>
      <c r="T1061" s="10">
        <f t="shared" si="33"/>
        <v>42527.042442129627</v>
      </c>
    </row>
    <row r="1062" spans="1:20" ht="49" x14ac:dyDescent="0.25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5">
        <f>E1062/D1062</f>
        <v>1.3864000000000001</v>
      </c>
      <c r="P1062" s="6">
        <f>ROUND(E1062/L1062,2)</f>
        <v>40.35</v>
      </c>
      <c r="Q1062" t="str">
        <f>LEFT(N1062, SEARCH("/",N1062)-1)</f>
        <v>music</v>
      </c>
      <c r="R1062" t="str">
        <f>RIGHT(N1062, LEN(N1062)-SEARCH("/",N1062))</f>
        <v>rock</v>
      </c>
      <c r="S1062" s="10">
        <f t="shared" si="32"/>
        <v>42723.428206018514</v>
      </c>
      <c r="T1062" s="10">
        <f t="shared" si="33"/>
        <v>42753.428206018514</v>
      </c>
    </row>
    <row r="1063" spans="1:20" ht="33" x14ac:dyDescent="0.25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5">
        <f>E1063/D1063</f>
        <v>1.6140000000000001</v>
      </c>
      <c r="P1063" s="6">
        <f>ROUND(E1063/L1063,2)</f>
        <v>76.86</v>
      </c>
      <c r="Q1063" t="str">
        <f>LEFT(N1063, SEARCH("/",N1063)-1)</f>
        <v>music</v>
      </c>
      <c r="R1063" t="str">
        <f>RIGHT(N1063, LEN(N1063)-SEARCH("/",N1063))</f>
        <v>rock</v>
      </c>
      <c r="S1063" s="10">
        <f t="shared" si="32"/>
        <v>42074.962870370371</v>
      </c>
      <c r="T1063" s="10">
        <f t="shared" si="33"/>
        <v>42104.962870370371</v>
      </c>
    </row>
    <row r="1064" spans="1:20" ht="33" x14ac:dyDescent="0.25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5">
        <f>E1064/D1064</f>
        <v>1.071842</v>
      </c>
      <c r="P1064" s="6">
        <f>ROUND(E1064/L1064,2)</f>
        <v>68.709999999999994</v>
      </c>
      <c r="Q1064" t="str">
        <f>LEFT(N1064, SEARCH("/",N1064)-1)</f>
        <v>music</v>
      </c>
      <c r="R1064" t="str">
        <f>RIGHT(N1064, LEN(N1064)-SEARCH("/",N1064))</f>
        <v>rock</v>
      </c>
      <c r="S1064" s="10">
        <f t="shared" si="32"/>
        <v>42279.461435185185</v>
      </c>
      <c r="T1064" s="10">
        <f t="shared" si="33"/>
        <v>42321.503101851849</v>
      </c>
    </row>
    <row r="1065" spans="1:20" ht="49" x14ac:dyDescent="0.25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5">
        <f>E1065/D1065</f>
        <v>1.5309999999999999</v>
      </c>
      <c r="P1065" s="6">
        <f>ROUND(E1065/L1065,2)</f>
        <v>57.77</v>
      </c>
      <c r="Q1065" t="str">
        <f>LEFT(N1065, SEARCH("/",N1065)-1)</f>
        <v>games</v>
      </c>
      <c r="R1065" t="str">
        <f>RIGHT(N1065, LEN(N1065)-SEARCH("/",N1065))</f>
        <v>tabletop games</v>
      </c>
      <c r="S1065" s="10">
        <f t="shared" si="32"/>
        <v>42772.796909722216</v>
      </c>
      <c r="T1065" s="10">
        <f t="shared" si="33"/>
        <v>42786.796909722216</v>
      </c>
    </row>
    <row r="1066" spans="1:20" ht="33" x14ac:dyDescent="0.25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5">
        <f>E1066/D1066</f>
        <v>5.2416666666666663</v>
      </c>
      <c r="P1066" s="6">
        <f>ROUND(E1066/L1066,2)</f>
        <v>44.17</v>
      </c>
      <c r="Q1066" t="str">
        <f>LEFT(N1066, SEARCH("/",N1066)-1)</f>
        <v>games</v>
      </c>
      <c r="R1066" t="str">
        <f>RIGHT(N1066, LEN(N1066)-SEARCH("/",N1066))</f>
        <v>tabletop games</v>
      </c>
      <c r="S1066" s="10">
        <f t="shared" si="32"/>
        <v>41879.692418981482</v>
      </c>
      <c r="T1066" s="10">
        <f t="shared" si="33"/>
        <v>41914.692418981482</v>
      </c>
    </row>
    <row r="1067" spans="1:20" ht="49" x14ac:dyDescent="0.25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5">
        <f>E1067/D1067</f>
        <v>4.8927777777777779</v>
      </c>
      <c r="P1067" s="6">
        <f>ROUND(E1067/L1067,2)</f>
        <v>31.57</v>
      </c>
      <c r="Q1067" t="str">
        <f>LEFT(N1067, SEARCH("/",N1067)-1)</f>
        <v>games</v>
      </c>
      <c r="R1067" t="str">
        <f>RIGHT(N1067, LEN(N1067)-SEARCH("/",N1067))</f>
        <v>tabletop games</v>
      </c>
      <c r="S1067" s="10">
        <f t="shared" si="32"/>
        <v>42745.157141203701</v>
      </c>
      <c r="T1067" s="10">
        <f t="shared" si="33"/>
        <v>42774.999999999993</v>
      </c>
    </row>
    <row r="1068" spans="1:20" ht="49" x14ac:dyDescent="0.25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5">
        <f>E1068/D1068</f>
        <v>2.8473999999999999</v>
      </c>
      <c r="P1068" s="6">
        <f>ROUND(E1068/L1068,2)</f>
        <v>107.05</v>
      </c>
      <c r="Q1068" t="str">
        <f>LEFT(N1068, SEARCH("/",N1068)-1)</f>
        <v>games</v>
      </c>
      <c r="R1068" t="str">
        <f>RIGHT(N1068, LEN(N1068)-SEARCH("/",N1068))</f>
        <v>tabletop games</v>
      </c>
      <c r="S1068" s="10">
        <f t="shared" si="32"/>
        <v>42380.481956018521</v>
      </c>
      <c r="T1068" s="10">
        <f t="shared" si="33"/>
        <v>42394.458333333336</v>
      </c>
    </row>
    <row r="1069" spans="1:20" ht="49" x14ac:dyDescent="0.25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5">
        <f>E1069/D1069</f>
        <v>18.569700000000001</v>
      </c>
      <c r="P1069" s="6">
        <f>ROUND(E1069/L1069,2)</f>
        <v>149.03</v>
      </c>
      <c r="Q1069" t="str">
        <f>LEFT(N1069, SEARCH("/",N1069)-1)</f>
        <v>games</v>
      </c>
      <c r="R1069" t="str">
        <f>RIGHT(N1069, LEN(N1069)-SEARCH("/",N1069))</f>
        <v>tabletop games</v>
      </c>
      <c r="S1069" s="10">
        <f t="shared" si="32"/>
        <v>41319.141655092586</v>
      </c>
      <c r="T1069" s="10">
        <f t="shared" si="33"/>
        <v>41359.141655092586</v>
      </c>
    </row>
    <row r="1070" spans="1:20" ht="33" x14ac:dyDescent="0.25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5">
        <f>E1070/D1070</f>
        <v>1.0967499999999999</v>
      </c>
      <c r="P1070" s="6">
        <f>ROUND(E1070/L1070,2)</f>
        <v>55.96</v>
      </c>
      <c r="Q1070" t="str">
        <f>LEFT(N1070, SEARCH("/",N1070)-1)</f>
        <v>games</v>
      </c>
      <c r="R1070" t="str">
        <f>RIGHT(N1070, LEN(N1070)-SEARCH("/",N1070))</f>
        <v>tabletop games</v>
      </c>
      <c r="S1070" s="10">
        <f t="shared" si="32"/>
        <v>42583.406747685185</v>
      </c>
      <c r="T1070" s="10">
        <f t="shared" si="33"/>
        <v>42619.874999999993</v>
      </c>
    </row>
    <row r="1071" spans="1:20" ht="49" x14ac:dyDescent="0.25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5">
        <f>E1071/D1071</f>
        <v>10.146425000000001</v>
      </c>
      <c r="P1071" s="6">
        <f>ROUND(E1071/L1071,2)</f>
        <v>56.97</v>
      </c>
      <c r="Q1071" t="str">
        <f>LEFT(N1071, SEARCH("/",N1071)-1)</f>
        <v>games</v>
      </c>
      <c r="R1071" t="str">
        <f>RIGHT(N1071, LEN(N1071)-SEARCH("/",N1071))</f>
        <v>tabletop games</v>
      </c>
      <c r="S1071" s="10">
        <f t="shared" si="32"/>
        <v>42068.000763888886</v>
      </c>
      <c r="T1071" s="10">
        <f t="shared" si="33"/>
        <v>42096.957638888889</v>
      </c>
    </row>
    <row r="1072" spans="1:20" ht="49" x14ac:dyDescent="0.25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5">
        <f>E1072/D1072</f>
        <v>4.1217692027666546</v>
      </c>
      <c r="P1072" s="6">
        <f>ROUND(E1072/L1072,2)</f>
        <v>44.06</v>
      </c>
      <c r="Q1072" t="str">
        <f>LEFT(N1072, SEARCH("/",N1072)-1)</f>
        <v>games</v>
      </c>
      <c r="R1072" t="str">
        <f>RIGHT(N1072, LEN(N1072)-SEARCH("/",N1072))</f>
        <v>tabletop games</v>
      </c>
      <c r="S1072" s="10">
        <f t="shared" si="32"/>
        <v>42633.377789351849</v>
      </c>
      <c r="T1072" s="10">
        <f t="shared" si="33"/>
        <v>42668.499999999993</v>
      </c>
    </row>
    <row r="1073" spans="1:20" ht="49" x14ac:dyDescent="0.25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5">
        <f>E1073/D1073</f>
        <v>5.0324999999999998</v>
      </c>
      <c r="P1073" s="6">
        <f>ROUND(E1073/L1073,2)</f>
        <v>68.63</v>
      </c>
      <c r="Q1073" t="str">
        <f>LEFT(N1073, SEARCH("/",N1073)-1)</f>
        <v>games</v>
      </c>
      <c r="R1073" t="str">
        <f>RIGHT(N1073, LEN(N1073)-SEARCH("/",N1073))</f>
        <v>tabletop games</v>
      </c>
      <c r="S1073" s="10">
        <f t="shared" si="32"/>
        <v>42467.579861111109</v>
      </c>
      <c r="T1073" s="10">
        <f t="shared" si="33"/>
        <v>42481.708333333336</v>
      </c>
    </row>
    <row r="1074" spans="1:20" ht="49" x14ac:dyDescent="0.25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5">
        <f>E1074/D1074</f>
        <v>1.8461052631578947</v>
      </c>
      <c r="P1074" s="6">
        <f>ROUND(E1074/L1074,2)</f>
        <v>65.319999999999993</v>
      </c>
      <c r="Q1074" t="str">
        <f>LEFT(N1074, SEARCH("/",N1074)-1)</f>
        <v>games</v>
      </c>
      <c r="R1074" t="str">
        <f>RIGHT(N1074, LEN(N1074)-SEARCH("/",N1074))</f>
        <v>tabletop games</v>
      </c>
      <c r="S1074" s="10">
        <f t="shared" si="32"/>
        <v>42417.416712962957</v>
      </c>
      <c r="T1074" s="10">
        <f t="shared" si="33"/>
        <v>42452.082638888889</v>
      </c>
    </row>
    <row r="1075" spans="1:20" ht="49" x14ac:dyDescent="0.25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5">
        <f>E1075/D1075</f>
        <v>1.1973333333333334</v>
      </c>
      <c r="P1075" s="6">
        <f>ROUND(E1075/L1075,2)</f>
        <v>35.92</v>
      </c>
      <c r="Q1075" t="str">
        <f>LEFT(N1075, SEARCH("/",N1075)-1)</f>
        <v>games</v>
      </c>
      <c r="R1075" t="str">
        <f>RIGHT(N1075, LEN(N1075)-SEARCH("/",N1075))</f>
        <v>tabletop games</v>
      </c>
      <c r="S1075" s="10">
        <f t="shared" si="32"/>
        <v>42768.6253125</v>
      </c>
      <c r="T1075" s="10">
        <f t="shared" si="33"/>
        <v>42780.6253125</v>
      </c>
    </row>
    <row r="1076" spans="1:20" ht="49" x14ac:dyDescent="0.25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5">
        <f>E1076/D1076</f>
        <v>10.812401666666668</v>
      </c>
      <c r="P1076" s="6">
        <f>ROUND(E1076/L1076,2)</f>
        <v>40.07</v>
      </c>
      <c r="Q1076" t="str">
        <f>LEFT(N1076, SEARCH("/",N1076)-1)</f>
        <v>games</v>
      </c>
      <c r="R1076" t="str">
        <f>RIGHT(N1076, LEN(N1076)-SEARCH("/",N1076))</f>
        <v>tabletop games</v>
      </c>
      <c r="S1076" s="10">
        <f t="shared" si="32"/>
        <v>42691.642870370364</v>
      </c>
      <c r="T1076" s="10">
        <f t="shared" si="33"/>
        <v>42719.749999999993</v>
      </c>
    </row>
    <row r="1077" spans="1:20" ht="49" x14ac:dyDescent="0.25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5">
        <f>E1077/D1077</f>
        <v>4.5237333333333334</v>
      </c>
      <c r="P1077" s="6">
        <f>ROUND(E1077/L1077,2)</f>
        <v>75.650000000000006</v>
      </c>
      <c r="Q1077" t="str">
        <f>LEFT(N1077, SEARCH("/",N1077)-1)</f>
        <v>games</v>
      </c>
      <c r="R1077" t="str">
        <f>RIGHT(N1077, LEN(N1077)-SEARCH("/",N1077))</f>
        <v>tabletop games</v>
      </c>
      <c r="S1077" s="10">
        <f t="shared" si="32"/>
        <v>42664.197592592587</v>
      </c>
      <c r="T1077" s="10">
        <f t="shared" si="33"/>
        <v>42694.999305555553</v>
      </c>
    </row>
    <row r="1078" spans="1:20" ht="49" x14ac:dyDescent="0.25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5">
        <f>E1078/D1078</f>
        <v>5.3737000000000004</v>
      </c>
      <c r="P1078" s="6">
        <f>ROUND(E1078/L1078,2)</f>
        <v>61.2</v>
      </c>
      <c r="Q1078" t="str">
        <f>LEFT(N1078, SEARCH("/",N1078)-1)</f>
        <v>games</v>
      </c>
      <c r="R1078" t="str">
        <f>RIGHT(N1078, LEN(N1078)-SEARCH("/",N1078))</f>
        <v>tabletop games</v>
      </c>
      <c r="S1078" s="10">
        <f t="shared" si="32"/>
        <v>42425.54965277778</v>
      </c>
      <c r="T1078" s="10">
        <f t="shared" si="33"/>
        <v>42455.507986111108</v>
      </c>
    </row>
    <row r="1079" spans="1:20" ht="33" x14ac:dyDescent="0.25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5">
        <f>E1079/D1079</f>
        <v>1.2032608695652174</v>
      </c>
      <c r="P1079" s="6">
        <f>ROUND(E1079/L1079,2)</f>
        <v>48.13</v>
      </c>
      <c r="Q1079" t="str">
        <f>LEFT(N1079, SEARCH("/",N1079)-1)</f>
        <v>games</v>
      </c>
      <c r="R1079" t="str">
        <f>RIGHT(N1079, LEN(N1079)-SEARCH("/",N1079))</f>
        <v>tabletop games</v>
      </c>
      <c r="S1079" s="10">
        <f t="shared" si="32"/>
        <v>42197.563657407409</v>
      </c>
      <c r="T1079" s="10">
        <f t="shared" si="33"/>
        <v>42227.563657407409</v>
      </c>
    </row>
    <row r="1080" spans="1:20" ht="33" x14ac:dyDescent="0.25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5">
        <f>E1080/D1080</f>
        <v>1.1383571428571428</v>
      </c>
      <c r="P1080" s="6">
        <f>ROUND(E1080/L1080,2)</f>
        <v>68.11</v>
      </c>
      <c r="Q1080" t="str">
        <f>LEFT(N1080, SEARCH("/",N1080)-1)</f>
        <v>games</v>
      </c>
      <c r="R1080" t="str">
        <f>RIGHT(N1080, LEN(N1080)-SEARCH("/",N1080))</f>
        <v>tabletop games</v>
      </c>
      <c r="S1080" s="10">
        <f t="shared" si="32"/>
        <v>42675.278958333329</v>
      </c>
      <c r="T1080" s="10">
        <f t="shared" si="33"/>
        <v>42706.083333333336</v>
      </c>
    </row>
    <row r="1081" spans="1:20" ht="49" x14ac:dyDescent="0.25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5">
        <f>E1081/D1081</f>
        <v>9.5103109999999997</v>
      </c>
      <c r="P1081" s="6">
        <f>ROUND(E1081/L1081,2)</f>
        <v>65.89</v>
      </c>
      <c r="Q1081" t="str">
        <f>LEFT(N1081, SEARCH("/",N1081)-1)</f>
        <v>games</v>
      </c>
      <c r="R1081" t="str">
        <f>RIGHT(N1081, LEN(N1081)-SEARCH("/",N1081))</f>
        <v>tabletop games</v>
      </c>
      <c r="S1081" s="10">
        <f t="shared" si="32"/>
        <v>42033.37568287037</v>
      </c>
      <c r="T1081" s="10">
        <f t="shared" si="33"/>
        <v>42063.37568287037</v>
      </c>
    </row>
    <row r="1082" spans="1:20" ht="49" x14ac:dyDescent="0.25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5">
        <f>E1082/D1082</f>
        <v>1.3289249999999999</v>
      </c>
      <c r="P1082" s="6">
        <f>ROUND(E1082/L1082,2)</f>
        <v>81.650000000000006</v>
      </c>
      <c r="Q1082" t="str">
        <f>LEFT(N1082, SEARCH("/",N1082)-1)</f>
        <v>games</v>
      </c>
      <c r="R1082" t="str">
        <f>RIGHT(N1082, LEN(N1082)-SEARCH("/",N1082))</f>
        <v>tabletop games</v>
      </c>
      <c r="S1082" s="10">
        <f t="shared" si="32"/>
        <v>42292.305555555555</v>
      </c>
      <c r="T1082" s="10">
        <f t="shared" si="33"/>
        <v>42322.347222222219</v>
      </c>
    </row>
    <row r="1083" spans="1:20" ht="33" x14ac:dyDescent="0.25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5">
        <f>E1083/D1083</f>
        <v>1.4697777777777778</v>
      </c>
      <c r="P1083" s="6">
        <f>ROUND(E1083/L1083,2)</f>
        <v>52.7</v>
      </c>
      <c r="Q1083" t="str">
        <f>LEFT(N1083, SEARCH("/",N1083)-1)</f>
        <v>games</v>
      </c>
      <c r="R1083" t="str">
        <f>RIGHT(N1083, LEN(N1083)-SEARCH("/",N1083))</f>
        <v>tabletop games</v>
      </c>
      <c r="S1083" s="10">
        <f t="shared" si="32"/>
        <v>42262.208310185182</v>
      </c>
      <c r="T1083" s="10">
        <f t="shared" si="33"/>
        <v>42292.208310185182</v>
      </c>
    </row>
    <row r="1084" spans="1:20" ht="49" x14ac:dyDescent="0.25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5">
        <f>E1084/D1084</f>
        <v>5.4215</v>
      </c>
      <c r="P1084" s="6">
        <f>ROUND(E1084/L1084,2)</f>
        <v>41.23</v>
      </c>
      <c r="Q1084" t="str">
        <f>LEFT(N1084, SEARCH("/",N1084)-1)</f>
        <v>games</v>
      </c>
      <c r="R1084" t="str">
        <f>RIGHT(N1084, LEN(N1084)-SEARCH("/",N1084))</f>
        <v>tabletop games</v>
      </c>
      <c r="S1084" s="10">
        <f t="shared" si="32"/>
        <v>42163.417453703696</v>
      </c>
      <c r="T1084" s="10">
        <f t="shared" si="33"/>
        <v>42190.916666666664</v>
      </c>
    </row>
    <row r="1085" spans="1:20" ht="49" x14ac:dyDescent="0.25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5">
        <f>E1085/D1085</f>
        <v>3.8271818181818182</v>
      </c>
      <c r="P1085" s="6">
        <f>ROUND(E1085/L1085,2)</f>
        <v>15.04</v>
      </c>
      <c r="Q1085" t="str">
        <f>LEFT(N1085, SEARCH("/",N1085)-1)</f>
        <v>music</v>
      </c>
      <c r="R1085" t="str">
        <f>RIGHT(N1085, LEN(N1085)-SEARCH("/",N1085))</f>
        <v>electronic music</v>
      </c>
      <c r="S1085" s="10">
        <f t="shared" si="32"/>
        <v>41276.638483796291</v>
      </c>
      <c r="T1085" s="10">
        <f t="shared" si="33"/>
        <v>41290.638483796291</v>
      </c>
    </row>
    <row r="1086" spans="1:20" ht="33" x14ac:dyDescent="0.25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5">
        <f>E1086/D1086</f>
        <v>7.0418124999999998</v>
      </c>
      <c r="P1086" s="6">
        <f>ROUND(E1086/L1086,2)</f>
        <v>39.07</v>
      </c>
      <c r="Q1086" t="str">
        <f>LEFT(N1086, SEARCH("/",N1086)-1)</f>
        <v>music</v>
      </c>
      <c r="R1086" t="str">
        <f>RIGHT(N1086, LEN(N1086)-SEARCH("/",N1086))</f>
        <v>electronic music</v>
      </c>
      <c r="S1086" s="10">
        <f t="shared" si="32"/>
        <v>41184.640833333331</v>
      </c>
      <c r="T1086" s="10">
        <f t="shared" si="33"/>
        <v>41214.640833333331</v>
      </c>
    </row>
    <row r="1087" spans="1:20" ht="49" x14ac:dyDescent="0.25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5">
        <f>E1087/D1087</f>
        <v>1.0954999999999999</v>
      </c>
      <c r="P1087" s="6">
        <f>ROUND(E1087/L1087,2)</f>
        <v>43.82</v>
      </c>
      <c r="Q1087" t="str">
        <f>LEFT(N1087, SEARCH("/",N1087)-1)</f>
        <v>music</v>
      </c>
      <c r="R1087" t="str">
        <f>RIGHT(N1087, LEN(N1087)-SEARCH("/",N1087))</f>
        <v>electronic music</v>
      </c>
      <c r="S1087" s="10">
        <f t="shared" si="32"/>
        <v>42241.651412037034</v>
      </c>
      <c r="T1087" s="10">
        <f t="shared" si="33"/>
        <v>42271.651412037034</v>
      </c>
    </row>
    <row r="1088" spans="1:20" ht="49" x14ac:dyDescent="0.25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5">
        <f>E1088/D1088</f>
        <v>1.3286666666666667</v>
      </c>
      <c r="P1088" s="6">
        <f>ROUND(E1088/L1088,2)</f>
        <v>27.3</v>
      </c>
      <c r="Q1088" t="str">
        <f>LEFT(N1088, SEARCH("/",N1088)-1)</f>
        <v>music</v>
      </c>
      <c r="R1088" t="str">
        <f>RIGHT(N1088, LEN(N1088)-SEARCH("/",N1088))</f>
        <v>electronic music</v>
      </c>
      <c r="S1088" s="10">
        <f t="shared" si="32"/>
        <v>41312.103229166663</v>
      </c>
      <c r="T1088" s="10">
        <f t="shared" si="33"/>
        <v>41342.103229166663</v>
      </c>
    </row>
    <row r="1089" spans="1:20" ht="49" x14ac:dyDescent="0.25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5">
        <f>E1089/D1089</f>
        <v>1.52</v>
      </c>
      <c r="P1089" s="6">
        <f>ROUND(E1089/L1089,2)</f>
        <v>42.22</v>
      </c>
      <c r="Q1089" t="str">
        <f>LEFT(N1089, SEARCH("/",N1089)-1)</f>
        <v>music</v>
      </c>
      <c r="R1089" t="str">
        <f>RIGHT(N1089, LEN(N1089)-SEARCH("/",N1089))</f>
        <v>electronic music</v>
      </c>
      <c r="S1089" s="10">
        <f t="shared" si="32"/>
        <v>41031.613298611112</v>
      </c>
      <c r="T1089" s="10">
        <f t="shared" si="33"/>
        <v>41061.613298611112</v>
      </c>
    </row>
    <row r="1090" spans="1:20" ht="49" x14ac:dyDescent="0.25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5">
        <f>E1090/D1090</f>
        <v>1.0272727272727273</v>
      </c>
      <c r="P1090" s="6">
        <f>ROUND(E1090/L1090,2)</f>
        <v>33.24</v>
      </c>
      <c r="Q1090" t="str">
        <f>LEFT(N1090, SEARCH("/",N1090)-1)</f>
        <v>music</v>
      </c>
      <c r="R1090" t="str">
        <f>RIGHT(N1090, LEN(N1090)-SEARCH("/",N1090))</f>
        <v>electronic music</v>
      </c>
      <c r="S1090" s="10">
        <f t="shared" si="32"/>
        <v>40997.048888888887</v>
      </c>
      <c r="T1090" s="10">
        <f t="shared" si="33"/>
        <v>41015.048888888887</v>
      </c>
    </row>
    <row r="1091" spans="1:20" ht="49" x14ac:dyDescent="0.25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5">
        <f>E1091/D1091</f>
        <v>1</v>
      </c>
      <c r="P1091" s="6">
        <f>ROUND(E1091/L1091,2)</f>
        <v>285.70999999999998</v>
      </c>
      <c r="Q1091" t="str">
        <f>LEFT(N1091, SEARCH("/",N1091)-1)</f>
        <v>music</v>
      </c>
      <c r="R1091" t="str">
        <f>RIGHT(N1091, LEN(N1091)-SEARCH("/",N1091))</f>
        <v>electronic music</v>
      </c>
      <c r="S1091" s="10">
        <f t="shared" ref="S1091:S1154" si="34">(J1091/86400)+25569+(-5/24)</f>
        <v>41563.985798611109</v>
      </c>
      <c r="T1091" s="10">
        <f t="shared" ref="T1091:T1154" si="35">(I1091/86400)+25569+(-5/24)</f>
        <v>41594.027465277773</v>
      </c>
    </row>
    <row r="1092" spans="1:20" ht="49" x14ac:dyDescent="0.25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5">
        <f>E1092/D1092</f>
        <v>1.016</v>
      </c>
      <c r="P1092" s="6">
        <f>ROUND(E1092/L1092,2)</f>
        <v>42.33</v>
      </c>
      <c r="Q1092" t="str">
        <f>LEFT(N1092, SEARCH("/",N1092)-1)</f>
        <v>music</v>
      </c>
      <c r="R1092" t="str">
        <f>RIGHT(N1092, LEN(N1092)-SEARCH("/",N1092))</f>
        <v>electronic music</v>
      </c>
      <c r="S1092" s="10">
        <f t="shared" si="34"/>
        <v>40946.673912037033</v>
      </c>
      <c r="T1092" s="10">
        <f t="shared" si="35"/>
        <v>41005.958333333328</v>
      </c>
    </row>
    <row r="1093" spans="1:20" ht="33" x14ac:dyDescent="0.25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5">
        <f>E1093/D1093</f>
        <v>1.508</v>
      </c>
      <c r="P1093" s="6">
        <f>ROUND(E1093/L1093,2)</f>
        <v>50.27</v>
      </c>
      <c r="Q1093" t="str">
        <f>LEFT(N1093, SEARCH("/",N1093)-1)</f>
        <v>music</v>
      </c>
      <c r="R1093" t="str">
        <f>RIGHT(N1093, LEN(N1093)-SEARCH("/",N1093))</f>
        <v>electronic music</v>
      </c>
      <c r="S1093" s="10">
        <f t="shared" si="34"/>
        <v>41732.27134259259</v>
      </c>
      <c r="T1093" s="10">
        <f t="shared" si="35"/>
        <v>41743.75</v>
      </c>
    </row>
    <row r="1094" spans="1:20" ht="49" x14ac:dyDescent="0.25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5">
        <f>E1094/D1094</f>
        <v>1.11425</v>
      </c>
      <c r="P1094" s="6">
        <f>ROUND(E1094/L1094,2)</f>
        <v>61.9</v>
      </c>
      <c r="Q1094" t="str">
        <f>LEFT(N1094, SEARCH("/",N1094)-1)</f>
        <v>music</v>
      </c>
      <c r="R1094" t="str">
        <f>RIGHT(N1094, LEN(N1094)-SEARCH("/",N1094))</f>
        <v>electronic music</v>
      </c>
      <c r="S1094" s="10">
        <f t="shared" si="34"/>
        <v>40955.857754629629</v>
      </c>
      <c r="T1094" s="10">
        <f t="shared" si="35"/>
        <v>41013.525000000001</v>
      </c>
    </row>
    <row r="1095" spans="1:20" ht="49" x14ac:dyDescent="0.25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5">
        <f>E1095/D1095</f>
        <v>1.956</v>
      </c>
      <c r="P1095" s="6">
        <f>ROUND(E1095/L1095,2)</f>
        <v>40.75</v>
      </c>
      <c r="Q1095" t="str">
        <f>LEFT(N1095, SEARCH("/",N1095)-1)</f>
        <v>music</v>
      </c>
      <c r="R1095" t="str">
        <f>RIGHT(N1095, LEN(N1095)-SEARCH("/",N1095))</f>
        <v>electronic music</v>
      </c>
      <c r="S1095" s="10">
        <f t="shared" si="34"/>
        <v>41716.576678240737</v>
      </c>
      <c r="T1095" s="10">
        <f t="shared" si="35"/>
        <v>41739.082638888889</v>
      </c>
    </row>
    <row r="1096" spans="1:20" ht="49" x14ac:dyDescent="0.25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5">
        <f>E1096/D1096</f>
        <v>1.1438333333333333</v>
      </c>
      <c r="P1096" s="6">
        <f>ROUND(E1096/L1096,2)</f>
        <v>55.8</v>
      </c>
      <c r="Q1096" t="str">
        <f>LEFT(N1096, SEARCH("/",N1096)-1)</f>
        <v>music</v>
      </c>
      <c r="R1096" t="str">
        <f>RIGHT(N1096, LEN(N1096)-SEARCH("/",N1096))</f>
        <v>electronic music</v>
      </c>
      <c r="S1096" s="10">
        <f t="shared" si="34"/>
        <v>41548.539085648146</v>
      </c>
      <c r="T1096" s="10">
        <f t="shared" si="35"/>
        <v>41581.833333333328</v>
      </c>
    </row>
    <row r="1097" spans="1:20" ht="49" x14ac:dyDescent="0.25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5">
        <f>E1097/D1097</f>
        <v>2</v>
      </c>
      <c r="P1097" s="6">
        <f>ROUND(E1097/L1097,2)</f>
        <v>10</v>
      </c>
      <c r="Q1097" t="str">
        <f>LEFT(N1097, SEARCH("/",N1097)-1)</f>
        <v>music</v>
      </c>
      <c r="R1097" t="str">
        <f>RIGHT(N1097, LEN(N1097)-SEARCH("/",N1097))</f>
        <v>electronic music</v>
      </c>
      <c r="S1097" s="10">
        <f t="shared" si="34"/>
        <v>42109.617812499993</v>
      </c>
      <c r="T1097" s="10">
        <f t="shared" si="35"/>
        <v>42139.617812499993</v>
      </c>
    </row>
    <row r="1098" spans="1:20" ht="49" x14ac:dyDescent="0.25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5">
        <f>E1098/D1098</f>
        <v>2.9250166666666666</v>
      </c>
      <c r="P1098" s="6">
        <f>ROUND(E1098/L1098,2)</f>
        <v>73.13</v>
      </c>
      <c r="Q1098" t="str">
        <f>LEFT(N1098, SEARCH("/",N1098)-1)</f>
        <v>music</v>
      </c>
      <c r="R1098" t="str">
        <f>RIGHT(N1098, LEN(N1098)-SEARCH("/",N1098))</f>
        <v>electronic music</v>
      </c>
      <c r="S1098" s="10">
        <f t="shared" si="34"/>
        <v>41646.58388888889</v>
      </c>
      <c r="T1098" s="10">
        <f t="shared" si="35"/>
        <v>41676.58388888889</v>
      </c>
    </row>
    <row r="1099" spans="1:20" ht="33" x14ac:dyDescent="0.25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5">
        <f>E1099/D1099</f>
        <v>1.5636363636363637</v>
      </c>
      <c r="P1099" s="6">
        <f>ROUND(E1099/L1099,2)</f>
        <v>26.06</v>
      </c>
      <c r="Q1099" t="str">
        <f>LEFT(N1099, SEARCH("/",N1099)-1)</f>
        <v>music</v>
      </c>
      <c r="R1099" t="str">
        <f>RIGHT(N1099, LEN(N1099)-SEARCH("/",N1099))</f>
        <v>electronic music</v>
      </c>
      <c r="S1099" s="10">
        <f t="shared" si="34"/>
        <v>40958.508935185186</v>
      </c>
      <c r="T1099" s="10">
        <f t="shared" si="35"/>
        <v>40981.082638888889</v>
      </c>
    </row>
    <row r="1100" spans="1:20" ht="49" x14ac:dyDescent="0.25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5">
        <f>E1100/D1100</f>
        <v>1.0566666666666666</v>
      </c>
      <c r="P1100" s="6">
        <f>ROUND(E1100/L1100,2)</f>
        <v>22.64</v>
      </c>
      <c r="Q1100" t="str">
        <f>LEFT(N1100, SEARCH("/",N1100)-1)</f>
        <v>music</v>
      </c>
      <c r="R1100" t="str">
        <f>RIGHT(N1100, LEN(N1100)-SEARCH("/",N1100))</f>
        <v>electronic music</v>
      </c>
      <c r="S1100" s="10">
        <f t="shared" si="34"/>
        <v>42194.543344907404</v>
      </c>
      <c r="T1100" s="10">
        <f t="shared" si="35"/>
        <v>42208.543344907404</v>
      </c>
    </row>
    <row r="1101" spans="1:20" ht="49" x14ac:dyDescent="0.25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5">
        <f>E1101/D1101</f>
        <v>1.0119047619047619</v>
      </c>
      <c r="P1101" s="6">
        <f>ROUND(E1101/L1101,2)</f>
        <v>47.22</v>
      </c>
      <c r="Q1101" t="str">
        <f>LEFT(N1101, SEARCH("/",N1101)-1)</f>
        <v>music</v>
      </c>
      <c r="R1101" t="str">
        <f>RIGHT(N1101, LEN(N1101)-SEARCH("/",N1101))</f>
        <v>electronic music</v>
      </c>
      <c r="S1101" s="10">
        <f t="shared" si="34"/>
        <v>42299.568437499998</v>
      </c>
      <c r="T1101" s="10">
        <f t="shared" si="35"/>
        <v>42310.124999999993</v>
      </c>
    </row>
    <row r="1102" spans="1:20" ht="49" x14ac:dyDescent="0.25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5">
        <f>E1102/D1102</f>
        <v>1.2283299999999999</v>
      </c>
      <c r="P1102" s="6">
        <f>ROUND(E1102/L1102,2)</f>
        <v>32.32</v>
      </c>
      <c r="Q1102" t="str">
        <f>LEFT(N1102, SEARCH("/",N1102)-1)</f>
        <v>music</v>
      </c>
      <c r="R1102" t="str">
        <f>RIGHT(N1102, LEN(N1102)-SEARCH("/",N1102))</f>
        <v>electronic music</v>
      </c>
      <c r="S1102" s="10">
        <f t="shared" si="34"/>
        <v>41127.603969907403</v>
      </c>
      <c r="T1102" s="10">
        <f t="shared" si="35"/>
        <v>41149.791666666664</v>
      </c>
    </row>
    <row r="1103" spans="1:20" ht="49" x14ac:dyDescent="0.25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5">
        <f>E1103/D1103</f>
        <v>1.0149999999999999</v>
      </c>
      <c r="P1103" s="6">
        <f>ROUND(E1103/L1103,2)</f>
        <v>53.42</v>
      </c>
      <c r="Q1103" t="str">
        <f>LEFT(N1103, SEARCH("/",N1103)-1)</f>
        <v>music</v>
      </c>
      <c r="R1103" t="str">
        <f>RIGHT(N1103, LEN(N1103)-SEARCH("/",N1103))</f>
        <v>electronic music</v>
      </c>
      <c r="S1103" s="10">
        <f t="shared" si="34"/>
        <v>42205.510555555556</v>
      </c>
      <c r="T1103" s="10">
        <f t="shared" si="35"/>
        <v>42235.510555555556</v>
      </c>
    </row>
    <row r="1104" spans="1:20" ht="49" x14ac:dyDescent="0.25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5">
        <f>E1104/D1104</f>
        <v>1.0114285714285713</v>
      </c>
      <c r="P1104" s="6">
        <f>ROUND(E1104/L1104,2)</f>
        <v>51.3</v>
      </c>
      <c r="Q1104" t="str">
        <f>LEFT(N1104, SEARCH("/",N1104)-1)</f>
        <v>music</v>
      </c>
      <c r="R1104" t="str">
        <f>RIGHT(N1104, LEN(N1104)-SEARCH("/",N1104))</f>
        <v>electronic music</v>
      </c>
      <c r="S1104" s="10">
        <f t="shared" si="34"/>
        <v>41451.852268518516</v>
      </c>
      <c r="T1104" s="10">
        <f t="shared" si="35"/>
        <v>41481.852268518516</v>
      </c>
    </row>
    <row r="1105" spans="1:20" ht="49" x14ac:dyDescent="0.25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5">
        <f>E1105/D1105</f>
        <v>1.0811999999999999</v>
      </c>
      <c r="P1105" s="6">
        <f>ROUND(E1105/L1105,2)</f>
        <v>37.200000000000003</v>
      </c>
      <c r="Q1105" t="str">
        <f>LEFT(N1105, SEARCH("/",N1105)-1)</f>
        <v>games</v>
      </c>
      <c r="R1105" t="str">
        <f>RIGHT(N1105, LEN(N1105)-SEARCH("/",N1105))</f>
        <v>tabletop games</v>
      </c>
      <c r="S1105" s="10">
        <f t="shared" si="34"/>
        <v>42452.458437499998</v>
      </c>
      <c r="T1105" s="10">
        <f t="shared" si="35"/>
        <v>42482.791666666664</v>
      </c>
    </row>
    <row r="1106" spans="1:20" ht="49" x14ac:dyDescent="0.25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5">
        <f>E1106/D1106</f>
        <v>1.6259999999999999</v>
      </c>
      <c r="P1106" s="6">
        <f>ROUND(E1106/L1106,2)</f>
        <v>27.1</v>
      </c>
      <c r="Q1106" t="str">
        <f>LEFT(N1106, SEARCH("/",N1106)-1)</f>
        <v>games</v>
      </c>
      <c r="R1106" t="str">
        <f>RIGHT(N1106, LEN(N1106)-SEARCH("/",N1106))</f>
        <v>tabletop games</v>
      </c>
      <c r="S1106" s="10">
        <f t="shared" si="34"/>
        <v>40906.579247685186</v>
      </c>
      <c r="T1106" s="10">
        <f t="shared" si="35"/>
        <v>40936.579247685186</v>
      </c>
    </row>
    <row r="1107" spans="1:20" ht="49" x14ac:dyDescent="0.25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5">
        <f>E1107/D1107</f>
        <v>1.0580000000000001</v>
      </c>
      <c r="P1107" s="6">
        <f>ROUND(E1107/L1107,2)</f>
        <v>206.31</v>
      </c>
      <c r="Q1107" t="str">
        <f>LEFT(N1107, SEARCH("/",N1107)-1)</f>
        <v>games</v>
      </c>
      <c r="R1107" t="str">
        <f>RIGHT(N1107, LEN(N1107)-SEARCH("/",N1107))</f>
        <v>tabletop games</v>
      </c>
      <c r="S1107" s="10">
        <f t="shared" si="34"/>
        <v>42152.432500000003</v>
      </c>
      <c r="T1107" s="10">
        <f t="shared" si="35"/>
        <v>42182.432500000003</v>
      </c>
    </row>
    <row r="1108" spans="1:20" ht="49" x14ac:dyDescent="0.25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5">
        <f>E1108/D1108</f>
        <v>2.4315000000000002</v>
      </c>
      <c r="P1108" s="6">
        <f>ROUND(E1108/L1108,2)</f>
        <v>82.15</v>
      </c>
      <c r="Q1108" t="str">
        <f>LEFT(N1108, SEARCH("/",N1108)-1)</f>
        <v>games</v>
      </c>
      <c r="R1108" t="str">
        <f>RIGHT(N1108, LEN(N1108)-SEARCH("/",N1108))</f>
        <v>tabletop games</v>
      </c>
      <c r="S1108" s="10">
        <f t="shared" si="34"/>
        <v>42644.459201388883</v>
      </c>
      <c r="T1108" s="10">
        <f t="shared" si="35"/>
        <v>42672.583333333336</v>
      </c>
    </row>
    <row r="1109" spans="1:20" ht="49" x14ac:dyDescent="0.25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5">
        <f>E1109/D1109</f>
        <v>9.4483338095238096</v>
      </c>
      <c r="P1109" s="6">
        <f>ROUND(E1109/L1109,2)</f>
        <v>164.8</v>
      </c>
      <c r="Q1109" t="str">
        <f>LEFT(N1109, SEARCH("/",N1109)-1)</f>
        <v>games</v>
      </c>
      <c r="R1109" t="str">
        <f>RIGHT(N1109, LEN(N1109)-SEARCH("/",N1109))</f>
        <v>tabletop games</v>
      </c>
      <c r="S1109" s="10">
        <f t="shared" si="34"/>
        <v>41873.583506944444</v>
      </c>
      <c r="T1109" s="10">
        <f t="shared" si="35"/>
        <v>41903.583506944444</v>
      </c>
    </row>
    <row r="1110" spans="1:20" ht="49" x14ac:dyDescent="0.25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5">
        <f>E1110/D1110</f>
        <v>1.0846283333333333</v>
      </c>
      <c r="P1110" s="6">
        <f>ROUND(E1110/L1110,2)</f>
        <v>60.82</v>
      </c>
      <c r="Q1110" t="str">
        <f>LEFT(N1110, SEARCH("/",N1110)-1)</f>
        <v>games</v>
      </c>
      <c r="R1110" t="str">
        <f>RIGHT(N1110, LEN(N1110)-SEARCH("/",N1110))</f>
        <v>tabletop games</v>
      </c>
      <c r="S1110" s="10">
        <f t="shared" si="34"/>
        <v>42381.590532407405</v>
      </c>
      <c r="T1110" s="10">
        <f t="shared" si="35"/>
        <v>42411.999305555553</v>
      </c>
    </row>
    <row r="1111" spans="1:20" ht="49" x14ac:dyDescent="0.25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5">
        <f>E1111/D1111</f>
        <v>1.5737692307692308</v>
      </c>
      <c r="P1111" s="6">
        <f>ROUND(E1111/L1111,2)</f>
        <v>67.97</v>
      </c>
      <c r="Q1111" t="str">
        <f>LEFT(N1111, SEARCH("/",N1111)-1)</f>
        <v>games</v>
      </c>
      <c r="R1111" t="str">
        <f>RIGHT(N1111, LEN(N1111)-SEARCH("/",N1111))</f>
        <v>tabletop games</v>
      </c>
      <c r="S1111" s="10">
        <f t="shared" si="34"/>
        <v>41561.599016203698</v>
      </c>
      <c r="T1111" s="10">
        <f t="shared" si="35"/>
        <v>41591.640682870369</v>
      </c>
    </row>
    <row r="1112" spans="1:20" ht="49" x14ac:dyDescent="0.25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5">
        <f>E1112/D1112</f>
        <v>11.744899999999999</v>
      </c>
      <c r="P1112" s="6">
        <f>ROUND(E1112/L1112,2)</f>
        <v>81.56</v>
      </c>
      <c r="Q1112" t="str">
        <f>LEFT(N1112, SEARCH("/",N1112)-1)</f>
        <v>games</v>
      </c>
      <c r="R1112" t="str">
        <f>RIGHT(N1112, LEN(N1112)-SEARCH("/",N1112))</f>
        <v>tabletop games</v>
      </c>
      <c r="S1112" s="10">
        <f t="shared" si="34"/>
        <v>42202.069861111107</v>
      </c>
      <c r="T1112" s="10">
        <f t="shared" si="35"/>
        <v>42232.069861111107</v>
      </c>
    </row>
    <row r="1113" spans="1:20" ht="49" x14ac:dyDescent="0.25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5">
        <f>E1113/D1113</f>
        <v>1.7104755366949576</v>
      </c>
      <c r="P1113" s="6">
        <f>ROUND(E1113/L1113,2)</f>
        <v>25.43</v>
      </c>
      <c r="Q1113" t="str">
        <f>LEFT(N1113, SEARCH("/",N1113)-1)</f>
        <v>games</v>
      </c>
      <c r="R1113" t="str">
        <f>RIGHT(N1113, LEN(N1113)-SEARCH("/",N1113))</f>
        <v>tabletop games</v>
      </c>
      <c r="S1113" s="10">
        <f t="shared" si="34"/>
        <v>41484.455914351849</v>
      </c>
      <c r="T1113" s="10">
        <f t="shared" si="35"/>
        <v>41519.958333333328</v>
      </c>
    </row>
    <row r="1114" spans="1:20" ht="49" x14ac:dyDescent="0.25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5">
        <f>E1114/D1114</f>
        <v>1.2595294117647058</v>
      </c>
      <c r="P1114" s="6">
        <f>ROUND(E1114/L1114,2)</f>
        <v>21.5</v>
      </c>
      <c r="Q1114" t="str">
        <f>LEFT(N1114, SEARCH("/",N1114)-1)</f>
        <v>games</v>
      </c>
      <c r="R1114" t="str">
        <f>RIGHT(N1114, LEN(N1114)-SEARCH("/",N1114))</f>
        <v>tabletop games</v>
      </c>
      <c r="S1114" s="10">
        <f t="shared" si="34"/>
        <v>41724.672766203701</v>
      </c>
      <c r="T1114" s="10">
        <f t="shared" si="35"/>
        <v>41754.672766203701</v>
      </c>
    </row>
    <row r="1115" spans="1:20" ht="49" x14ac:dyDescent="0.25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5">
        <f>E1115/D1115</f>
        <v>12.121296000000001</v>
      </c>
      <c r="P1115" s="6">
        <f>ROUND(E1115/L1115,2)</f>
        <v>27.23</v>
      </c>
      <c r="Q1115" t="str">
        <f>LEFT(N1115, SEARCH("/",N1115)-1)</f>
        <v>games</v>
      </c>
      <c r="R1115" t="str">
        <f>RIGHT(N1115, LEN(N1115)-SEARCH("/",N1115))</f>
        <v>tabletop games</v>
      </c>
      <c r="S1115" s="10">
        <f t="shared" si="34"/>
        <v>41423.702557870369</v>
      </c>
      <c r="T1115" s="10">
        <f t="shared" si="35"/>
        <v>41450</v>
      </c>
    </row>
    <row r="1116" spans="1:20" ht="49" x14ac:dyDescent="0.25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5">
        <f>E1116/D1116</f>
        <v>4.9580000000000002</v>
      </c>
      <c r="P1116" s="6">
        <f>ROUND(E1116/L1116,2)</f>
        <v>25.09</v>
      </c>
      <c r="Q1116" t="str">
        <f>LEFT(N1116, SEARCH("/",N1116)-1)</f>
        <v>games</v>
      </c>
      <c r="R1116" t="str">
        <f>RIGHT(N1116, LEN(N1116)-SEARCH("/",N1116))</f>
        <v>tabletop games</v>
      </c>
      <c r="S1116" s="10">
        <f t="shared" si="34"/>
        <v>41806.585740740738</v>
      </c>
      <c r="T1116" s="10">
        <f t="shared" si="35"/>
        <v>41838.916666666664</v>
      </c>
    </row>
    <row r="1117" spans="1:20" ht="49" x14ac:dyDescent="0.25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5">
        <f>E1117/D1117</f>
        <v>3.3203999999999998</v>
      </c>
      <c r="P1117" s="6">
        <f>ROUND(E1117/L1117,2)</f>
        <v>21.23</v>
      </c>
      <c r="Q1117" t="str">
        <f>LEFT(N1117, SEARCH("/",N1117)-1)</f>
        <v>games</v>
      </c>
      <c r="R1117" t="str">
        <f>RIGHT(N1117, LEN(N1117)-SEARCH("/",N1117))</f>
        <v>tabletop games</v>
      </c>
      <c r="S1117" s="10">
        <f t="shared" si="34"/>
        <v>42331.170590277776</v>
      </c>
      <c r="T1117" s="10">
        <f t="shared" si="35"/>
        <v>42351.791666666664</v>
      </c>
    </row>
    <row r="1118" spans="1:20" ht="49" x14ac:dyDescent="0.25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5">
        <f>E1118/D1118</f>
        <v>11.65</v>
      </c>
      <c r="P1118" s="6">
        <f>ROUND(E1118/L1118,2)</f>
        <v>41.61</v>
      </c>
      <c r="Q1118" t="str">
        <f>LEFT(N1118, SEARCH("/",N1118)-1)</f>
        <v>games</v>
      </c>
      <c r="R1118" t="str">
        <f>RIGHT(N1118, LEN(N1118)-SEARCH("/",N1118))</f>
        <v>tabletop games</v>
      </c>
      <c r="S1118" s="10">
        <f t="shared" si="34"/>
        <v>42710.616284722222</v>
      </c>
      <c r="T1118" s="10">
        <f t="shared" si="35"/>
        <v>42740.616284722222</v>
      </c>
    </row>
    <row r="1119" spans="1:20" ht="33" x14ac:dyDescent="0.25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5">
        <f>E1119/D1119</f>
        <v>1.5331538461538461</v>
      </c>
      <c r="P1119" s="6">
        <f>ROUND(E1119/L1119,2)</f>
        <v>135.59</v>
      </c>
      <c r="Q1119" t="str">
        <f>LEFT(N1119, SEARCH("/",N1119)-1)</f>
        <v>games</v>
      </c>
      <c r="R1119" t="str">
        <f>RIGHT(N1119, LEN(N1119)-SEARCH("/",N1119))</f>
        <v>tabletop games</v>
      </c>
      <c r="S1119" s="10">
        <f t="shared" si="34"/>
        <v>42061.813784722217</v>
      </c>
      <c r="T1119" s="10">
        <f t="shared" si="35"/>
        <v>42091.772118055553</v>
      </c>
    </row>
    <row r="1120" spans="1:20" ht="33" x14ac:dyDescent="0.25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5">
        <f>E1120/D1120</f>
        <v>5.3710714285714287</v>
      </c>
      <c r="P1120" s="6">
        <f>ROUND(E1120/L1120,2)</f>
        <v>22.12</v>
      </c>
      <c r="Q1120" t="str">
        <f>LEFT(N1120, SEARCH("/",N1120)-1)</f>
        <v>games</v>
      </c>
      <c r="R1120" t="str">
        <f>RIGHT(N1120, LEN(N1120)-SEARCH("/",N1120))</f>
        <v>tabletop games</v>
      </c>
      <c r="S1120" s="10">
        <f t="shared" si="34"/>
        <v>42371.408831018511</v>
      </c>
      <c r="T1120" s="10">
        <f t="shared" si="35"/>
        <v>42401.408831018511</v>
      </c>
    </row>
    <row r="1121" spans="1:20" ht="49" x14ac:dyDescent="0.25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5">
        <f>E1121/D1121</f>
        <v>3.5292777777777777</v>
      </c>
      <c r="P1121" s="6">
        <f>ROUND(E1121/L1121,2)</f>
        <v>64.63</v>
      </c>
      <c r="Q1121" t="str">
        <f>LEFT(N1121, SEARCH("/",N1121)-1)</f>
        <v>games</v>
      </c>
      <c r="R1121" t="str">
        <f>RIGHT(N1121, LEN(N1121)-SEARCH("/",N1121))</f>
        <v>tabletop games</v>
      </c>
      <c r="S1121" s="10">
        <f t="shared" si="34"/>
        <v>41914.794942129629</v>
      </c>
      <c r="T1121" s="10">
        <f t="shared" si="35"/>
        <v>41955.124305555553</v>
      </c>
    </row>
    <row r="1122" spans="1:20" ht="33" x14ac:dyDescent="0.25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5">
        <f>E1122/D1122</f>
        <v>1.3740000000000001</v>
      </c>
      <c r="P1122" s="6">
        <f>ROUND(E1122/L1122,2)</f>
        <v>69.569999999999993</v>
      </c>
      <c r="Q1122" t="str">
        <f>LEFT(N1122, SEARCH("/",N1122)-1)</f>
        <v>games</v>
      </c>
      <c r="R1122" t="str">
        <f>RIGHT(N1122, LEN(N1122)-SEARCH("/",N1122))</f>
        <v>tabletop games</v>
      </c>
      <c r="S1122" s="10">
        <f t="shared" si="34"/>
        <v>42774.41337962963</v>
      </c>
      <c r="T1122" s="10">
        <f t="shared" si="35"/>
        <v>42804.41337962963</v>
      </c>
    </row>
    <row r="1123" spans="1:20" ht="33" x14ac:dyDescent="0.25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5">
        <f>E1123/D1123</f>
        <v>1.2802667999999999</v>
      </c>
      <c r="P1123" s="6">
        <f>ROUND(E1123/L1123,2)</f>
        <v>75.13</v>
      </c>
      <c r="Q1123" t="str">
        <f>LEFT(N1123, SEARCH("/",N1123)-1)</f>
        <v>games</v>
      </c>
      <c r="R1123" t="str">
        <f>RIGHT(N1123, LEN(N1123)-SEARCH("/",N1123))</f>
        <v>tabletop games</v>
      </c>
      <c r="S1123" s="10">
        <f t="shared" si="34"/>
        <v>41572.750162037039</v>
      </c>
      <c r="T1123" s="10">
        <f t="shared" si="35"/>
        <v>41608.959722222222</v>
      </c>
    </row>
    <row r="1124" spans="1:20" ht="49" x14ac:dyDescent="0.25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5">
        <f>E1124/D1124</f>
        <v>2.7067999999999999</v>
      </c>
      <c r="P1124" s="6">
        <f>ROUND(E1124/L1124,2)</f>
        <v>140.97999999999999</v>
      </c>
      <c r="Q1124" t="str">
        <f>LEFT(N1124, SEARCH("/",N1124)-1)</f>
        <v>games</v>
      </c>
      <c r="R1124" t="str">
        <f>RIGHT(N1124, LEN(N1124)-SEARCH("/",N1124))</f>
        <v>tabletop games</v>
      </c>
      <c r="S1124" s="10">
        <f t="shared" si="34"/>
        <v>42452.617407407401</v>
      </c>
      <c r="T1124" s="10">
        <f t="shared" si="35"/>
        <v>42482.617407407401</v>
      </c>
    </row>
    <row r="1125" spans="1:20" ht="49" x14ac:dyDescent="0.25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5">
        <f>E1125/D1125</f>
        <v>8.0640000000000001</v>
      </c>
      <c r="P1125" s="6">
        <f>ROUND(E1125/L1125,2)</f>
        <v>49.47</v>
      </c>
      <c r="Q1125" t="str">
        <f>LEFT(N1125, SEARCH("/",N1125)-1)</f>
        <v>games</v>
      </c>
      <c r="R1125" t="str">
        <f>RIGHT(N1125, LEN(N1125)-SEARCH("/",N1125))</f>
        <v>tabletop games</v>
      </c>
      <c r="S1125" s="10">
        <f t="shared" si="34"/>
        <v>42766.619212962956</v>
      </c>
      <c r="T1125" s="10">
        <f t="shared" si="35"/>
        <v>42796.619212962956</v>
      </c>
    </row>
    <row r="1126" spans="1:20" ht="33" x14ac:dyDescent="0.25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5">
        <f>E1126/D1126</f>
        <v>13.600976000000001</v>
      </c>
      <c r="P1126" s="6">
        <f>ROUND(E1126/L1126,2)</f>
        <v>53.87</v>
      </c>
      <c r="Q1126" t="str">
        <f>LEFT(N1126, SEARCH("/",N1126)-1)</f>
        <v>games</v>
      </c>
      <c r="R1126" t="str">
        <f>RIGHT(N1126, LEN(N1126)-SEARCH("/",N1126))</f>
        <v>tabletop games</v>
      </c>
      <c r="S1126" s="10">
        <f t="shared" si="34"/>
        <v>41569.367280092592</v>
      </c>
      <c r="T1126" s="10">
        <f t="shared" si="35"/>
        <v>41604.918055555558</v>
      </c>
    </row>
    <row r="1127" spans="1:20" ht="49" x14ac:dyDescent="0.25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5">
        <f>E1127/D1127</f>
        <v>9302.5</v>
      </c>
      <c r="P1127" s="6">
        <f>ROUND(E1127/L1127,2)</f>
        <v>4.57</v>
      </c>
      <c r="Q1127" t="str">
        <f>LEFT(N1127, SEARCH("/",N1127)-1)</f>
        <v>games</v>
      </c>
      <c r="R1127" t="str">
        <f>RIGHT(N1127, LEN(N1127)-SEARCH("/",N1127))</f>
        <v>tabletop games</v>
      </c>
      <c r="S1127" s="10">
        <f t="shared" si="34"/>
        <v>42800.542708333327</v>
      </c>
      <c r="T1127" s="10">
        <f t="shared" si="35"/>
        <v>42806.916666666664</v>
      </c>
    </row>
    <row r="1128" spans="1:20" ht="49" x14ac:dyDescent="0.25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5">
        <f>E1128/D1128</f>
        <v>3.7702</v>
      </c>
      <c r="P1128" s="6">
        <f>ROUND(E1128/L1128,2)</f>
        <v>65</v>
      </c>
      <c r="Q1128" t="str">
        <f>LEFT(N1128, SEARCH("/",N1128)-1)</f>
        <v>games</v>
      </c>
      <c r="R1128" t="str">
        <f>RIGHT(N1128, LEN(N1128)-SEARCH("/",N1128))</f>
        <v>tabletop games</v>
      </c>
      <c r="S1128" s="10">
        <f t="shared" si="34"/>
        <v>42647.610486111109</v>
      </c>
      <c r="T1128" s="10">
        <f t="shared" si="35"/>
        <v>42659.645833333336</v>
      </c>
    </row>
    <row r="1129" spans="1:20" ht="49" x14ac:dyDescent="0.25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5">
        <f>E1129/D1129</f>
        <v>26.47025</v>
      </c>
      <c r="P1129" s="6">
        <f>ROUND(E1129/L1129,2)</f>
        <v>53.48</v>
      </c>
      <c r="Q1129" t="str">
        <f>LEFT(N1129, SEARCH("/",N1129)-1)</f>
        <v>games</v>
      </c>
      <c r="R1129" t="str">
        <f>RIGHT(N1129, LEN(N1129)-SEARCH("/",N1129))</f>
        <v>tabletop games</v>
      </c>
      <c r="S1129" s="10">
        <f t="shared" si="34"/>
        <v>41660.500196759254</v>
      </c>
      <c r="T1129" s="10">
        <f t="shared" si="35"/>
        <v>41691.541666666664</v>
      </c>
    </row>
    <row r="1130" spans="1:20" ht="49" x14ac:dyDescent="0.25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5">
        <f>E1130/D1130</f>
        <v>1.0012000000000001</v>
      </c>
      <c r="P1130" s="6">
        <f>ROUND(E1130/L1130,2)</f>
        <v>43.91</v>
      </c>
      <c r="Q1130" t="str">
        <f>LEFT(N1130, SEARCH("/",N1130)-1)</f>
        <v>games</v>
      </c>
      <c r="R1130" t="str">
        <f>RIGHT(N1130, LEN(N1130)-SEARCH("/",N1130))</f>
        <v>tabletop games</v>
      </c>
      <c r="S1130" s="10">
        <f t="shared" si="34"/>
        <v>42221.583449074074</v>
      </c>
      <c r="T1130" s="10">
        <f t="shared" si="35"/>
        <v>42251.583449074074</v>
      </c>
    </row>
    <row r="1131" spans="1:20" ht="33" x14ac:dyDescent="0.25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5">
        <f>E1131/D1131</f>
        <v>1.0445405405405406</v>
      </c>
      <c r="P1131" s="6">
        <f>ROUND(E1131/L1131,2)</f>
        <v>50.85</v>
      </c>
      <c r="Q1131" t="str">
        <f>LEFT(N1131, SEARCH("/",N1131)-1)</f>
        <v>games</v>
      </c>
      <c r="R1131" t="str">
        <f>RIGHT(N1131, LEN(N1131)-SEARCH("/",N1131))</f>
        <v>tabletop games</v>
      </c>
      <c r="S1131" s="10">
        <f t="shared" si="34"/>
        <v>42200.457928240743</v>
      </c>
      <c r="T1131" s="10">
        <f t="shared" si="35"/>
        <v>42214.457928240743</v>
      </c>
    </row>
    <row r="1132" spans="1:20" ht="49" x14ac:dyDescent="0.25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5">
        <f>E1132/D1132</f>
        <v>1.0721428571428571</v>
      </c>
      <c r="P1132" s="6">
        <f>ROUND(E1132/L1132,2)</f>
        <v>58.63</v>
      </c>
      <c r="Q1132" t="str">
        <f>LEFT(N1132, SEARCH("/",N1132)-1)</f>
        <v>games</v>
      </c>
      <c r="R1132" t="str">
        <f>RIGHT(N1132, LEN(N1132)-SEARCH("/",N1132))</f>
        <v>tabletop games</v>
      </c>
      <c r="S1132" s="10">
        <f t="shared" si="34"/>
        <v>42688.667569444442</v>
      </c>
      <c r="T1132" s="10">
        <f t="shared" si="35"/>
        <v>42718.667569444442</v>
      </c>
    </row>
    <row r="1133" spans="1:20" ht="49" x14ac:dyDescent="0.25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5">
        <f>E1133/D1133</f>
        <v>1.6877142857142857</v>
      </c>
      <c r="P1133" s="6">
        <f>ROUND(E1133/L1133,2)</f>
        <v>32.82</v>
      </c>
      <c r="Q1133" t="str">
        <f>LEFT(N1133, SEARCH("/",N1133)-1)</f>
        <v>games</v>
      </c>
      <c r="R1133" t="str">
        <f>RIGHT(N1133, LEN(N1133)-SEARCH("/",N1133))</f>
        <v>tabletop games</v>
      </c>
      <c r="S1133" s="10">
        <f t="shared" si="34"/>
        <v>41336.49496527778</v>
      </c>
      <c r="T1133" s="10">
        <f t="shared" si="35"/>
        <v>41366.453298611108</v>
      </c>
    </row>
    <row r="1134" spans="1:20" ht="49" x14ac:dyDescent="0.25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5">
        <f>E1134/D1134</f>
        <v>9.7511200000000002</v>
      </c>
      <c r="P1134" s="6">
        <f>ROUND(E1134/L1134,2)</f>
        <v>426.93</v>
      </c>
      <c r="Q1134" t="str">
        <f>LEFT(N1134, SEARCH("/",N1134)-1)</f>
        <v>games</v>
      </c>
      <c r="R1134" t="str">
        <f>RIGHT(N1134, LEN(N1134)-SEARCH("/",N1134))</f>
        <v>tabletop games</v>
      </c>
      <c r="S1134" s="10">
        <f t="shared" si="34"/>
        <v>42676.7971412037</v>
      </c>
      <c r="T1134" s="10">
        <f t="shared" si="35"/>
        <v>42706.838807870365</v>
      </c>
    </row>
    <row r="1135" spans="1:20" ht="49" x14ac:dyDescent="0.25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5">
        <f>E1135/D1135</f>
        <v>1.3444929411764706</v>
      </c>
      <c r="P1135" s="6">
        <f>ROUND(E1135/L1135,2)</f>
        <v>23.81</v>
      </c>
      <c r="Q1135" t="str">
        <f>LEFT(N1135, SEARCH("/",N1135)-1)</f>
        <v>games</v>
      </c>
      <c r="R1135" t="str">
        <f>RIGHT(N1135, LEN(N1135)-SEARCH("/",N1135))</f>
        <v>tabletop games</v>
      </c>
      <c r="S1135" s="10">
        <f t="shared" si="34"/>
        <v>41846.137465277774</v>
      </c>
      <c r="T1135" s="10">
        <f t="shared" si="35"/>
        <v>41867.137465277774</v>
      </c>
    </row>
    <row r="1136" spans="1:20" ht="49" x14ac:dyDescent="0.25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5">
        <f>E1136/D1136</f>
        <v>2.722777777777778</v>
      </c>
      <c r="P1136" s="6">
        <f>ROUND(E1136/L1136,2)</f>
        <v>98.41</v>
      </c>
      <c r="Q1136" t="str">
        <f>LEFT(N1136, SEARCH("/",N1136)-1)</f>
        <v>games</v>
      </c>
      <c r="R1136" t="str">
        <f>RIGHT(N1136, LEN(N1136)-SEARCH("/",N1136))</f>
        <v>tabletop games</v>
      </c>
      <c r="S1136" s="10">
        <f t="shared" si="34"/>
        <v>42573.119652777772</v>
      </c>
      <c r="T1136" s="10">
        <f t="shared" si="35"/>
        <v>42588.119652777772</v>
      </c>
    </row>
    <row r="1137" spans="1:20" ht="49" x14ac:dyDescent="0.25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5">
        <f>E1137/D1137</f>
        <v>1.1268750000000001</v>
      </c>
      <c r="P1137" s="6">
        <f>ROUND(E1137/L1137,2)</f>
        <v>107.32</v>
      </c>
      <c r="Q1137" t="str">
        <f>LEFT(N1137, SEARCH("/",N1137)-1)</f>
        <v>games</v>
      </c>
      <c r="R1137" t="str">
        <f>RIGHT(N1137, LEN(N1137)-SEARCH("/",N1137))</f>
        <v>tabletop games</v>
      </c>
      <c r="S1137" s="10">
        <f t="shared" si="34"/>
        <v>42296.422997685186</v>
      </c>
      <c r="T1137" s="10">
        <f t="shared" si="35"/>
        <v>42326.46466435185</v>
      </c>
    </row>
    <row r="1138" spans="1:20" ht="33" x14ac:dyDescent="0.25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5">
        <f>E1138/D1138</f>
        <v>4.5979999999999999</v>
      </c>
      <c r="P1138" s="6">
        <f>ROUND(E1138/L1138,2)</f>
        <v>11.67</v>
      </c>
      <c r="Q1138" t="str">
        <f>LEFT(N1138, SEARCH("/",N1138)-1)</f>
        <v>games</v>
      </c>
      <c r="R1138" t="str">
        <f>RIGHT(N1138, LEN(N1138)-SEARCH("/",N1138))</f>
        <v>tabletop games</v>
      </c>
      <c r="S1138" s="10">
        <f t="shared" si="34"/>
        <v>42752.439444444441</v>
      </c>
      <c r="T1138" s="10">
        <f t="shared" si="35"/>
        <v>42759.439444444441</v>
      </c>
    </row>
    <row r="1139" spans="1:20" ht="33" x14ac:dyDescent="0.25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5">
        <f>E1139/D1139</f>
        <v>2.8665822784810127</v>
      </c>
      <c r="P1139" s="6">
        <f>ROUND(E1139/L1139,2)</f>
        <v>41.78</v>
      </c>
      <c r="Q1139" t="str">
        <f>LEFT(N1139, SEARCH("/",N1139)-1)</f>
        <v>games</v>
      </c>
      <c r="R1139" t="str">
        <f>RIGHT(N1139, LEN(N1139)-SEARCH("/",N1139))</f>
        <v>tabletop games</v>
      </c>
      <c r="S1139" s="10">
        <f t="shared" si="34"/>
        <v>42467.743645833332</v>
      </c>
      <c r="T1139" s="10">
        <f t="shared" si="35"/>
        <v>42497.743645833332</v>
      </c>
    </row>
    <row r="1140" spans="1:20" ht="49" x14ac:dyDescent="0.25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5">
        <f>E1140/D1140</f>
        <v>2.2270833333333333</v>
      </c>
      <c r="P1140" s="6">
        <f>ROUND(E1140/L1140,2)</f>
        <v>21.38</v>
      </c>
      <c r="Q1140" t="str">
        <f>LEFT(N1140, SEARCH("/",N1140)-1)</f>
        <v>games</v>
      </c>
      <c r="R1140" t="str">
        <f>RIGHT(N1140, LEN(N1140)-SEARCH("/",N1140))</f>
        <v>tabletop games</v>
      </c>
      <c r="S1140" s="10">
        <f t="shared" si="34"/>
        <v>42682.243587962956</v>
      </c>
      <c r="T1140" s="10">
        <f t="shared" si="35"/>
        <v>42696.243587962956</v>
      </c>
    </row>
    <row r="1141" spans="1:20" ht="49" x14ac:dyDescent="0.25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5">
        <f>E1141/D1141</f>
        <v>6.3613999999999997</v>
      </c>
      <c r="P1141" s="6">
        <f>ROUND(E1141/L1141,2)</f>
        <v>94.1</v>
      </c>
      <c r="Q1141" t="str">
        <f>LEFT(N1141, SEARCH("/",N1141)-1)</f>
        <v>games</v>
      </c>
      <c r="R1141" t="str">
        <f>RIGHT(N1141, LEN(N1141)-SEARCH("/",N1141))</f>
        <v>tabletop games</v>
      </c>
      <c r="S1141" s="10">
        <f t="shared" si="34"/>
        <v>42505.728344907409</v>
      </c>
      <c r="T1141" s="10">
        <f t="shared" si="35"/>
        <v>42540.749999999993</v>
      </c>
    </row>
    <row r="1142" spans="1:20" ht="33" x14ac:dyDescent="0.25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5">
        <f>E1142/D1142</f>
        <v>1.4650000000000001</v>
      </c>
      <c r="P1142" s="6">
        <f>ROUND(E1142/L1142,2)</f>
        <v>15.72</v>
      </c>
      <c r="Q1142" t="str">
        <f>LEFT(N1142, SEARCH("/",N1142)-1)</f>
        <v>games</v>
      </c>
      <c r="R1142" t="str">
        <f>RIGHT(N1142, LEN(N1142)-SEARCH("/",N1142))</f>
        <v>tabletop games</v>
      </c>
      <c r="S1142" s="10">
        <f t="shared" si="34"/>
        <v>42136.542673611104</v>
      </c>
      <c r="T1142" s="10">
        <f t="shared" si="35"/>
        <v>42166.542673611104</v>
      </c>
    </row>
    <row r="1143" spans="1:20" ht="49" x14ac:dyDescent="0.25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5">
        <f>E1143/D1143</f>
        <v>18.670999999999999</v>
      </c>
      <c r="P1143" s="6">
        <f>ROUND(E1143/L1143,2)</f>
        <v>90.64</v>
      </c>
      <c r="Q1143" t="str">
        <f>LEFT(N1143, SEARCH("/",N1143)-1)</f>
        <v>games</v>
      </c>
      <c r="R1143" t="str">
        <f>RIGHT(N1143, LEN(N1143)-SEARCH("/",N1143))</f>
        <v>tabletop games</v>
      </c>
      <c r="S1143" s="10">
        <f t="shared" si="34"/>
        <v>42702.59648148148</v>
      </c>
      <c r="T1143" s="10">
        <f t="shared" si="35"/>
        <v>42712.59648148148</v>
      </c>
    </row>
    <row r="1144" spans="1:20" ht="49" x14ac:dyDescent="0.25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5">
        <f>E1144/D1144</f>
        <v>3.2692000000000001</v>
      </c>
      <c r="P1144" s="6">
        <f>ROUND(E1144/L1144,2)</f>
        <v>97.3</v>
      </c>
      <c r="Q1144" t="str">
        <f>LEFT(N1144, SEARCH("/",N1144)-1)</f>
        <v>games</v>
      </c>
      <c r="R1144" t="str">
        <f>RIGHT(N1144, LEN(N1144)-SEARCH("/",N1144))</f>
        <v>tabletop games</v>
      </c>
      <c r="S1144" s="10">
        <f t="shared" si="34"/>
        <v>41694.808449074073</v>
      </c>
      <c r="T1144" s="10">
        <f t="shared" si="35"/>
        <v>41724.766782407409</v>
      </c>
    </row>
    <row r="1145" spans="1:20" ht="49" x14ac:dyDescent="0.25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5">
        <f>E1145/D1145</f>
        <v>7.7949999999999999</v>
      </c>
      <c r="P1145" s="6">
        <f>ROUND(E1145/L1145,2)</f>
        <v>37.119999999999997</v>
      </c>
      <c r="Q1145" t="str">
        <f>LEFT(N1145, SEARCH("/",N1145)-1)</f>
        <v>games</v>
      </c>
      <c r="R1145" t="str">
        <f>RIGHT(N1145, LEN(N1145)-SEARCH("/",N1145))</f>
        <v>tabletop games</v>
      </c>
      <c r="S1145" s="10">
        <f t="shared" si="34"/>
        <v>42759.516435185178</v>
      </c>
      <c r="T1145" s="10">
        <f t="shared" si="35"/>
        <v>42780.516435185178</v>
      </c>
    </row>
    <row r="1146" spans="1:20" ht="33" x14ac:dyDescent="0.25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5">
        <f>E1146/D1146</f>
        <v>1.5415151515151515</v>
      </c>
      <c r="P1146" s="6">
        <f>ROUND(E1146/L1146,2)</f>
        <v>28.1</v>
      </c>
      <c r="Q1146" t="str">
        <f>LEFT(N1146, SEARCH("/",N1146)-1)</f>
        <v>games</v>
      </c>
      <c r="R1146" t="str">
        <f>RIGHT(N1146, LEN(N1146)-SEARCH("/",N1146))</f>
        <v>tabletop games</v>
      </c>
      <c r="S1146" s="10">
        <f t="shared" si="34"/>
        <v>41926.376828703702</v>
      </c>
      <c r="T1146" s="10">
        <f t="shared" si="35"/>
        <v>41960.791666666664</v>
      </c>
    </row>
    <row r="1147" spans="1:20" ht="49" x14ac:dyDescent="0.25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5">
        <f>E1147/D1147</f>
        <v>1.1554666666666666</v>
      </c>
      <c r="P1147" s="6">
        <f>ROUND(E1147/L1147,2)</f>
        <v>144.43</v>
      </c>
      <c r="Q1147" t="str">
        <f>LEFT(N1147, SEARCH("/",N1147)-1)</f>
        <v>games</v>
      </c>
      <c r="R1147" t="str">
        <f>RIGHT(N1147, LEN(N1147)-SEARCH("/",N1147))</f>
        <v>tabletop games</v>
      </c>
      <c r="S1147" s="10">
        <f t="shared" si="34"/>
        <v>42014.623993055553</v>
      </c>
      <c r="T1147" s="10">
        <f t="shared" si="35"/>
        <v>42035.623993055553</v>
      </c>
    </row>
    <row r="1148" spans="1:20" ht="49" x14ac:dyDescent="0.25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5">
        <f>E1148/D1148</f>
        <v>1.8003333333333333</v>
      </c>
      <c r="P1148" s="6">
        <f>ROUND(E1148/L1148,2)</f>
        <v>24.27</v>
      </c>
      <c r="Q1148" t="str">
        <f>LEFT(N1148, SEARCH("/",N1148)-1)</f>
        <v>games</v>
      </c>
      <c r="R1148" t="str">
        <f>RIGHT(N1148, LEN(N1148)-SEARCH("/",N1148))</f>
        <v>tabletop games</v>
      </c>
      <c r="S1148" s="10">
        <f t="shared" si="34"/>
        <v>42496.374004629623</v>
      </c>
      <c r="T1148" s="10">
        <f t="shared" si="35"/>
        <v>42512.916666666664</v>
      </c>
    </row>
    <row r="1149" spans="1:20" ht="49" x14ac:dyDescent="0.25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5">
        <f>E1149/D1149</f>
        <v>2.9849999999999999</v>
      </c>
      <c r="P1149" s="6">
        <f>ROUND(E1149/L1149,2)</f>
        <v>35.119999999999997</v>
      </c>
      <c r="Q1149" t="str">
        <f>LEFT(N1149, SEARCH("/",N1149)-1)</f>
        <v>games</v>
      </c>
      <c r="R1149" t="str">
        <f>RIGHT(N1149, LEN(N1149)-SEARCH("/",N1149))</f>
        <v>tabletop games</v>
      </c>
      <c r="S1149" s="10">
        <f t="shared" si="34"/>
        <v>42689.644756944443</v>
      </c>
      <c r="T1149" s="10">
        <f t="shared" si="35"/>
        <v>42696.644756944443</v>
      </c>
    </row>
    <row r="1150" spans="1:20" ht="49" x14ac:dyDescent="0.25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5">
        <f>E1150/D1150</f>
        <v>3.2026666666666666</v>
      </c>
      <c r="P1150" s="6">
        <f>ROUND(E1150/L1150,2)</f>
        <v>24.76</v>
      </c>
      <c r="Q1150" t="str">
        <f>LEFT(N1150, SEARCH("/",N1150)-1)</f>
        <v>games</v>
      </c>
      <c r="R1150" t="str">
        <f>RIGHT(N1150, LEN(N1150)-SEARCH("/",N1150))</f>
        <v>tabletop games</v>
      </c>
      <c r="S1150" s="10">
        <f t="shared" si="34"/>
        <v>42469.666574074072</v>
      </c>
      <c r="T1150" s="10">
        <f t="shared" si="35"/>
        <v>42486.874999999993</v>
      </c>
    </row>
    <row r="1151" spans="1:20" ht="49" x14ac:dyDescent="0.25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5">
        <f>E1151/D1151</f>
        <v>3.80525</v>
      </c>
      <c r="P1151" s="6">
        <f>ROUND(E1151/L1151,2)</f>
        <v>188.38</v>
      </c>
      <c r="Q1151" t="str">
        <f>LEFT(N1151, SEARCH("/",N1151)-1)</f>
        <v>games</v>
      </c>
      <c r="R1151" t="str">
        <f>RIGHT(N1151, LEN(N1151)-SEARCH("/",N1151))</f>
        <v>tabletop games</v>
      </c>
      <c r="S1151" s="10">
        <f t="shared" si="34"/>
        <v>41968.621493055551</v>
      </c>
      <c r="T1151" s="10">
        <f t="shared" si="35"/>
        <v>41993.833333333336</v>
      </c>
    </row>
    <row r="1152" spans="1:20" ht="49" x14ac:dyDescent="0.25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5">
        <f>E1152/D1152</f>
        <v>1.026</v>
      </c>
      <c r="P1152" s="6">
        <f>ROUND(E1152/L1152,2)</f>
        <v>148.08000000000001</v>
      </c>
      <c r="Q1152" t="str">
        <f>LEFT(N1152, SEARCH("/",N1152)-1)</f>
        <v>games</v>
      </c>
      <c r="R1152" t="str">
        <f>RIGHT(N1152, LEN(N1152)-SEARCH("/",N1152))</f>
        <v>tabletop games</v>
      </c>
      <c r="S1152" s="10">
        <f t="shared" si="34"/>
        <v>42775.874016203707</v>
      </c>
      <c r="T1152" s="10">
        <f t="shared" si="35"/>
        <v>42805.874016203707</v>
      </c>
    </row>
    <row r="1153" spans="1:20" ht="49" x14ac:dyDescent="0.25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5">
        <f>E1153/D1153</f>
        <v>18.016400000000001</v>
      </c>
      <c r="P1153" s="6">
        <f>ROUND(E1153/L1153,2)</f>
        <v>49.93</v>
      </c>
      <c r="Q1153" t="str">
        <f>LEFT(N1153, SEARCH("/",N1153)-1)</f>
        <v>games</v>
      </c>
      <c r="R1153" t="str">
        <f>RIGHT(N1153, LEN(N1153)-SEARCH("/",N1153))</f>
        <v>tabletop games</v>
      </c>
      <c r="S1153" s="10">
        <f t="shared" si="34"/>
        <v>42776.496099537035</v>
      </c>
      <c r="T1153" s="10">
        <f t="shared" si="35"/>
        <v>42800.999999999993</v>
      </c>
    </row>
    <row r="1154" spans="1:20" ht="49" x14ac:dyDescent="0.25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5">
        <f>E1154/D1154</f>
        <v>7.2024800000000004</v>
      </c>
      <c r="P1154" s="6">
        <f>ROUND(E1154/L1154,2)</f>
        <v>107.82</v>
      </c>
      <c r="Q1154" t="str">
        <f>LEFT(N1154, SEARCH("/",N1154)-1)</f>
        <v>games</v>
      </c>
      <c r="R1154" t="str">
        <f>RIGHT(N1154, LEN(N1154)-SEARCH("/",N1154))</f>
        <v>tabletop games</v>
      </c>
      <c r="S1154" s="10">
        <f t="shared" si="34"/>
        <v>42725.661030092589</v>
      </c>
      <c r="T1154" s="10">
        <f t="shared" si="35"/>
        <v>42745.707638888889</v>
      </c>
    </row>
    <row r="1155" spans="1:20" ht="49" x14ac:dyDescent="0.25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5">
        <f>E1155/D1155</f>
        <v>2.8309000000000002</v>
      </c>
      <c r="P1155" s="6">
        <f>ROUND(E1155/L1155,2)</f>
        <v>42.63</v>
      </c>
      <c r="Q1155" t="str">
        <f>LEFT(N1155, SEARCH("/",N1155)-1)</f>
        <v>games</v>
      </c>
      <c r="R1155" t="str">
        <f>RIGHT(N1155, LEN(N1155)-SEARCH("/",N1155))</f>
        <v>tabletop games</v>
      </c>
      <c r="S1155" s="10">
        <f t="shared" ref="S1155:S1218" si="36">(J1155/86400)+25569+(-5/24)</f>
        <v>42683.791712962957</v>
      </c>
      <c r="T1155" s="10">
        <f t="shared" ref="T1155:T1218" si="37">(I1155/86400)+25569+(-5/24)</f>
        <v>42713.791712962957</v>
      </c>
    </row>
    <row r="1156" spans="1:20" ht="49" x14ac:dyDescent="0.25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5">
        <f>E1156/D1156</f>
        <v>13.566000000000001</v>
      </c>
      <c r="P1156" s="6">
        <f>ROUND(E1156/L1156,2)</f>
        <v>14.37</v>
      </c>
      <c r="Q1156" t="str">
        <f>LEFT(N1156, SEARCH("/",N1156)-1)</f>
        <v>games</v>
      </c>
      <c r="R1156" t="str">
        <f>RIGHT(N1156, LEN(N1156)-SEARCH("/",N1156))</f>
        <v>tabletop games</v>
      </c>
      <c r="S1156" s="10">
        <f t="shared" si="36"/>
        <v>42315.491157407407</v>
      </c>
      <c r="T1156" s="10">
        <f t="shared" si="37"/>
        <v>42345.491157407407</v>
      </c>
    </row>
    <row r="1157" spans="1:20" ht="49" x14ac:dyDescent="0.25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5">
        <f>E1157/D1157</f>
        <v>2.2035999999999998</v>
      </c>
      <c r="P1157" s="6">
        <f>ROUND(E1157/L1157,2)</f>
        <v>37.479999999999997</v>
      </c>
      <c r="Q1157" t="str">
        <f>LEFT(N1157, SEARCH("/",N1157)-1)</f>
        <v>games</v>
      </c>
      <c r="R1157" t="str">
        <f>RIGHT(N1157, LEN(N1157)-SEARCH("/",N1157))</f>
        <v>tabletop games</v>
      </c>
      <c r="S1157" s="10">
        <f t="shared" si="36"/>
        <v>42781.340763888882</v>
      </c>
      <c r="T1157" s="10">
        <f t="shared" si="37"/>
        <v>42806.299097222225</v>
      </c>
    </row>
    <row r="1158" spans="1:20" ht="49" x14ac:dyDescent="0.25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5">
        <f>E1158/D1158</f>
        <v>1.196</v>
      </c>
      <c r="P1158" s="6">
        <f>ROUND(E1158/L1158,2)</f>
        <v>30.2</v>
      </c>
      <c r="Q1158" t="str">
        <f>LEFT(N1158, SEARCH("/",N1158)-1)</f>
        <v>games</v>
      </c>
      <c r="R1158" t="str">
        <f>RIGHT(N1158, LEN(N1158)-SEARCH("/",N1158))</f>
        <v>tabletop games</v>
      </c>
      <c r="S1158" s="10">
        <f t="shared" si="36"/>
        <v>41663.292326388888</v>
      </c>
      <c r="T1158" s="10">
        <f t="shared" si="37"/>
        <v>41693.292326388888</v>
      </c>
    </row>
    <row r="1159" spans="1:20" ht="49" x14ac:dyDescent="0.25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5">
        <f>E1159/D1159</f>
        <v>4.0776923076923079</v>
      </c>
      <c r="P1159" s="6">
        <f>ROUND(E1159/L1159,2)</f>
        <v>33.549999999999997</v>
      </c>
      <c r="Q1159" t="str">
        <f>LEFT(N1159, SEARCH("/",N1159)-1)</f>
        <v>games</v>
      </c>
      <c r="R1159" t="str">
        <f>RIGHT(N1159, LEN(N1159)-SEARCH("/",N1159))</f>
        <v>tabletop games</v>
      </c>
      <c r="S1159" s="10">
        <f t="shared" si="36"/>
        <v>41965.408321759256</v>
      </c>
      <c r="T1159" s="10">
        <f t="shared" si="37"/>
        <v>41995.408321759256</v>
      </c>
    </row>
    <row r="1160" spans="1:20" ht="49" x14ac:dyDescent="0.25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5">
        <f>E1160/D1160</f>
        <v>1.0581826105905425</v>
      </c>
      <c r="P1160" s="6">
        <f>ROUND(E1160/L1160,2)</f>
        <v>64.75</v>
      </c>
      <c r="Q1160" t="str">
        <f>LEFT(N1160, SEARCH("/",N1160)-1)</f>
        <v>games</v>
      </c>
      <c r="R1160" t="str">
        <f>RIGHT(N1160, LEN(N1160)-SEARCH("/",N1160))</f>
        <v>tabletop games</v>
      </c>
      <c r="S1160" s="10">
        <f t="shared" si="36"/>
        <v>41614.443159722221</v>
      </c>
      <c r="T1160" s="10">
        <f t="shared" si="37"/>
        <v>41644.443159722221</v>
      </c>
    </row>
    <row r="1161" spans="1:20" ht="49" x14ac:dyDescent="0.25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5">
        <f>E1161/D1161</f>
        <v>1.4108235294117648</v>
      </c>
      <c r="P1161" s="6">
        <f>ROUND(E1161/L1161,2)</f>
        <v>57.93</v>
      </c>
      <c r="Q1161" t="str">
        <f>LEFT(N1161, SEARCH("/",N1161)-1)</f>
        <v>games</v>
      </c>
      <c r="R1161" t="str">
        <f>RIGHT(N1161, LEN(N1161)-SEARCH("/",N1161))</f>
        <v>tabletop games</v>
      </c>
      <c r="S1161" s="10">
        <f t="shared" si="36"/>
        <v>40936.470173611109</v>
      </c>
      <c r="T1161" s="10">
        <f t="shared" si="37"/>
        <v>40966.470173611109</v>
      </c>
    </row>
    <row r="1162" spans="1:20" ht="33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5">
        <f>E1162/D1162</f>
        <v>2.7069999999999999</v>
      </c>
      <c r="P1162" s="6">
        <f>ROUND(E1162/L1162,2)</f>
        <v>53.08</v>
      </c>
      <c r="Q1162" t="str">
        <f>LEFT(N1162, SEARCH("/",N1162)-1)</f>
        <v>games</v>
      </c>
      <c r="R1162" t="str">
        <f>RIGHT(N1162, LEN(N1162)-SEARCH("/",N1162))</f>
        <v>tabletop games</v>
      </c>
      <c r="S1162" s="10">
        <f t="shared" si="36"/>
        <v>42338.500775462962</v>
      </c>
      <c r="T1162" s="10">
        <f t="shared" si="37"/>
        <v>42372.749305555553</v>
      </c>
    </row>
    <row r="1163" spans="1:20" ht="49" x14ac:dyDescent="0.25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5">
        <f>E1163/D1163</f>
        <v>1.538</v>
      </c>
      <c r="P1163" s="6">
        <f>ROUND(E1163/L1163,2)</f>
        <v>48.06</v>
      </c>
      <c r="Q1163" t="str">
        <f>LEFT(N1163, SEARCH("/",N1163)-1)</f>
        <v>games</v>
      </c>
      <c r="R1163" t="str">
        <f>RIGHT(N1163, LEN(N1163)-SEARCH("/",N1163))</f>
        <v>tabletop games</v>
      </c>
      <c r="S1163" s="10">
        <f t="shared" si="36"/>
        <v>42020.598368055558</v>
      </c>
      <c r="T1163" s="10">
        <f t="shared" si="37"/>
        <v>42038.958333333336</v>
      </c>
    </row>
    <row r="1164" spans="1:20" ht="49" x14ac:dyDescent="0.25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5">
        <f>E1164/D1164</f>
        <v>4.0357653061224488</v>
      </c>
      <c r="P1164" s="6">
        <f>ROUND(E1164/L1164,2)</f>
        <v>82.4</v>
      </c>
      <c r="Q1164" t="str">
        <f>LEFT(N1164, SEARCH("/",N1164)-1)</f>
        <v>games</v>
      </c>
      <c r="R1164" t="str">
        <f>RIGHT(N1164, LEN(N1164)-SEARCH("/",N1164))</f>
        <v>tabletop games</v>
      </c>
      <c r="S1164" s="10">
        <f t="shared" si="36"/>
        <v>42234.416562499995</v>
      </c>
      <c r="T1164" s="10">
        <f t="shared" si="37"/>
        <v>42264.416562499995</v>
      </c>
    </row>
    <row r="1165" spans="1:20" ht="49" x14ac:dyDescent="0.25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5">
        <f>E1165/D1165</f>
        <v>1.85</v>
      </c>
      <c r="P1165" s="6">
        <f>ROUND(E1165/L1165,2)</f>
        <v>50.45</v>
      </c>
      <c r="Q1165" t="str">
        <f>LEFT(N1165, SEARCH("/",N1165)-1)</f>
        <v>music</v>
      </c>
      <c r="R1165" t="str">
        <f>RIGHT(N1165, LEN(N1165)-SEARCH("/",N1165))</f>
        <v>rock</v>
      </c>
      <c r="S1165" s="10">
        <f t="shared" si="36"/>
        <v>40687.077511574069</v>
      </c>
      <c r="T1165" s="10">
        <f t="shared" si="37"/>
        <v>40749.076388888883</v>
      </c>
    </row>
    <row r="1166" spans="1:20" ht="33" x14ac:dyDescent="0.25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5">
        <f>E1166/D1166</f>
        <v>1.8533333333333333</v>
      </c>
      <c r="P1166" s="6">
        <f>ROUND(E1166/L1166,2)</f>
        <v>115.83</v>
      </c>
      <c r="Q1166" t="str">
        <f>LEFT(N1166, SEARCH("/",N1166)-1)</f>
        <v>music</v>
      </c>
      <c r="R1166" t="str">
        <f>RIGHT(N1166, LEN(N1166)-SEARCH("/",N1166))</f>
        <v>rock</v>
      </c>
      <c r="S1166" s="10">
        <f t="shared" si="36"/>
        <v>42322.966273148144</v>
      </c>
      <c r="T1166" s="10">
        <f t="shared" si="37"/>
        <v>42382.966273148144</v>
      </c>
    </row>
    <row r="1167" spans="1:20" ht="49" x14ac:dyDescent="0.25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5">
        <f>E1167/D1167</f>
        <v>1.0085533333333332</v>
      </c>
      <c r="P1167" s="6">
        <f>ROUND(E1167/L1167,2)</f>
        <v>63.03</v>
      </c>
      <c r="Q1167" t="str">
        <f>LEFT(N1167, SEARCH("/",N1167)-1)</f>
        <v>music</v>
      </c>
      <c r="R1167" t="str">
        <f>RIGHT(N1167, LEN(N1167)-SEARCH("/",N1167))</f>
        <v>rock</v>
      </c>
      <c r="S1167" s="10">
        <f t="shared" si="36"/>
        <v>40977.916712962957</v>
      </c>
      <c r="T1167" s="10">
        <f t="shared" si="37"/>
        <v>41037.875046296293</v>
      </c>
    </row>
    <row r="1168" spans="1:20" ht="33" x14ac:dyDescent="0.25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5">
        <f>E1168/D1168</f>
        <v>1.0622116666666668</v>
      </c>
      <c r="P1168" s="6">
        <f>ROUND(E1168/L1168,2)</f>
        <v>108.02</v>
      </c>
      <c r="Q1168" t="str">
        <f>LEFT(N1168, SEARCH("/",N1168)-1)</f>
        <v>music</v>
      </c>
      <c r="R1168" t="str">
        <f>RIGHT(N1168, LEN(N1168)-SEARCH("/",N1168))</f>
        <v>rock</v>
      </c>
      <c r="S1168" s="10">
        <f t="shared" si="36"/>
        <v>40585.588483796295</v>
      </c>
      <c r="T1168" s="10">
        <f t="shared" si="37"/>
        <v>40613.958333333328</v>
      </c>
    </row>
    <row r="1169" spans="1:20" ht="49" x14ac:dyDescent="0.25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5">
        <f>E1169/D1169</f>
        <v>1.2136666666666667</v>
      </c>
      <c r="P1169" s="6">
        <f>ROUND(E1169/L1169,2)</f>
        <v>46.09</v>
      </c>
      <c r="Q1169" t="str">
        <f>LEFT(N1169, SEARCH("/",N1169)-1)</f>
        <v>music</v>
      </c>
      <c r="R1169" t="str">
        <f>RIGHT(N1169, LEN(N1169)-SEARCH("/",N1169))</f>
        <v>rock</v>
      </c>
      <c r="S1169" s="10">
        <f t="shared" si="36"/>
        <v>41058.977349537039</v>
      </c>
      <c r="T1169" s="10">
        <f t="shared" si="37"/>
        <v>41088.977349537039</v>
      </c>
    </row>
    <row r="1170" spans="1:20" ht="49" x14ac:dyDescent="0.25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5">
        <f>E1170/D1170</f>
        <v>1.0006666666666666</v>
      </c>
      <c r="P1170" s="6">
        <f>ROUND(E1170/L1170,2)</f>
        <v>107.21</v>
      </c>
      <c r="Q1170" t="str">
        <f>LEFT(N1170, SEARCH("/",N1170)-1)</f>
        <v>music</v>
      </c>
      <c r="R1170" t="str">
        <f>RIGHT(N1170, LEN(N1170)-SEARCH("/",N1170))</f>
        <v>rock</v>
      </c>
      <c r="S1170" s="10">
        <f t="shared" si="36"/>
        <v>41494.755254629628</v>
      </c>
      <c r="T1170" s="10">
        <f t="shared" si="37"/>
        <v>41522.957638888889</v>
      </c>
    </row>
    <row r="1171" spans="1:20" ht="49" x14ac:dyDescent="0.25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5">
        <f>E1171/D1171</f>
        <v>1.1997755555555556</v>
      </c>
      <c r="P1171" s="6">
        <f>ROUND(E1171/L1171,2)</f>
        <v>50.93</v>
      </c>
      <c r="Q1171" t="str">
        <f>LEFT(N1171, SEARCH("/",N1171)-1)</f>
        <v>music</v>
      </c>
      <c r="R1171" t="str">
        <f>RIGHT(N1171, LEN(N1171)-SEARCH("/",N1171))</f>
        <v>rock</v>
      </c>
      <c r="S1171" s="10">
        <f t="shared" si="36"/>
        <v>41792.459027777775</v>
      </c>
      <c r="T1171" s="10">
        <f t="shared" si="37"/>
        <v>41813.459027777775</v>
      </c>
    </row>
    <row r="1172" spans="1:20" ht="49" x14ac:dyDescent="0.25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5">
        <f>E1172/D1172</f>
        <v>1.0009999999999999</v>
      </c>
      <c r="P1172" s="6">
        <f>ROUND(E1172/L1172,2)</f>
        <v>40.04</v>
      </c>
      <c r="Q1172" t="str">
        <f>LEFT(N1172, SEARCH("/",N1172)-1)</f>
        <v>music</v>
      </c>
      <c r="R1172" t="str">
        <f>RIGHT(N1172, LEN(N1172)-SEARCH("/",N1172))</f>
        <v>rock</v>
      </c>
      <c r="S1172" s="10">
        <f t="shared" si="36"/>
        <v>41067.619085648148</v>
      </c>
      <c r="T1172" s="10">
        <f t="shared" si="37"/>
        <v>41086.541666666664</v>
      </c>
    </row>
    <row r="1173" spans="1:20" ht="49" x14ac:dyDescent="0.25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5">
        <f>E1173/D1173</f>
        <v>1.0740000000000001</v>
      </c>
      <c r="P1173" s="6">
        <f>ROUND(E1173/L1173,2)</f>
        <v>64.44</v>
      </c>
      <c r="Q1173" t="str">
        <f>LEFT(N1173, SEARCH("/",N1173)-1)</f>
        <v>music</v>
      </c>
      <c r="R1173" t="str">
        <f>RIGHT(N1173, LEN(N1173)-SEARCH("/",N1173))</f>
        <v>rock</v>
      </c>
      <c r="S1173" s="10">
        <f t="shared" si="36"/>
        <v>41571.790046296293</v>
      </c>
      <c r="T1173" s="10">
        <f t="shared" si="37"/>
        <v>41614.765277777777</v>
      </c>
    </row>
    <row r="1174" spans="1:20" ht="49" x14ac:dyDescent="0.25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5">
        <f>E1174/D1174</f>
        <v>1.0406666666666666</v>
      </c>
      <c r="P1174" s="6">
        <f>ROUND(E1174/L1174,2)</f>
        <v>53.83</v>
      </c>
      <c r="Q1174" t="str">
        <f>LEFT(N1174, SEARCH("/",N1174)-1)</f>
        <v>music</v>
      </c>
      <c r="R1174" t="str">
        <f>RIGHT(N1174, LEN(N1174)-SEARCH("/",N1174))</f>
        <v>rock</v>
      </c>
      <c r="S1174" s="10">
        <f t="shared" si="36"/>
        <v>40070.045486111107</v>
      </c>
      <c r="T1174" s="10">
        <f t="shared" si="37"/>
        <v>40148.5</v>
      </c>
    </row>
    <row r="1175" spans="1:20" ht="49" x14ac:dyDescent="0.25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5">
        <f>E1175/D1175</f>
        <v>1.728</v>
      </c>
      <c r="P1175" s="6">
        <f>ROUND(E1175/L1175,2)</f>
        <v>100.47</v>
      </c>
      <c r="Q1175" t="str">
        <f>LEFT(N1175, SEARCH("/",N1175)-1)</f>
        <v>music</v>
      </c>
      <c r="R1175" t="str">
        <f>RIGHT(N1175, LEN(N1175)-SEARCH("/",N1175))</f>
        <v>rock</v>
      </c>
      <c r="S1175" s="10">
        <f t="shared" si="36"/>
        <v>40987.768726851849</v>
      </c>
      <c r="T1175" s="10">
        <f t="shared" si="37"/>
        <v>41021.958333333328</v>
      </c>
    </row>
    <row r="1176" spans="1:20" ht="49" x14ac:dyDescent="0.25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5">
        <f>E1176/D1176</f>
        <v>1.072505</v>
      </c>
      <c r="P1176" s="6">
        <f>ROUND(E1176/L1176,2)</f>
        <v>46.63</v>
      </c>
      <c r="Q1176" t="str">
        <f>LEFT(N1176, SEARCH("/",N1176)-1)</f>
        <v>music</v>
      </c>
      <c r="R1176" t="str">
        <f>RIGHT(N1176, LEN(N1176)-SEARCH("/",N1176))</f>
        <v>rock</v>
      </c>
      <c r="S1176" s="10">
        <f t="shared" si="36"/>
        <v>40987.489305555551</v>
      </c>
      <c r="T1176" s="10">
        <f t="shared" si="37"/>
        <v>41017.489305555551</v>
      </c>
    </row>
    <row r="1177" spans="1:20" ht="33" x14ac:dyDescent="0.25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5">
        <f>E1177/D1177</f>
        <v>1.0823529411764705</v>
      </c>
      <c r="P1177" s="6">
        <f>ROUND(E1177/L1177,2)</f>
        <v>34.07</v>
      </c>
      <c r="Q1177" t="str">
        <f>LEFT(N1177, SEARCH("/",N1177)-1)</f>
        <v>music</v>
      </c>
      <c r="R1177" t="str">
        <f>RIGHT(N1177, LEN(N1177)-SEARCH("/",N1177))</f>
        <v>rock</v>
      </c>
      <c r="S1177" s="10">
        <f t="shared" si="36"/>
        <v>41151.499988425923</v>
      </c>
      <c r="T1177" s="10">
        <f t="shared" si="37"/>
        <v>41176.957638888889</v>
      </c>
    </row>
    <row r="1178" spans="1:20" ht="49" x14ac:dyDescent="0.25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5">
        <f>E1178/D1178</f>
        <v>1.4608079999999999</v>
      </c>
      <c r="P1178" s="6">
        <f>ROUND(E1178/L1178,2)</f>
        <v>65.209999999999994</v>
      </c>
      <c r="Q1178" t="str">
        <f>LEFT(N1178, SEARCH("/",N1178)-1)</f>
        <v>music</v>
      </c>
      <c r="R1178" t="str">
        <f>RIGHT(N1178, LEN(N1178)-SEARCH("/",N1178))</f>
        <v>rock</v>
      </c>
      <c r="S1178" s="10">
        <f t="shared" si="36"/>
        <v>41264.514814814815</v>
      </c>
      <c r="T1178" s="10">
        <f t="shared" si="37"/>
        <v>41294.514814814815</v>
      </c>
    </row>
    <row r="1179" spans="1:20" ht="49" x14ac:dyDescent="0.25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5">
        <f>E1179/D1179</f>
        <v>1.2524999999999999</v>
      </c>
      <c r="P1179" s="6">
        <f>ROUND(E1179/L1179,2)</f>
        <v>44.21</v>
      </c>
      <c r="Q1179" t="str">
        <f>LEFT(N1179, SEARCH("/",N1179)-1)</f>
        <v>music</v>
      </c>
      <c r="R1179" t="str">
        <f>RIGHT(N1179, LEN(N1179)-SEARCH("/",N1179))</f>
        <v>rock</v>
      </c>
      <c r="S1179" s="10">
        <f t="shared" si="36"/>
        <v>41270.746018518512</v>
      </c>
      <c r="T1179" s="10">
        <f t="shared" si="37"/>
        <v>41300.746018518512</v>
      </c>
    </row>
    <row r="1180" spans="1:20" ht="49" x14ac:dyDescent="0.25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5">
        <f>E1180/D1180</f>
        <v>1.4907142857142857</v>
      </c>
      <c r="P1180" s="6">
        <f>ROUND(E1180/L1180,2)</f>
        <v>71.97</v>
      </c>
      <c r="Q1180" t="str">
        <f>LEFT(N1180, SEARCH("/",N1180)-1)</f>
        <v>music</v>
      </c>
      <c r="R1180" t="str">
        <f>RIGHT(N1180, LEN(N1180)-SEARCH("/",N1180))</f>
        <v>rock</v>
      </c>
      <c r="S1180" s="10">
        <f t="shared" si="36"/>
        <v>40927.52344907407</v>
      </c>
      <c r="T1180" s="10">
        <f t="shared" si="37"/>
        <v>40962.52344907407</v>
      </c>
    </row>
    <row r="1181" spans="1:20" ht="33" x14ac:dyDescent="0.25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5">
        <f>E1181/D1181</f>
        <v>1.006</v>
      </c>
      <c r="P1181" s="6">
        <f>ROUND(E1181/L1181,2)</f>
        <v>52.95</v>
      </c>
      <c r="Q1181" t="str">
        <f>LEFT(N1181, SEARCH("/",N1181)-1)</f>
        <v>music</v>
      </c>
      <c r="R1181" t="str">
        <f>RIGHT(N1181, LEN(N1181)-SEARCH("/",N1181))</f>
        <v>rock</v>
      </c>
      <c r="S1181" s="10">
        <f t="shared" si="36"/>
        <v>40947.83390046296</v>
      </c>
      <c r="T1181" s="10">
        <f t="shared" si="37"/>
        <v>40981.957638888889</v>
      </c>
    </row>
    <row r="1182" spans="1:20" ht="49" x14ac:dyDescent="0.25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5">
        <f>E1182/D1182</f>
        <v>1.0507333333333333</v>
      </c>
      <c r="P1182" s="6">
        <f>ROUND(E1182/L1182,2)</f>
        <v>109.45</v>
      </c>
      <c r="Q1182" t="str">
        <f>LEFT(N1182, SEARCH("/",N1182)-1)</f>
        <v>music</v>
      </c>
      <c r="R1182" t="str">
        <f>RIGHT(N1182, LEN(N1182)-SEARCH("/",N1182))</f>
        <v>rock</v>
      </c>
      <c r="S1182" s="10">
        <f t="shared" si="36"/>
        <v>41694.632326388884</v>
      </c>
      <c r="T1182" s="10">
        <f t="shared" si="37"/>
        <v>41724.59065972222</v>
      </c>
    </row>
    <row r="1183" spans="1:20" ht="49" x14ac:dyDescent="0.25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5">
        <f>E1183/D1183</f>
        <v>3.5016666666666665</v>
      </c>
      <c r="P1183" s="6">
        <f>ROUND(E1183/L1183,2)</f>
        <v>75.040000000000006</v>
      </c>
      <c r="Q1183" t="str">
        <f>LEFT(N1183, SEARCH("/",N1183)-1)</f>
        <v>music</v>
      </c>
      <c r="R1183" t="str">
        <f>RIGHT(N1183, LEN(N1183)-SEARCH("/",N1183))</f>
        <v>rock</v>
      </c>
      <c r="S1183" s="10">
        <f t="shared" si="36"/>
        <v>40564.824178240735</v>
      </c>
      <c r="T1183" s="10">
        <f t="shared" si="37"/>
        <v>40579.824178240735</v>
      </c>
    </row>
    <row r="1184" spans="1:20" ht="49" x14ac:dyDescent="0.25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5">
        <f>E1184/D1184</f>
        <v>1.0125</v>
      </c>
      <c r="P1184" s="6">
        <f>ROUND(E1184/L1184,2)</f>
        <v>115.71</v>
      </c>
      <c r="Q1184" t="str">
        <f>LEFT(N1184, SEARCH("/",N1184)-1)</f>
        <v>music</v>
      </c>
      <c r="R1184" t="str">
        <f>RIGHT(N1184, LEN(N1184)-SEARCH("/",N1184))</f>
        <v>rock</v>
      </c>
      <c r="S1184" s="10">
        <f t="shared" si="36"/>
        <v>41074.518703703703</v>
      </c>
      <c r="T1184" s="10">
        <f t="shared" si="37"/>
        <v>41088.518703703703</v>
      </c>
    </row>
    <row r="1185" spans="1:20" ht="33" x14ac:dyDescent="0.25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5">
        <f>E1185/D1185</f>
        <v>1.336044</v>
      </c>
      <c r="P1185" s="6">
        <f>ROUND(E1185/L1185,2)</f>
        <v>31.66</v>
      </c>
      <c r="Q1185" t="str">
        <f>LEFT(N1185, SEARCH("/",N1185)-1)</f>
        <v>music</v>
      </c>
      <c r="R1185" t="str">
        <f>RIGHT(N1185, LEN(N1185)-SEARCH("/",N1185))</f>
        <v>indie rock</v>
      </c>
      <c r="S1185" s="10">
        <f t="shared" si="36"/>
        <v>41415.938611111109</v>
      </c>
      <c r="T1185" s="10">
        <f t="shared" si="37"/>
        <v>41445.938611111109</v>
      </c>
    </row>
    <row r="1186" spans="1:20" ht="49" x14ac:dyDescent="0.25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5">
        <f>E1186/D1186</f>
        <v>1.7065217391304348</v>
      </c>
      <c r="P1186" s="6">
        <f>ROUND(E1186/L1186,2)</f>
        <v>46.18</v>
      </c>
      <c r="Q1186" t="str">
        <f>LEFT(N1186, SEARCH("/",N1186)-1)</f>
        <v>music</v>
      </c>
      <c r="R1186" t="str">
        <f>RIGHT(N1186, LEN(N1186)-SEARCH("/",N1186))</f>
        <v>indie rock</v>
      </c>
      <c r="S1186" s="10">
        <f t="shared" si="36"/>
        <v>41605.660115740735</v>
      </c>
      <c r="T1186" s="10">
        <f t="shared" si="37"/>
        <v>41639.083333333328</v>
      </c>
    </row>
    <row r="1187" spans="1:20" ht="49" x14ac:dyDescent="0.25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5">
        <f>E1187/D1187</f>
        <v>1.0935829457364341</v>
      </c>
      <c r="P1187" s="6">
        <f>ROUND(E1187/L1187,2)</f>
        <v>68.48</v>
      </c>
      <c r="Q1187" t="str">
        <f>LEFT(N1187, SEARCH("/",N1187)-1)</f>
        <v>music</v>
      </c>
      <c r="R1187" t="str">
        <f>RIGHT(N1187, LEN(N1187)-SEARCH("/",N1187))</f>
        <v>indie rock</v>
      </c>
      <c r="S1187" s="10">
        <f t="shared" si="36"/>
        <v>40849.902731481481</v>
      </c>
      <c r="T1187" s="10">
        <f t="shared" si="37"/>
        <v>40889.944398148145</v>
      </c>
    </row>
    <row r="1188" spans="1:20" ht="49" x14ac:dyDescent="0.25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5">
        <f>E1188/D1188</f>
        <v>1.0070033333333335</v>
      </c>
      <c r="P1188" s="6">
        <f>ROUND(E1188/L1188,2)</f>
        <v>53.47</v>
      </c>
      <c r="Q1188" t="str">
        <f>LEFT(N1188, SEARCH("/",N1188)-1)</f>
        <v>music</v>
      </c>
      <c r="R1188" t="str">
        <f>RIGHT(N1188, LEN(N1188)-SEARCH("/",N1188))</f>
        <v>indie rock</v>
      </c>
      <c r="S1188" s="10">
        <f t="shared" si="36"/>
        <v>40502.607534722221</v>
      </c>
      <c r="T1188" s="10">
        <f t="shared" si="37"/>
        <v>40543.999305555553</v>
      </c>
    </row>
    <row r="1189" spans="1:20" ht="49" x14ac:dyDescent="0.25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5">
        <f>E1189/D1189</f>
        <v>1.0122777777777778</v>
      </c>
      <c r="P1189" s="6">
        <f>ROUND(E1189/L1189,2)</f>
        <v>109.11</v>
      </c>
      <c r="Q1189" t="str">
        <f>LEFT(N1189, SEARCH("/",N1189)-1)</f>
        <v>music</v>
      </c>
      <c r="R1189" t="str">
        <f>RIGHT(N1189, LEN(N1189)-SEARCH("/",N1189))</f>
        <v>indie rock</v>
      </c>
      <c r="S1189" s="10">
        <f t="shared" si="36"/>
        <v>41834.486944444441</v>
      </c>
      <c r="T1189" s="10">
        <f t="shared" si="37"/>
        <v>41859.541666666664</v>
      </c>
    </row>
    <row r="1190" spans="1:20" ht="49" x14ac:dyDescent="0.25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5">
        <f>E1190/D1190</f>
        <v>1.0675857142857144</v>
      </c>
      <c r="P1190" s="6">
        <f>ROUND(E1190/L1190,2)</f>
        <v>51.19</v>
      </c>
      <c r="Q1190" t="str">
        <f>LEFT(N1190, SEARCH("/",N1190)-1)</f>
        <v>music</v>
      </c>
      <c r="R1190" t="str">
        <f>RIGHT(N1190, LEN(N1190)-SEARCH("/",N1190))</f>
        <v>indie rock</v>
      </c>
      <c r="S1190" s="10">
        <f t="shared" si="36"/>
        <v>40947.959826388884</v>
      </c>
      <c r="T1190" s="10">
        <f t="shared" si="37"/>
        <v>40977.959826388884</v>
      </c>
    </row>
    <row r="1191" spans="1:20" ht="49" x14ac:dyDescent="0.25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5">
        <f>E1191/D1191</f>
        <v>1.0665777537961894</v>
      </c>
      <c r="P1191" s="6">
        <f>ROUND(E1191/L1191,2)</f>
        <v>27.94</v>
      </c>
      <c r="Q1191" t="str">
        <f>LEFT(N1191, SEARCH("/",N1191)-1)</f>
        <v>music</v>
      </c>
      <c r="R1191" t="str">
        <f>RIGHT(N1191, LEN(N1191)-SEARCH("/",N1191))</f>
        <v>indie rock</v>
      </c>
      <c r="S1191" s="10">
        <f t="shared" si="36"/>
        <v>41004.594131944446</v>
      </c>
      <c r="T1191" s="10">
        <f t="shared" si="37"/>
        <v>41034.59407407407</v>
      </c>
    </row>
    <row r="1192" spans="1:20" ht="49" x14ac:dyDescent="0.25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5">
        <f>E1192/D1192</f>
        <v>1.0130622</v>
      </c>
      <c r="P1192" s="6">
        <f>ROUND(E1192/L1192,2)</f>
        <v>82.5</v>
      </c>
      <c r="Q1192" t="str">
        <f>LEFT(N1192, SEARCH("/",N1192)-1)</f>
        <v>music</v>
      </c>
      <c r="R1192" t="str">
        <f>RIGHT(N1192, LEN(N1192)-SEARCH("/",N1192))</f>
        <v>indie rock</v>
      </c>
      <c r="S1192" s="10">
        <f t="shared" si="36"/>
        <v>41851.754583333335</v>
      </c>
      <c r="T1192" s="10">
        <f t="shared" si="37"/>
        <v>41879.833333333328</v>
      </c>
    </row>
    <row r="1193" spans="1:20" ht="49" x14ac:dyDescent="0.25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5">
        <f>E1193/D1193</f>
        <v>1.0667450000000001</v>
      </c>
      <c r="P1193" s="6">
        <f>ROUND(E1193/L1193,2)</f>
        <v>59.82</v>
      </c>
      <c r="Q1193" t="str">
        <f>LEFT(N1193, SEARCH("/",N1193)-1)</f>
        <v>music</v>
      </c>
      <c r="R1193" t="str">
        <f>RIGHT(N1193, LEN(N1193)-SEARCH("/",N1193))</f>
        <v>indie rock</v>
      </c>
      <c r="S1193" s="10">
        <f t="shared" si="36"/>
        <v>41307.779363425921</v>
      </c>
      <c r="T1193" s="10">
        <f t="shared" si="37"/>
        <v>41342.779363425921</v>
      </c>
    </row>
    <row r="1194" spans="1:20" ht="49" x14ac:dyDescent="0.25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5">
        <f>E1194/D1194</f>
        <v>4.288397837837838</v>
      </c>
      <c r="P1194" s="6">
        <f>ROUND(E1194/L1194,2)</f>
        <v>64.819999999999993</v>
      </c>
      <c r="Q1194" t="str">
        <f>LEFT(N1194, SEARCH("/",N1194)-1)</f>
        <v>music</v>
      </c>
      <c r="R1194" t="str">
        <f>RIGHT(N1194, LEN(N1194)-SEARCH("/",N1194))</f>
        <v>indie rock</v>
      </c>
      <c r="S1194" s="10">
        <f t="shared" si="36"/>
        <v>41324.585821759254</v>
      </c>
      <c r="T1194" s="10">
        <f t="shared" si="37"/>
        <v>41354.54415509259</v>
      </c>
    </row>
    <row r="1195" spans="1:20" ht="49" x14ac:dyDescent="0.25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5">
        <f>E1195/D1195</f>
        <v>1.0411111111111111</v>
      </c>
      <c r="P1195" s="6">
        <f>ROUND(E1195/L1195,2)</f>
        <v>90.1</v>
      </c>
      <c r="Q1195" t="str">
        <f>LEFT(N1195, SEARCH("/",N1195)-1)</f>
        <v>music</v>
      </c>
      <c r="R1195" t="str">
        <f>RIGHT(N1195, LEN(N1195)-SEARCH("/",N1195))</f>
        <v>indie rock</v>
      </c>
      <c r="S1195" s="10">
        <f t="shared" si="36"/>
        <v>41735.796168981477</v>
      </c>
      <c r="T1195" s="10">
        <f t="shared" si="37"/>
        <v>41765.796168981477</v>
      </c>
    </row>
    <row r="1196" spans="1:20" ht="49" x14ac:dyDescent="0.25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5">
        <f>E1196/D1196</f>
        <v>1.0786666666666667</v>
      </c>
      <c r="P1196" s="6">
        <f>ROUND(E1196/L1196,2)</f>
        <v>40.96</v>
      </c>
      <c r="Q1196" t="str">
        <f>LEFT(N1196, SEARCH("/",N1196)-1)</f>
        <v>music</v>
      </c>
      <c r="R1196" t="str">
        <f>RIGHT(N1196, LEN(N1196)-SEARCH("/",N1196))</f>
        <v>indie rock</v>
      </c>
      <c r="S1196" s="10">
        <f t="shared" si="36"/>
        <v>41716.424513888887</v>
      </c>
      <c r="T1196" s="10">
        <f t="shared" si="37"/>
        <v>41747.75</v>
      </c>
    </row>
    <row r="1197" spans="1:20" ht="33" x14ac:dyDescent="0.25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5">
        <f>E1197/D1197</f>
        <v>1.7584040000000001</v>
      </c>
      <c r="P1197" s="6">
        <f>ROUND(E1197/L1197,2)</f>
        <v>56</v>
      </c>
      <c r="Q1197" t="str">
        <f>LEFT(N1197, SEARCH("/",N1197)-1)</f>
        <v>music</v>
      </c>
      <c r="R1197" t="str">
        <f>RIGHT(N1197, LEN(N1197)-SEARCH("/",N1197))</f>
        <v>indie rock</v>
      </c>
      <c r="S1197" s="10">
        <f t="shared" si="36"/>
        <v>41002.750300925924</v>
      </c>
      <c r="T1197" s="10">
        <f t="shared" si="37"/>
        <v>41032.750300925924</v>
      </c>
    </row>
    <row r="1198" spans="1:20" ht="49" x14ac:dyDescent="0.25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5">
        <f>E1198/D1198</f>
        <v>1.5697000000000001</v>
      </c>
      <c r="P1198" s="6">
        <f>ROUND(E1198/L1198,2)</f>
        <v>37.67</v>
      </c>
      <c r="Q1198" t="str">
        <f>LEFT(N1198, SEARCH("/",N1198)-1)</f>
        <v>music</v>
      </c>
      <c r="R1198" t="str">
        <f>RIGHT(N1198, LEN(N1198)-SEARCH("/",N1198))</f>
        <v>indie rock</v>
      </c>
      <c r="S1198" s="10">
        <f t="shared" si="36"/>
        <v>41037.343252314815</v>
      </c>
      <c r="T1198" s="10">
        <f t="shared" si="37"/>
        <v>41067.343252314815</v>
      </c>
    </row>
    <row r="1199" spans="1:20" ht="33" x14ac:dyDescent="0.25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 s="6">
        <f>ROUND(E1199/L1199,2)</f>
        <v>40.08</v>
      </c>
      <c r="Q1199" t="str">
        <f>LEFT(N1199, SEARCH("/",N1199)-1)</f>
        <v>music</v>
      </c>
      <c r="R1199" t="str">
        <f>RIGHT(N1199, LEN(N1199)-SEARCH("/",N1199))</f>
        <v>indie rock</v>
      </c>
      <c r="S1199" s="10">
        <f t="shared" si="36"/>
        <v>41004.517858796295</v>
      </c>
      <c r="T1199" s="10">
        <f t="shared" si="37"/>
        <v>41034.517858796295</v>
      </c>
    </row>
    <row r="1200" spans="1:20" ht="49" x14ac:dyDescent="0.25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5">
        <f>E1200/D1200</f>
        <v>1.0404266666666666</v>
      </c>
      <c r="P1200" s="6">
        <f>ROUND(E1200/L1200,2)</f>
        <v>78.03</v>
      </c>
      <c r="Q1200" t="str">
        <f>LEFT(N1200, SEARCH("/",N1200)-1)</f>
        <v>music</v>
      </c>
      <c r="R1200" t="str">
        <f>RIGHT(N1200, LEN(N1200)-SEARCH("/",N1200))</f>
        <v>indie rock</v>
      </c>
      <c r="S1200" s="10">
        <f t="shared" si="36"/>
        <v>40079.516782407409</v>
      </c>
      <c r="T1200" s="10">
        <f t="shared" si="37"/>
        <v>40156.558333333327</v>
      </c>
    </row>
    <row r="1201" spans="1:20" ht="49" x14ac:dyDescent="0.25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5">
        <f>E1201/D1201</f>
        <v>1.04</v>
      </c>
      <c r="P1201" s="6">
        <f>ROUND(E1201/L1201,2)</f>
        <v>18.91</v>
      </c>
      <c r="Q1201" t="str">
        <f>LEFT(N1201, SEARCH("/",N1201)-1)</f>
        <v>music</v>
      </c>
      <c r="R1201" t="str">
        <f>RIGHT(N1201, LEN(N1201)-SEARCH("/",N1201))</f>
        <v>indie rock</v>
      </c>
      <c r="S1201" s="10">
        <f t="shared" si="36"/>
        <v>40192.33390046296</v>
      </c>
      <c r="T1201" s="10">
        <f t="shared" si="37"/>
        <v>40224</v>
      </c>
    </row>
    <row r="1202" spans="1:20" ht="65" x14ac:dyDescent="0.25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5">
        <f>E1202/D1202</f>
        <v>1.2105999999999999</v>
      </c>
      <c r="P1202" s="6">
        <f>ROUND(E1202/L1202,2)</f>
        <v>37.130000000000003</v>
      </c>
      <c r="Q1202" t="str">
        <f>LEFT(N1202, SEARCH("/",N1202)-1)</f>
        <v>music</v>
      </c>
      <c r="R1202" t="str">
        <f>RIGHT(N1202, LEN(N1202)-SEARCH("/",N1202))</f>
        <v>indie rock</v>
      </c>
      <c r="S1202" s="10">
        <f t="shared" si="36"/>
        <v>40050.435347222221</v>
      </c>
      <c r="T1202" s="10">
        <f t="shared" si="37"/>
        <v>40081.957638888889</v>
      </c>
    </row>
    <row r="1203" spans="1:20" ht="49" x14ac:dyDescent="0.25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5">
        <f>E1203/D1203</f>
        <v>1.077</v>
      </c>
      <c r="P1203" s="6">
        <f>ROUND(E1203/L1203,2)</f>
        <v>41.96</v>
      </c>
      <c r="Q1203" t="str">
        <f>LEFT(N1203, SEARCH("/",N1203)-1)</f>
        <v>music</v>
      </c>
      <c r="R1203" t="str">
        <f>RIGHT(N1203, LEN(N1203)-SEARCH("/",N1203))</f>
        <v>indie rock</v>
      </c>
      <c r="S1203" s="10">
        <f t="shared" si="36"/>
        <v>41592.873668981476</v>
      </c>
      <c r="T1203" s="10">
        <f t="shared" si="37"/>
        <v>41622.873668981476</v>
      </c>
    </row>
    <row r="1204" spans="1:20" ht="49" x14ac:dyDescent="0.25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5">
        <f>E1204/D1204</f>
        <v>1.0866</v>
      </c>
      <c r="P1204" s="6">
        <f>ROUND(E1204/L1204,2)</f>
        <v>61.04</v>
      </c>
      <c r="Q1204" t="str">
        <f>LEFT(N1204, SEARCH("/",N1204)-1)</f>
        <v>music</v>
      </c>
      <c r="R1204" t="str">
        <f>RIGHT(N1204, LEN(N1204)-SEARCH("/",N1204))</f>
        <v>indie rock</v>
      </c>
      <c r="S1204" s="10">
        <f t="shared" si="36"/>
        <v>41696.608796296292</v>
      </c>
      <c r="T1204" s="10">
        <f t="shared" si="37"/>
        <v>41731.567129629628</v>
      </c>
    </row>
    <row r="1205" spans="1:20" ht="33" x14ac:dyDescent="0.25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5">
        <f>E1205/D1205</f>
        <v>5.2609431428571432</v>
      </c>
      <c r="P1205" s="6">
        <f>ROUND(E1205/L1205,2)</f>
        <v>54.88</v>
      </c>
      <c r="Q1205" t="str">
        <f>LEFT(N1205, SEARCH("/",N1205)-1)</f>
        <v>food</v>
      </c>
      <c r="R1205" t="str">
        <f>RIGHT(N1205, LEN(N1205)-SEARCH("/",N1205))</f>
        <v>small batch</v>
      </c>
      <c r="S1205" s="10">
        <f t="shared" si="36"/>
        <v>41842.708796296291</v>
      </c>
      <c r="T1205" s="10">
        <f t="shared" si="37"/>
        <v>41877.708796296291</v>
      </c>
    </row>
    <row r="1206" spans="1:20" ht="65" x14ac:dyDescent="0.25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5">
        <f>E1206/D1206</f>
        <v>2.5445000000000002</v>
      </c>
      <c r="P1206" s="6">
        <f>ROUND(E1206/L1206,2)</f>
        <v>47.38</v>
      </c>
      <c r="Q1206" t="str">
        <f>LEFT(N1206, SEARCH("/",N1206)-1)</f>
        <v>food</v>
      </c>
      <c r="R1206" t="str">
        <f>RIGHT(N1206, LEN(N1206)-SEARCH("/",N1206))</f>
        <v>small batch</v>
      </c>
      <c r="S1206" s="10">
        <f t="shared" si="36"/>
        <v>42139.573344907403</v>
      </c>
      <c r="T1206" s="10">
        <f t="shared" si="37"/>
        <v>42169.573344907403</v>
      </c>
    </row>
    <row r="1207" spans="1:20" ht="49" x14ac:dyDescent="0.25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5">
        <f>E1207/D1207</f>
        <v>1.0591999999999999</v>
      </c>
      <c r="P1207" s="6">
        <f>ROUND(E1207/L1207,2)</f>
        <v>211.84</v>
      </c>
      <c r="Q1207" t="str">
        <f>LEFT(N1207, SEARCH("/",N1207)-1)</f>
        <v>food</v>
      </c>
      <c r="R1207" t="str">
        <f>RIGHT(N1207, LEN(N1207)-SEARCH("/",N1207))</f>
        <v>small batch</v>
      </c>
      <c r="S1207" s="10">
        <f t="shared" si="36"/>
        <v>41807.416041666664</v>
      </c>
      <c r="T1207" s="10">
        <f t="shared" si="37"/>
        <v>41837.416041666664</v>
      </c>
    </row>
    <row r="1208" spans="1:20" ht="49" x14ac:dyDescent="0.25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5">
        <f>E1208/D1208</f>
        <v>1.0242285714285715</v>
      </c>
      <c r="P1208" s="6">
        <f>ROUND(E1208/L1208,2)</f>
        <v>219.93</v>
      </c>
      <c r="Q1208" t="str">
        <f>LEFT(N1208, SEARCH("/",N1208)-1)</f>
        <v>food</v>
      </c>
      <c r="R1208" t="str">
        <f>RIGHT(N1208, LEN(N1208)-SEARCH("/",N1208))</f>
        <v>small batch</v>
      </c>
      <c r="S1208" s="10">
        <f t="shared" si="36"/>
        <v>42332.691469907404</v>
      </c>
      <c r="T1208" s="10">
        <f t="shared" si="37"/>
        <v>42362.791666666664</v>
      </c>
    </row>
    <row r="1209" spans="1:20" ht="49" x14ac:dyDescent="0.25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5">
        <f>E1209/D1209</f>
        <v>1.4431375</v>
      </c>
      <c r="P1209" s="6">
        <f>ROUND(E1209/L1209,2)</f>
        <v>40.799999999999997</v>
      </c>
      <c r="Q1209" t="str">
        <f>LEFT(N1209, SEARCH("/",N1209)-1)</f>
        <v>food</v>
      </c>
      <c r="R1209" t="str">
        <f>RIGHT(N1209, LEN(N1209)-SEARCH("/",N1209))</f>
        <v>small batch</v>
      </c>
      <c r="S1209" s="10">
        <f t="shared" si="36"/>
        <v>41838.797337962962</v>
      </c>
      <c r="T1209" s="10">
        <f t="shared" si="37"/>
        <v>41868.797337962962</v>
      </c>
    </row>
    <row r="1210" spans="1:20" ht="49" x14ac:dyDescent="0.25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5">
        <f>E1210/D1210</f>
        <v>1.06308</v>
      </c>
      <c r="P1210" s="6">
        <f>ROUND(E1210/L1210,2)</f>
        <v>75.5</v>
      </c>
      <c r="Q1210" t="str">
        <f>LEFT(N1210, SEARCH("/",N1210)-1)</f>
        <v>food</v>
      </c>
      <c r="R1210" t="str">
        <f>RIGHT(N1210, LEN(N1210)-SEARCH("/",N1210))</f>
        <v>small batch</v>
      </c>
      <c r="S1210" s="10">
        <f t="shared" si="36"/>
        <v>42011.419803240737</v>
      </c>
      <c r="T1210" s="10">
        <f t="shared" si="37"/>
        <v>42041.419803240737</v>
      </c>
    </row>
    <row r="1211" spans="1:20" ht="49" x14ac:dyDescent="0.25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5">
        <f>E1211/D1211</f>
        <v>2.1216666666666666</v>
      </c>
      <c r="P1211" s="6">
        <f>ROUND(E1211/L1211,2)</f>
        <v>13.54</v>
      </c>
      <c r="Q1211" t="str">
        <f>LEFT(N1211, SEARCH("/",N1211)-1)</f>
        <v>food</v>
      </c>
      <c r="R1211" t="str">
        <f>RIGHT(N1211, LEN(N1211)-SEARCH("/",N1211))</f>
        <v>small batch</v>
      </c>
      <c r="S1211" s="10">
        <f t="shared" si="36"/>
        <v>41767.442013888889</v>
      </c>
      <c r="T1211" s="10">
        <f t="shared" si="37"/>
        <v>41788.534722222219</v>
      </c>
    </row>
    <row r="1212" spans="1:20" ht="49" x14ac:dyDescent="0.25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5">
        <f>E1212/D1212</f>
        <v>1.0195000000000001</v>
      </c>
      <c r="P1212" s="6">
        <f>ROUND(E1212/L1212,2)</f>
        <v>60.87</v>
      </c>
      <c r="Q1212" t="str">
        <f>LEFT(N1212, SEARCH("/",N1212)-1)</f>
        <v>food</v>
      </c>
      <c r="R1212" t="str">
        <f>RIGHT(N1212, LEN(N1212)-SEARCH("/",N1212))</f>
        <v>small batch</v>
      </c>
      <c r="S1212" s="10">
        <f t="shared" si="36"/>
        <v>41918.461782407401</v>
      </c>
      <c r="T1212" s="10">
        <f t="shared" si="37"/>
        <v>41948.523611111108</v>
      </c>
    </row>
    <row r="1213" spans="1:20" ht="49" x14ac:dyDescent="0.25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5">
        <f>E1213/D1213</f>
        <v>1.0227200000000001</v>
      </c>
      <c r="P1213" s="6">
        <f>ROUND(E1213/L1213,2)</f>
        <v>115.69</v>
      </c>
      <c r="Q1213" t="str">
        <f>LEFT(N1213, SEARCH("/",N1213)-1)</f>
        <v>food</v>
      </c>
      <c r="R1213" t="str">
        <f>RIGHT(N1213, LEN(N1213)-SEARCH("/",N1213))</f>
        <v>small batch</v>
      </c>
      <c r="S1213" s="10">
        <f t="shared" si="36"/>
        <v>41771.363923611112</v>
      </c>
      <c r="T1213" s="10">
        <f t="shared" si="37"/>
        <v>41801.363923611112</v>
      </c>
    </row>
    <row r="1214" spans="1:20" ht="49" x14ac:dyDescent="0.25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5">
        <f>E1214/D1214</f>
        <v>5.2073254999999996</v>
      </c>
      <c r="P1214" s="6">
        <f>ROUND(E1214/L1214,2)</f>
        <v>48.1</v>
      </c>
      <c r="Q1214" t="str">
        <f>LEFT(N1214, SEARCH("/",N1214)-1)</f>
        <v>food</v>
      </c>
      <c r="R1214" t="str">
        <f>RIGHT(N1214, LEN(N1214)-SEARCH("/",N1214))</f>
        <v>small batch</v>
      </c>
      <c r="S1214" s="10">
        <f t="shared" si="36"/>
        <v>41666.716377314813</v>
      </c>
      <c r="T1214" s="10">
        <f t="shared" si="37"/>
        <v>41706.716377314813</v>
      </c>
    </row>
    <row r="1215" spans="1:20" ht="33" x14ac:dyDescent="0.25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5">
        <f>E1215/D1215</f>
        <v>1.1065833333333333</v>
      </c>
      <c r="P1215" s="6">
        <f>ROUND(E1215/L1215,2)</f>
        <v>74.180000000000007</v>
      </c>
      <c r="Q1215" t="str">
        <f>LEFT(N1215, SEARCH("/",N1215)-1)</f>
        <v>food</v>
      </c>
      <c r="R1215" t="str">
        <f>RIGHT(N1215, LEN(N1215)-SEARCH("/",N1215))</f>
        <v>small batch</v>
      </c>
      <c r="S1215" s="10">
        <f t="shared" si="36"/>
        <v>41786.432210648149</v>
      </c>
      <c r="T1215" s="10">
        <f t="shared" si="37"/>
        <v>41816.432210648149</v>
      </c>
    </row>
    <row r="1216" spans="1:20" ht="49" x14ac:dyDescent="0.25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5">
        <f>E1216/D1216</f>
        <v>1.0114333333333334</v>
      </c>
      <c r="P1216" s="6">
        <f>ROUND(E1216/L1216,2)</f>
        <v>123.35</v>
      </c>
      <c r="Q1216" t="str">
        <f>LEFT(N1216, SEARCH("/",N1216)-1)</f>
        <v>food</v>
      </c>
      <c r="R1216" t="str">
        <f>RIGHT(N1216, LEN(N1216)-SEARCH("/",N1216))</f>
        <v>small batch</v>
      </c>
      <c r="S1216" s="10">
        <f t="shared" si="36"/>
        <v>41789.688472222224</v>
      </c>
      <c r="T1216" s="10">
        <f t="shared" si="37"/>
        <v>41819.688472222224</v>
      </c>
    </row>
    <row r="1217" spans="1:20" ht="49" x14ac:dyDescent="0.25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5">
        <f>E1217/D1217</f>
        <v>2.9420799999999998</v>
      </c>
      <c r="P1217" s="6">
        <f>ROUND(E1217/L1217,2)</f>
        <v>66.62</v>
      </c>
      <c r="Q1217" t="str">
        <f>LEFT(N1217, SEARCH("/",N1217)-1)</f>
        <v>food</v>
      </c>
      <c r="R1217" t="str">
        <f>RIGHT(N1217, LEN(N1217)-SEARCH("/",N1217))</f>
        <v>small batch</v>
      </c>
      <c r="S1217" s="10">
        <f t="shared" si="36"/>
        <v>42692.591539351844</v>
      </c>
      <c r="T1217" s="10">
        <f t="shared" si="37"/>
        <v>42723.124305555553</v>
      </c>
    </row>
    <row r="1218" spans="1:20" ht="49" x14ac:dyDescent="0.25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5">
        <f>E1218/D1218</f>
        <v>1.0577749999999999</v>
      </c>
      <c r="P1218" s="6">
        <f>ROUND(E1218/L1218,2)</f>
        <v>104.99</v>
      </c>
      <c r="Q1218" t="str">
        <f>LEFT(N1218, SEARCH("/",N1218)-1)</f>
        <v>food</v>
      </c>
      <c r="R1218" t="str">
        <f>RIGHT(N1218, LEN(N1218)-SEARCH("/",N1218))</f>
        <v>small batch</v>
      </c>
      <c r="S1218" s="10">
        <f t="shared" si="36"/>
        <v>42643.434467592589</v>
      </c>
      <c r="T1218" s="10">
        <f t="shared" si="37"/>
        <v>42673.434467592589</v>
      </c>
    </row>
    <row r="1219" spans="1:20" ht="33" x14ac:dyDescent="0.25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5">
        <f>E1219/D1219</f>
        <v>1.0788</v>
      </c>
      <c r="P1219" s="6">
        <f>ROUND(E1219/L1219,2)</f>
        <v>74.23</v>
      </c>
      <c r="Q1219" t="str">
        <f>LEFT(N1219, SEARCH("/",N1219)-1)</f>
        <v>food</v>
      </c>
      <c r="R1219" t="str">
        <f>RIGHT(N1219, LEN(N1219)-SEARCH("/",N1219))</f>
        <v>small batch</v>
      </c>
      <c r="S1219" s="10">
        <f t="shared" ref="S1219:S1282" si="38">(J1219/86400)+25569+(-5/24)</f>
        <v>42186.917291666665</v>
      </c>
      <c r="T1219" s="10">
        <f t="shared" ref="T1219:T1282" si="39">(I1219/86400)+25569+(-5/24)</f>
        <v>42207.999305555553</v>
      </c>
    </row>
    <row r="1220" spans="1:20" ht="33" x14ac:dyDescent="0.25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5">
        <f>E1220/D1220</f>
        <v>1.2594166666666666</v>
      </c>
      <c r="P1220" s="6">
        <f>ROUND(E1220/L1220,2)</f>
        <v>81.25</v>
      </c>
      <c r="Q1220" t="str">
        <f>LEFT(N1220, SEARCH("/",N1220)-1)</f>
        <v>food</v>
      </c>
      <c r="R1220" t="str">
        <f>RIGHT(N1220, LEN(N1220)-SEARCH("/",N1220))</f>
        <v>small batch</v>
      </c>
      <c r="S1220" s="10">
        <f t="shared" si="38"/>
        <v>42052.458657407406</v>
      </c>
      <c r="T1220" s="10">
        <f t="shared" si="39"/>
        <v>42082.416990740741</v>
      </c>
    </row>
    <row r="1221" spans="1:20" ht="49" x14ac:dyDescent="0.25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5">
        <f>E1221/D1221</f>
        <v>2.0251494999999999</v>
      </c>
      <c r="P1221" s="6">
        <f>ROUND(E1221/L1221,2)</f>
        <v>130.22999999999999</v>
      </c>
      <c r="Q1221" t="str">
        <f>LEFT(N1221, SEARCH("/",N1221)-1)</f>
        <v>food</v>
      </c>
      <c r="R1221" t="str">
        <f>RIGHT(N1221, LEN(N1221)-SEARCH("/",N1221))</f>
        <v>small batch</v>
      </c>
      <c r="S1221" s="10">
        <f t="shared" si="38"/>
        <v>41836.416921296295</v>
      </c>
      <c r="T1221" s="10">
        <f t="shared" si="39"/>
        <v>41866.416921296295</v>
      </c>
    </row>
    <row r="1222" spans="1:20" ht="49" x14ac:dyDescent="0.25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5">
        <f>E1222/D1222</f>
        <v>1.0860000000000001</v>
      </c>
      <c r="P1222" s="6">
        <f>ROUND(E1222/L1222,2)</f>
        <v>53.41</v>
      </c>
      <c r="Q1222" t="str">
        <f>LEFT(N1222, SEARCH("/",N1222)-1)</f>
        <v>food</v>
      </c>
      <c r="R1222" t="str">
        <f>RIGHT(N1222, LEN(N1222)-SEARCH("/",N1222))</f>
        <v>small batch</v>
      </c>
      <c r="S1222" s="10">
        <f t="shared" si="38"/>
        <v>42485.54619212963</v>
      </c>
      <c r="T1222" s="10">
        <f t="shared" si="39"/>
        <v>42515.54619212963</v>
      </c>
    </row>
    <row r="1223" spans="1:20" ht="65" x14ac:dyDescent="0.25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5">
        <f>E1223/D1223</f>
        <v>1.728</v>
      </c>
      <c r="P1223" s="6">
        <f>ROUND(E1223/L1223,2)</f>
        <v>75.13</v>
      </c>
      <c r="Q1223" t="str">
        <f>LEFT(N1223, SEARCH("/",N1223)-1)</f>
        <v>food</v>
      </c>
      <c r="R1223" t="str">
        <f>RIGHT(N1223, LEN(N1223)-SEARCH("/",N1223))</f>
        <v>small batch</v>
      </c>
      <c r="S1223" s="10">
        <f t="shared" si="38"/>
        <v>42242.981724537036</v>
      </c>
      <c r="T1223" s="10">
        <f t="shared" si="39"/>
        <v>42272.981724537036</v>
      </c>
    </row>
    <row r="1224" spans="1:20" ht="49" x14ac:dyDescent="0.25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5">
        <f>E1224/D1224</f>
        <v>1.6798</v>
      </c>
      <c r="P1224" s="6">
        <f>ROUND(E1224/L1224,2)</f>
        <v>75.67</v>
      </c>
      <c r="Q1224" t="str">
        <f>LEFT(N1224, SEARCH("/",N1224)-1)</f>
        <v>food</v>
      </c>
      <c r="R1224" t="str">
        <f>RIGHT(N1224, LEN(N1224)-SEARCH("/",N1224))</f>
        <v>small batch</v>
      </c>
      <c r="S1224" s="10">
        <f t="shared" si="38"/>
        <v>42670.394340277773</v>
      </c>
      <c r="T1224" s="10">
        <f t="shared" si="39"/>
        <v>42700.436006944445</v>
      </c>
    </row>
    <row r="1225" spans="1:20" ht="49" x14ac:dyDescent="0.25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5">
        <f>E1225/D1225</f>
        <v>4.2720000000000002</v>
      </c>
      <c r="P1225" s="6">
        <f>ROUND(E1225/L1225,2)</f>
        <v>31.69</v>
      </c>
      <c r="Q1225" t="str">
        <f>LEFT(N1225, SEARCH("/",N1225)-1)</f>
        <v>food</v>
      </c>
      <c r="R1225" t="str">
        <f>RIGHT(N1225, LEN(N1225)-SEARCH("/",N1225))</f>
        <v>small batch</v>
      </c>
      <c r="S1225" s="10">
        <f t="shared" si="38"/>
        <v>42654.26149305555</v>
      </c>
      <c r="T1225" s="10">
        <f t="shared" si="39"/>
        <v>42685.958333333336</v>
      </c>
    </row>
    <row r="1226" spans="1:20" ht="49" x14ac:dyDescent="0.25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5">
        <f>E1226/D1226</f>
        <v>1.075</v>
      </c>
      <c r="P1226" s="6">
        <f>ROUND(E1226/L1226,2)</f>
        <v>47.78</v>
      </c>
      <c r="Q1226" t="str">
        <f>LEFT(N1226, SEARCH("/",N1226)-1)</f>
        <v>food</v>
      </c>
      <c r="R1226" t="str">
        <f>RIGHT(N1226, LEN(N1226)-SEARCH("/",N1226))</f>
        <v>small batch</v>
      </c>
      <c r="S1226" s="10">
        <f t="shared" si="38"/>
        <v>42607.107789351845</v>
      </c>
      <c r="T1226" s="10">
        <f t="shared" si="39"/>
        <v>42613.025000000001</v>
      </c>
    </row>
    <row r="1227" spans="1:20" ht="49" x14ac:dyDescent="0.25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5">
        <f>E1227/D1227</f>
        <v>1.08</v>
      </c>
      <c r="P1227" s="6">
        <f>ROUND(E1227/L1227,2)</f>
        <v>90</v>
      </c>
      <c r="Q1227" t="str">
        <f>LEFT(N1227, SEARCH("/",N1227)-1)</f>
        <v>food</v>
      </c>
      <c r="R1227" t="str">
        <f>RIGHT(N1227, LEN(N1227)-SEARCH("/",N1227))</f>
        <v>small batch</v>
      </c>
      <c r="S1227" s="10">
        <f t="shared" si="38"/>
        <v>41942.934201388889</v>
      </c>
      <c r="T1227" s="10">
        <f t="shared" si="39"/>
        <v>41972.975868055553</v>
      </c>
    </row>
    <row r="1228" spans="1:20" ht="49" x14ac:dyDescent="0.25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5">
        <f>E1228/D1228</f>
        <v>1.0153353333333335</v>
      </c>
      <c r="P1228" s="6">
        <f>ROUND(E1228/L1228,2)</f>
        <v>149.31</v>
      </c>
      <c r="Q1228" t="str">
        <f>LEFT(N1228, SEARCH("/",N1228)-1)</f>
        <v>food</v>
      </c>
      <c r="R1228" t="str">
        <f>RIGHT(N1228, LEN(N1228)-SEARCH("/",N1228))</f>
        <v>small batch</v>
      </c>
      <c r="S1228" s="10">
        <f t="shared" si="38"/>
        <v>41901.864074074074</v>
      </c>
      <c r="T1228" s="10">
        <f t="shared" si="39"/>
        <v>41939.924305555549</v>
      </c>
    </row>
    <row r="1229" spans="1:20" ht="49" x14ac:dyDescent="0.25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5">
        <f>E1229/D1229</f>
        <v>1.1545000000000001</v>
      </c>
      <c r="P1229" s="6">
        <f>ROUND(E1229/L1229,2)</f>
        <v>62.07</v>
      </c>
      <c r="Q1229" t="str">
        <f>LEFT(N1229, SEARCH("/",N1229)-1)</f>
        <v>food</v>
      </c>
      <c r="R1229" t="str">
        <f>RIGHT(N1229, LEN(N1229)-SEARCH("/",N1229))</f>
        <v>small batch</v>
      </c>
      <c r="S1229" s="10">
        <f t="shared" si="38"/>
        <v>42779.700115740743</v>
      </c>
      <c r="T1229" s="10">
        <f t="shared" si="39"/>
        <v>42799.700115740743</v>
      </c>
    </row>
    <row r="1230" spans="1:20" ht="49" x14ac:dyDescent="0.25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5">
        <f>E1230/D1230</f>
        <v>1.335</v>
      </c>
      <c r="P1230" s="6">
        <f>ROUND(E1230/L1230,2)</f>
        <v>53.4</v>
      </c>
      <c r="Q1230" t="str">
        <f>LEFT(N1230, SEARCH("/",N1230)-1)</f>
        <v>food</v>
      </c>
      <c r="R1230" t="str">
        <f>RIGHT(N1230, LEN(N1230)-SEARCH("/",N1230))</f>
        <v>small batch</v>
      </c>
      <c r="S1230" s="10">
        <f t="shared" si="38"/>
        <v>42338.635416666664</v>
      </c>
      <c r="T1230" s="10">
        <f t="shared" si="39"/>
        <v>42367.749999999993</v>
      </c>
    </row>
    <row r="1231" spans="1:20" ht="49" x14ac:dyDescent="0.25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5">
        <f>E1231/D1231</f>
        <v>1.5469999999999999</v>
      </c>
      <c r="P1231" s="6">
        <f>ROUND(E1231/L1231,2)</f>
        <v>69.27</v>
      </c>
      <c r="Q1231" t="str">
        <f>LEFT(N1231, SEARCH("/",N1231)-1)</f>
        <v>food</v>
      </c>
      <c r="R1231" t="str">
        <f>RIGHT(N1231, LEN(N1231)-SEARCH("/",N1231))</f>
        <v>small batch</v>
      </c>
      <c r="S1231" s="10">
        <f t="shared" si="38"/>
        <v>42738.483900462961</v>
      </c>
      <c r="T1231" s="10">
        <f t="shared" si="39"/>
        <v>42768.483900462961</v>
      </c>
    </row>
    <row r="1232" spans="1:20" ht="49" x14ac:dyDescent="0.25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5">
        <f>E1232/D1232</f>
        <v>1.0084571428571429</v>
      </c>
      <c r="P1232" s="6">
        <f>ROUND(E1232/L1232,2)</f>
        <v>271.51</v>
      </c>
      <c r="Q1232" t="str">
        <f>LEFT(N1232, SEARCH("/",N1232)-1)</f>
        <v>food</v>
      </c>
      <c r="R1232" t="str">
        <f>RIGHT(N1232, LEN(N1232)-SEARCH("/",N1232))</f>
        <v>small batch</v>
      </c>
      <c r="S1232" s="10">
        <f t="shared" si="38"/>
        <v>42769.993148148147</v>
      </c>
      <c r="T1232" s="10">
        <f t="shared" si="39"/>
        <v>42804.993148148147</v>
      </c>
    </row>
    <row r="1233" spans="1:20" ht="49" x14ac:dyDescent="0.25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5">
        <f>E1233/D1233</f>
        <v>1.82</v>
      </c>
      <c r="P1233" s="6">
        <f>ROUND(E1233/L1233,2)</f>
        <v>34.130000000000003</v>
      </c>
      <c r="Q1233" t="str">
        <f>LEFT(N1233, SEARCH("/",N1233)-1)</f>
        <v>food</v>
      </c>
      <c r="R1233" t="str">
        <f>RIGHT(N1233, LEN(N1233)-SEARCH("/",N1233))</f>
        <v>small batch</v>
      </c>
      <c r="S1233" s="10">
        <f t="shared" si="38"/>
        <v>42452.573495370372</v>
      </c>
      <c r="T1233" s="10">
        <f t="shared" si="39"/>
        <v>42480.573495370372</v>
      </c>
    </row>
    <row r="1234" spans="1:20" ht="49" x14ac:dyDescent="0.25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5">
        <f>E1234/D1234</f>
        <v>1.8086666666666666</v>
      </c>
      <c r="P1234" s="6">
        <f>ROUND(E1234/L1234,2)</f>
        <v>40.49</v>
      </c>
      <c r="Q1234" t="str">
        <f>LEFT(N1234, SEARCH("/",N1234)-1)</f>
        <v>food</v>
      </c>
      <c r="R1234" t="str">
        <f>RIGHT(N1234, LEN(N1234)-SEARCH("/",N1234))</f>
        <v>small batch</v>
      </c>
      <c r="S1234" s="10">
        <f t="shared" si="38"/>
        <v>42761.752766203703</v>
      </c>
      <c r="T1234" s="10">
        <f t="shared" si="39"/>
        <v>42791.752766203703</v>
      </c>
    </row>
    <row r="1235" spans="1:20" ht="49" x14ac:dyDescent="0.25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5">
        <f>E1235/D1235</f>
        <v>1.0230434782608695</v>
      </c>
      <c r="P1235" s="6">
        <f>ROUND(E1235/L1235,2)</f>
        <v>189.76</v>
      </c>
      <c r="Q1235" t="str">
        <f>LEFT(N1235, SEARCH("/",N1235)-1)</f>
        <v>food</v>
      </c>
      <c r="R1235" t="str">
        <f>RIGHT(N1235, LEN(N1235)-SEARCH("/",N1235))</f>
        <v>small batch</v>
      </c>
      <c r="S1235" s="10">
        <f t="shared" si="38"/>
        <v>42423.394166666665</v>
      </c>
      <c r="T1235" s="10">
        <f t="shared" si="39"/>
        <v>42453.352500000001</v>
      </c>
    </row>
    <row r="1236" spans="1:20" ht="49" x14ac:dyDescent="0.25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5">
        <f>E1236/D1236</f>
        <v>1.1017999999999999</v>
      </c>
      <c r="P1236" s="6">
        <f>ROUND(E1236/L1236,2)</f>
        <v>68.86</v>
      </c>
      <c r="Q1236" t="str">
        <f>LEFT(N1236, SEARCH("/",N1236)-1)</f>
        <v>food</v>
      </c>
      <c r="R1236" t="str">
        <f>RIGHT(N1236, LEN(N1236)-SEARCH("/",N1236))</f>
        <v>small batch</v>
      </c>
      <c r="S1236" s="10">
        <f t="shared" si="38"/>
        <v>42495.663402777776</v>
      </c>
      <c r="T1236" s="10">
        <f t="shared" si="39"/>
        <v>42530.583333333336</v>
      </c>
    </row>
    <row r="1237" spans="1:20" ht="49" x14ac:dyDescent="0.25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5">
        <f>E1237/D1237</f>
        <v>1.0225</v>
      </c>
      <c r="P1237" s="6">
        <f>ROUND(E1237/L1237,2)</f>
        <v>108.78</v>
      </c>
      <c r="Q1237" t="str">
        <f>LEFT(N1237, SEARCH("/",N1237)-1)</f>
        <v>food</v>
      </c>
      <c r="R1237" t="str">
        <f>RIGHT(N1237, LEN(N1237)-SEARCH("/",N1237))</f>
        <v>small batch</v>
      </c>
      <c r="S1237" s="10">
        <f t="shared" si="38"/>
        <v>42407.429224537038</v>
      </c>
      <c r="T1237" s="10">
        <f t="shared" si="39"/>
        <v>42452.387557870366</v>
      </c>
    </row>
    <row r="1238" spans="1:20" ht="49" x14ac:dyDescent="0.25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5">
        <f>E1238/D1238</f>
        <v>1.0078823529411765</v>
      </c>
      <c r="P1238" s="6">
        <f>ROUND(E1238/L1238,2)</f>
        <v>125.99</v>
      </c>
      <c r="Q1238" t="str">
        <f>LEFT(N1238, SEARCH("/",N1238)-1)</f>
        <v>food</v>
      </c>
      <c r="R1238" t="str">
        <f>RIGHT(N1238, LEN(N1238)-SEARCH("/",N1238))</f>
        <v>small batch</v>
      </c>
      <c r="S1238" s="10">
        <f t="shared" si="38"/>
        <v>42703.978784722225</v>
      </c>
      <c r="T1238" s="10">
        <f t="shared" si="39"/>
        <v>42737.970138888886</v>
      </c>
    </row>
    <row r="1239" spans="1:20" ht="49" x14ac:dyDescent="0.25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5">
        <f>E1239/D1239</f>
        <v>1.038</v>
      </c>
      <c r="P1239" s="6">
        <f>ROUND(E1239/L1239,2)</f>
        <v>90.52</v>
      </c>
      <c r="Q1239" t="str">
        <f>LEFT(N1239, SEARCH("/",N1239)-1)</f>
        <v>music</v>
      </c>
      <c r="R1239" t="str">
        <f>RIGHT(N1239, LEN(N1239)-SEARCH("/",N1239))</f>
        <v>indie rock</v>
      </c>
      <c r="S1239" s="10">
        <f t="shared" si="38"/>
        <v>40783.804363425923</v>
      </c>
      <c r="T1239" s="10">
        <f t="shared" si="39"/>
        <v>40816.916666666664</v>
      </c>
    </row>
    <row r="1240" spans="1:20" ht="49" x14ac:dyDescent="0.25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5">
        <f>E1240/D1240</f>
        <v>1.1070833333333334</v>
      </c>
      <c r="P1240" s="6">
        <f>ROUND(E1240/L1240,2)</f>
        <v>28.88</v>
      </c>
      <c r="Q1240" t="str">
        <f>LEFT(N1240, SEARCH("/",N1240)-1)</f>
        <v>music</v>
      </c>
      <c r="R1240" t="str">
        <f>RIGHT(N1240, LEN(N1240)-SEARCH("/",N1240))</f>
        <v>indie rock</v>
      </c>
      <c r="S1240" s="10">
        <f t="shared" si="38"/>
        <v>41088.977962962963</v>
      </c>
      <c r="T1240" s="10">
        <f t="shared" si="39"/>
        <v>41108.977962962963</v>
      </c>
    </row>
    <row r="1241" spans="1:20" ht="18" x14ac:dyDescent="0.25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5">
        <f>E1241/D1241</f>
        <v>1.1625000000000001</v>
      </c>
      <c r="P1241" s="6">
        <f>ROUND(E1241/L1241,2)</f>
        <v>31</v>
      </c>
      <c r="Q1241" t="str">
        <f>LEFT(N1241, SEARCH("/",N1241)-1)</f>
        <v>music</v>
      </c>
      <c r="R1241" t="str">
        <f>RIGHT(N1241, LEN(N1241)-SEARCH("/",N1241))</f>
        <v>indie rock</v>
      </c>
      <c r="S1241" s="10">
        <f t="shared" si="38"/>
        <v>41340.903067129628</v>
      </c>
      <c r="T1241" s="10">
        <f t="shared" si="39"/>
        <v>41380.583333333328</v>
      </c>
    </row>
    <row r="1242" spans="1:20" ht="49" x14ac:dyDescent="0.25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5">
        <f>E1242/D1242</f>
        <v>1.111</v>
      </c>
      <c r="P1242" s="6">
        <f>ROUND(E1242/L1242,2)</f>
        <v>51.67</v>
      </c>
      <c r="Q1242" t="str">
        <f>LEFT(N1242, SEARCH("/",N1242)-1)</f>
        <v>music</v>
      </c>
      <c r="R1242" t="str">
        <f>RIGHT(N1242, LEN(N1242)-SEARCH("/",N1242))</f>
        <v>indie rock</v>
      </c>
      <c r="S1242" s="10">
        <f t="shared" si="38"/>
        <v>42248.692094907405</v>
      </c>
      <c r="T1242" s="10">
        <f t="shared" si="39"/>
        <v>42277.603472222218</v>
      </c>
    </row>
    <row r="1243" spans="1:20" ht="33" x14ac:dyDescent="0.25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5">
        <f>E1243/D1243</f>
        <v>1.8014285714285714</v>
      </c>
      <c r="P1243" s="6">
        <f>ROUND(E1243/L1243,2)</f>
        <v>26.27</v>
      </c>
      <c r="Q1243" t="str">
        <f>LEFT(N1243, SEARCH("/",N1243)-1)</f>
        <v>music</v>
      </c>
      <c r="R1243" t="str">
        <f>RIGHT(N1243, LEN(N1243)-SEARCH("/",N1243))</f>
        <v>indie rock</v>
      </c>
      <c r="S1243" s="10">
        <f t="shared" si="38"/>
        <v>41145.510972222219</v>
      </c>
      <c r="T1243" s="10">
        <f t="shared" si="39"/>
        <v>41175.510972222219</v>
      </c>
    </row>
    <row r="1244" spans="1:20" ht="49" x14ac:dyDescent="0.25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5">
        <f>E1244/D1244</f>
        <v>1</v>
      </c>
      <c r="P1244" s="6">
        <f>ROUND(E1244/L1244,2)</f>
        <v>48.08</v>
      </c>
      <c r="Q1244" t="str">
        <f>LEFT(N1244, SEARCH("/",N1244)-1)</f>
        <v>music</v>
      </c>
      <c r="R1244" t="str">
        <f>RIGHT(N1244, LEN(N1244)-SEARCH("/",N1244))</f>
        <v>indie rock</v>
      </c>
      <c r="S1244" s="10">
        <f t="shared" si="38"/>
        <v>41372.894131944442</v>
      </c>
      <c r="T1244" s="10">
        <f t="shared" si="39"/>
        <v>41402.894131944442</v>
      </c>
    </row>
    <row r="1245" spans="1:20" ht="49" x14ac:dyDescent="0.25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5">
        <f>E1245/D1245</f>
        <v>1.1850000000000001</v>
      </c>
      <c r="P1245" s="6">
        <f>ROUND(E1245/L1245,2)</f>
        <v>27.56</v>
      </c>
      <c r="Q1245" t="str">
        <f>LEFT(N1245, SEARCH("/",N1245)-1)</f>
        <v>music</v>
      </c>
      <c r="R1245" t="str">
        <f>RIGHT(N1245, LEN(N1245)-SEARCH("/",N1245))</f>
        <v>indie rock</v>
      </c>
      <c r="S1245" s="10">
        <f t="shared" si="38"/>
        <v>41025.665868055556</v>
      </c>
      <c r="T1245" s="10">
        <f t="shared" si="39"/>
        <v>41039.5</v>
      </c>
    </row>
    <row r="1246" spans="1:20" ht="33" x14ac:dyDescent="0.25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5">
        <f>E1246/D1246</f>
        <v>1.0721700000000001</v>
      </c>
      <c r="P1246" s="6">
        <f>ROUND(E1246/L1246,2)</f>
        <v>36.97</v>
      </c>
      <c r="Q1246" t="str">
        <f>LEFT(N1246, SEARCH("/",N1246)-1)</f>
        <v>music</v>
      </c>
      <c r="R1246" t="str">
        <f>RIGHT(N1246, LEN(N1246)-SEARCH("/",N1246))</f>
        <v>indie rock</v>
      </c>
      <c r="S1246" s="10">
        <f t="shared" si="38"/>
        <v>41173.945844907408</v>
      </c>
      <c r="T1246" s="10">
        <f t="shared" si="39"/>
        <v>41210</v>
      </c>
    </row>
    <row r="1247" spans="1:20" ht="49" x14ac:dyDescent="0.25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5">
        <f>E1247/D1247</f>
        <v>1.1366666666666667</v>
      </c>
      <c r="P1247" s="6">
        <f>ROUND(E1247/L1247,2)</f>
        <v>29.02</v>
      </c>
      <c r="Q1247" t="str">
        <f>LEFT(N1247, SEARCH("/",N1247)-1)</f>
        <v>music</v>
      </c>
      <c r="R1247" t="str">
        <f>RIGHT(N1247, LEN(N1247)-SEARCH("/",N1247))</f>
        <v>indie rock</v>
      </c>
      <c r="S1247" s="10">
        <f t="shared" si="38"/>
        <v>40557.221400462957</v>
      </c>
      <c r="T1247" s="10">
        <f t="shared" si="39"/>
        <v>40582.221400462957</v>
      </c>
    </row>
    <row r="1248" spans="1:20" ht="49" x14ac:dyDescent="0.25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5">
        <f>E1248/D1248</f>
        <v>1.0316400000000001</v>
      </c>
      <c r="P1248" s="6">
        <f>ROUND(E1248/L1248,2)</f>
        <v>28.66</v>
      </c>
      <c r="Q1248" t="str">
        <f>LEFT(N1248, SEARCH("/",N1248)-1)</f>
        <v>music</v>
      </c>
      <c r="R1248" t="str">
        <f>RIGHT(N1248, LEN(N1248)-SEARCH("/",N1248))</f>
        <v>indie rock</v>
      </c>
      <c r="S1248" s="10">
        <f t="shared" si="38"/>
        <v>41022.866377314815</v>
      </c>
      <c r="T1248" s="10">
        <f t="shared" si="39"/>
        <v>41052.866377314815</v>
      </c>
    </row>
    <row r="1249" spans="1:20" ht="49" x14ac:dyDescent="0.25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5">
        <f>E1249/D1249</f>
        <v>1.28</v>
      </c>
      <c r="P1249" s="6">
        <f>ROUND(E1249/L1249,2)</f>
        <v>37.65</v>
      </c>
      <c r="Q1249" t="str">
        <f>LEFT(N1249, SEARCH("/",N1249)-1)</f>
        <v>music</v>
      </c>
      <c r="R1249" t="str">
        <f>RIGHT(N1249, LEN(N1249)-SEARCH("/",N1249))</f>
        <v>indie rock</v>
      </c>
      <c r="S1249" s="10">
        <f t="shared" si="38"/>
        <v>40893.784629629627</v>
      </c>
      <c r="T1249" s="10">
        <f t="shared" si="39"/>
        <v>40933.784629629627</v>
      </c>
    </row>
    <row r="1250" spans="1:20" ht="49" x14ac:dyDescent="0.25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5">
        <f>E1250/D1250</f>
        <v>1.3576026666666667</v>
      </c>
      <c r="P1250" s="6">
        <f>ROUND(E1250/L1250,2)</f>
        <v>97.9</v>
      </c>
      <c r="Q1250" t="str">
        <f>LEFT(N1250, SEARCH("/",N1250)-1)</f>
        <v>music</v>
      </c>
      <c r="R1250" t="str">
        <f>RIGHT(N1250, LEN(N1250)-SEARCH("/",N1250))</f>
        <v>indie rock</v>
      </c>
      <c r="S1250" s="10">
        <f t="shared" si="38"/>
        <v>40353.907175925924</v>
      </c>
      <c r="T1250" s="10">
        <f t="shared" si="39"/>
        <v>40424.835416666661</v>
      </c>
    </row>
    <row r="1251" spans="1:20" ht="49" x14ac:dyDescent="0.25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5">
        <f>E1251/D1251</f>
        <v>1</v>
      </c>
      <c r="P1251" s="6">
        <f>ROUND(E1251/L1251,2)</f>
        <v>42.55</v>
      </c>
      <c r="Q1251" t="str">
        <f>LEFT(N1251, SEARCH("/",N1251)-1)</f>
        <v>music</v>
      </c>
      <c r="R1251" t="str">
        <f>RIGHT(N1251, LEN(N1251)-SEARCH("/",N1251))</f>
        <v>indie rock</v>
      </c>
      <c r="S1251" s="10">
        <f t="shared" si="38"/>
        <v>41193.540150462963</v>
      </c>
      <c r="T1251" s="10">
        <f t="shared" si="39"/>
        <v>41223.581817129627</v>
      </c>
    </row>
    <row r="1252" spans="1:20" ht="49" x14ac:dyDescent="0.25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5">
        <f>E1252/D1252</f>
        <v>1.0000360000000001</v>
      </c>
      <c r="P1252" s="6">
        <f>ROUND(E1252/L1252,2)</f>
        <v>131.58000000000001</v>
      </c>
      <c r="Q1252" t="str">
        <f>LEFT(N1252, SEARCH("/",N1252)-1)</f>
        <v>music</v>
      </c>
      <c r="R1252" t="str">
        <f>RIGHT(N1252, LEN(N1252)-SEARCH("/",N1252))</f>
        <v>indie rock</v>
      </c>
      <c r="S1252" s="10">
        <f t="shared" si="38"/>
        <v>40416.80296296296</v>
      </c>
      <c r="T1252" s="10">
        <f t="shared" si="39"/>
        <v>40461.80296296296</v>
      </c>
    </row>
    <row r="1253" spans="1:20" ht="33" x14ac:dyDescent="0.25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5">
        <f>E1253/D1253</f>
        <v>1.0471999999999999</v>
      </c>
      <c r="P1253" s="6">
        <f>ROUND(E1253/L1253,2)</f>
        <v>32.32</v>
      </c>
      <c r="Q1253" t="str">
        <f>LEFT(N1253, SEARCH("/",N1253)-1)</f>
        <v>music</v>
      </c>
      <c r="R1253" t="str">
        <f>RIGHT(N1253, LEN(N1253)-SEARCH("/",N1253))</f>
        <v>indie rock</v>
      </c>
      <c r="S1253" s="10">
        <f t="shared" si="38"/>
        <v>40310.079340277771</v>
      </c>
      <c r="T1253" s="10">
        <f t="shared" si="39"/>
        <v>40369.708333333328</v>
      </c>
    </row>
    <row r="1254" spans="1:20" ht="49" x14ac:dyDescent="0.25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5">
        <f>E1254/D1254</f>
        <v>1.050225</v>
      </c>
      <c r="P1254" s="6">
        <f>ROUND(E1254/L1254,2)</f>
        <v>61.1</v>
      </c>
      <c r="Q1254" t="str">
        <f>LEFT(N1254, SEARCH("/",N1254)-1)</f>
        <v>music</v>
      </c>
      <c r="R1254" t="str">
        <f>RIGHT(N1254, LEN(N1254)-SEARCH("/",N1254))</f>
        <v>indie rock</v>
      </c>
      <c r="S1254" s="10">
        <f t="shared" si="38"/>
        <v>41913.120023148142</v>
      </c>
      <c r="T1254" s="10">
        <f t="shared" si="39"/>
        <v>41946.161689814813</v>
      </c>
    </row>
    <row r="1255" spans="1:20" ht="33" x14ac:dyDescent="0.25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5">
        <f>E1255/D1255</f>
        <v>1.7133333333333334</v>
      </c>
      <c r="P1255" s="6">
        <f>ROUND(E1255/L1255,2)</f>
        <v>31.34</v>
      </c>
      <c r="Q1255" t="str">
        <f>LEFT(N1255, SEARCH("/",N1255)-1)</f>
        <v>music</v>
      </c>
      <c r="R1255" t="str">
        <f>RIGHT(N1255, LEN(N1255)-SEARCH("/",N1255))</f>
        <v>indie rock</v>
      </c>
      <c r="S1255" s="10">
        <f t="shared" si="38"/>
        <v>41088.483159722222</v>
      </c>
      <c r="T1255" s="10">
        <f t="shared" si="39"/>
        <v>41133.483159722222</v>
      </c>
    </row>
    <row r="1256" spans="1:20" ht="49" x14ac:dyDescent="0.25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5">
        <f>E1256/D1256</f>
        <v>1.2749999999999999</v>
      </c>
      <c r="P1256" s="6">
        <f>ROUND(E1256/L1256,2)</f>
        <v>129.11000000000001</v>
      </c>
      <c r="Q1256" t="str">
        <f>LEFT(N1256, SEARCH("/",N1256)-1)</f>
        <v>music</v>
      </c>
      <c r="R1256" t="str">
        <f>RIGHT(N1256, LEN(N1256)-SEARCH("/",N1256))</f>
        <v>indie rock</v>
      </c>
      <c r="S1256" s="10">
        <f t="shared" si="38"/>
        <v>41257.742048611108</v>
      </c>
      <c r="T1256" s="10">
        <f t="shared" si="39"/>
        <v>41287.742048611108</v>
      </c>
    </row>
    <row r="1257" spans="1:20" ht="33" x14ac:dyDescent="0.25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5">
        <f>E1257/D1257</f>
        <v>1.3344333333333334</v>
      </c>
      <c r="P1257" s="6">
        <f>ROUND(E1257/L1257,2)</f>
        <v>25.02</v>
      </c>
      <c r="Q1257" t="str">
        <f>LEFT(N1257, SEARCH("/",N1257)-1)</f>
        <v>music</v>
      </c>
      <c r="R1257" t="str">
        <f>RIGHT(N1257, LEN(N1257)-SEARCH("/",N1257))</f>
        <v>indie rock</v>
      </c>
      <c r="S1257" s="10">
        <f t="shared" si="38"/>
        <v>41107.518449074072</v>
      </c>
      <c r="T1257" s="10">
        <f t="shared" si="39"/>
        <v>41117.875</v>
      </c>
    </row>
    <row r="1258" spans="1:20" ht="49" x14ac:dyDescent="0.25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5">
        <f>E1258/D1258</f>
        <v>1</v>
      </c>
      <c r="P1258" s="6">
        <f>ROUND(E1258/L1258,2)</f>
        <v>250</v>
      </c>
      <c r="Q1258" t="str">
        <f>LEFT(N1258, SEARCH("/",N1258)-1)</f>
        <v>music</v>
      </c>
      <c r="R1258" t="str">
        <f>RIGHT(N1258, LEN(N1258)-SEARCH("/",N1258))</f>
        <v>indie rock</v>
      </c>
      <c r="S1258" s="10">
        <f t="shared" si="38"/>
        <v>42227.727824074071</v>
      </c>
      <c r="T1258" s="10">
        <f t="shared" si="39"/>
        <v>42287.727824074071</v>
      </c>
    </row>
    <row r="1259" spans="1:20" ht="49" x14ac:dyDescent="0.25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5">
        <f>E1259/D1259</f>
        <v>1.1291099999999998</v>
      </c>
      <c r="P1259" s="6">
        <f>ROUND(E1259/L1259,2)</f>
        <v>47.54</v>
      </c>
      <c r="Q1259" t="str">
        <f>LEFT(N1259, SEARCH("/",N1259)-1)</f>
        <v>music</v>
      </c>
      <c r="R1259" t="str">
        <f>RIGHT(N1259, LEN(N1259)-SEARCH("/",N1259))</f>
        <v>indie rock</v>
      </c>
      <c r="S1259" s="10">
        <f t="shared" si="38"/>
        <v>40999.437592592592</v>
      </c>
      <c r="T1259" s="10">
        <f t="shared" si="39"/>
        <v>41029.437592592592</v>
      </c>
    </row>
    <row r="1260" spans="1:20" ht="49" x14ac:dyDescent="0.25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5">
        <f>E1260/D1260</f>
        <v>1.0009999999999999</v>
      </c>
      <c r="P1260" s="6">
        <f>ROUND(E1260/L1260,2)</f>
        <v>40.04</v>
      </c>
      <c r="Q1260" t="str">
        <f>LEFT(N1260, SEARCH("/",N1260)-1)</f>
        <v>music</v>
      </c>
      <c r="R1260" t="str">
        <f>RIGHT(N1260, LEN(N1260)-SEARCH("/",N1260))</f>
        <v>indie rock</v>
      </c>
      <c r="S1260" s="10">
        <f t="shared" si="38"/>
        <v>40711.573877314811</v>
      </c>
      <c r="T1260" s="10">
        <f t="shared" si="39"/>
        <v>40756.573877314811</v>
      </c>
    </row>
    <row r="1261" spans="1:20" ht="33" x14ac:dyDescent="0.25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5">
        <f>E1261/D1261</f>
        <v>1.1372727272727272</v>
      </c>
      <c r="P1261" s="6">
        <f>ROUND(E1261/L1261,2)</f>
        <v>65.84</v>
      </c>
      <c r="Q1261" t="str">
        <f>LEFT(N1261, SEARCH("/",N1261)-1)</f>
        <v>music</v>
      </c>
      <c r="R1261" t="str">
        <f>RIGHT(N1261, LEN(N1261)-SEARCH("/",N1261))</f>
        <v>indie rock</v>
      </c>
      <c r="S1261" s="10">
        <f t="shared" si="38"/>
        <v>40970.541701388887</v>
      </c>
      <c r="T1261" s="10">
        <f t="shared" si="39"/>
        <v>41030.500034722216</v>
      </c>
    </row>
    <row r="1262" spans="1:20" ht="49" x14ac:dyDescent="0.25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5">
        <f>E1262/D1262</f>
        <v>1.1931742857142855</v>
      </c>
      <c r="P1262" s="6">
        <f>ROUND(E1262/L1262,2)</f>
        <v>46.4</v>
      </c>
      <c r="Q1262" t="str">
        <f>LEFT(N1262, SEARCH("/",N1262)-1)</f>
        <v>music</v>
      </c>
      <c r="R1262" t="str">
        <f>RIGHT(N1262, LEN(N1262)-SEARCH("/",N1262))</f>
        <v>indie rock</v>
      </c>
      <c r="S1262" s="10">
        <f t="shared" si="38"/>
        <v>40771.708368055552</v>
      </c>
      <c r="T1262" s="10">
        <f t="shared" si="39"/>
        <v>40801.708368055552</v>
      </c>
    </row>
    <row r="1263" spans="1:20" ht="49" x14ac:dyDescent="0.25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5">
        <f>E1263/D1263</f>
        <v>1.0325</v>
      </c>
      <c r="P1263" s="6">
        <f>ROUND(E1263/L1263,2)</f>
        <v>50.37</v>
      </c>
      <c r="Q1263" t="str">
        <f>LEFT(N1263, SEARCH("/",N1263)-1)</f>
        <v>music</v>
      </c>
      <c r="R1263" t="str">
        <f>RIGHT(N1263, LEN(N1263)-SEARCH("/",N1263))</f>
        <v>indie rock</v>
      </c>
      <c r="S1263" s="10">
        <f t="shared" si="38"/>
        <v>40793.790266203701</v>
      </c>
      <c r="T1263" s="10">
        <f t="shared" si="39"/>
        <v>40828.790266203701</v>
      </c>
    </row>
    <row r="1264" spans="1:20" ht="49" x14ac:dyDescent="0.25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5">
        <f>E1264/D1264</f>
        <v>2.6566666666666667</v>
      </c>
      <c r="P1264" s="6">
        <f>ROUND(E1264/L1264,2)</f>
        <v>26.57</v>
      </c>
      <c r="Q1264" t="str">
        <f>LEFT(N1264, SEARCH("/",N1264)-1)</f>
        <v>music</v>
      </c>
      <c r="R1264" t="str">
        <f>RIGHT(N1264, LEN(N1264)-SEARCH("/",N1264))</f>
        <v>indie rock</v>
      </c>
      <c r="S1264" s="10">
        <f t="shared" si="38"/>
        <v>40991.499722222223</v>
      </c>
      <c r="T1264" s="10">
        <f t="shared" si="39"/>
        <v>41021.499722222223</v>
      </c>
    </row>
    <row r="1265" spans="1:20" ht="49" x14ac:dyDescent="0.25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5">
        <f>E1265/D1265</f>
        <v>1.0005066666666667</v>
      </c>
      <c r="P1265" s="6">
        <f>ROUND(E1265/L1265,2)</f>
        <v>39.49</v>
      </c>
      <c r="Q1265" t="str">
        <f>LEFT(N1265, SEARCH("/",N1265)-1)</f>
        <v>music</v>
      </c>
      <c r="R1265" t="str">
        <f>RIGHT(N1265, LEN(N1265)-SEARCH("/",N1265))</f>
        <v>indie rock</v>
      </c>
      <c r="S1265" s="10">
        <f t="shared" si="38"/>
        <v>41025.874965277777</v>
      </c>
      <c r="T1265" s="10">
        <f t="shared" si="39"/>
        <v>41055.874965277777</v>
      </c>
    </row>
    <row r="1266" spans="1:20" ht="49" x14ac:dyDescent="0.25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5">
        <f>E1266/D1266</f>
        <v>1.0669999999999999</v>
      </c>
      <c r="P1266" s="6">
        <f>ROUND(E1266/L1266,2)</f>
        <v>49.25</v>
      </c>
      <c r="Q1266" t="str">
        <f>LEFT(N1266, SEARCH("/",N1266)-1)</f>
        <v>music</v>
      </c>
      <c r="R1266" t="str">
        <f>RIGHT(N1266, LEN(N1266)-SEARCH("/",N1266))</f>
        <v>indie rock</v>
      </c>
      <c r="S1266" s="10">
        <f t="shared" si="38"/>
        <v>40833.424861111111</v>
      </c>
      <c r="T1266" s="10">
        <f t="shared" si="39"/>
        <v>40863.466527777775</v>
      </c>
    </row>
    <row r="1267" spans="1:20" ht="49" x14ac:dyDescent="0.25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5">
        <f>E1267/D1267</f>
        <v>1.3367142857142857</v>
      </c>
      <c r="P1267" s="6">
        <f>ROUND(E1267/L1267,2)</f>
        <v>62.38</v>
      </c>
      <c r="Q1267" t="str">
        <f>LEFT(N1267, SEARCH("/",N1267)-1)</f>
        <v>music</v>
      </c>
      <c r="R1267" t="str">
        <f>RIGHT(N1267, LEN(N1267)-SEARCH("/",N1267))</f>
        <v>indie rock</v>
      </c>
      <c r="S1267" s="10">
        <f t="shared" si="38"/>
        <v>41373.481932870367</v>
      </c>
      <c r="T1267" s="10">
        <f t="shared" si="39"/>
        <v>41403.481932870367</v>
      </c>
    </row>
    <row r="1268" spans="1:20" ht="49" x14ac:dyDescent="0.25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5">
        <f>E1268/D1268</f>
        <v>1.214</v>
      </c>
      <c r="P1268" s="6">
        <f>ROUND(E1268/L1268,2)</f>
        <v>37.94</v>
      </c>
      <c r="Q1268" t="str">
        <f>LEFT(N1268, SEARCH("/",N1268)-1)</f>
        <v>music</v>
      </c>
      <c r="R1268" t="str">
        <f>RIGHT(N1268, LEN(N1268)-SEARCH("/",N1268))</f>
        <v>indie rock</v>
      </c>
      <c r="S1268" s="10">
        <f t="shared" si="38"/>
        <v>41023.01939814815</v>
      </c>
      <c r="T1268" s="10">
        <f t="shared" si="39"/>
        <v>41083.01939814815</v>
      </c>
    </row>
    <row r="1269" spans="1:20" ht="49" x14ac:dyDescent="0.25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5">
        <f>E1269/D1269</f>
        <v>1.032</v>
      </c>
      <c r="P1269" s="6">
        <f>ROUND(E1269/L1269,2)</f>
        <v>51.6</v>
      </c>
      <c r="Q1269" t="str">
        <f>LEFT(N1269, SEARCH("/",N1269)-1)</f>
        <v>music</v>
      </c>
      <c r="R1269" t="str">
        <f>RIGHT(N1269, LEN(N1269)-SEARCH("/",N1269))</f>
        <v>indie rock</v>
      </c>
      <c r="S1269" s="10">
        <f t="shared" si="38"/>
        <v>40542.630949074075</v>
      </c>
      <c r="T1269" s="10">
        <f t="shared" si="39"/>
        <v>40558.868750000001</v>
      </c>
    </row>
    <row r="1270" spans="1:20" ht="33" x14ac:dyDescent="0.25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5">
        <f>E1270/D1270</f>
        <v>1.25</v>
      </c>
      <c r="P1270" s="6">
        <f>ROUND(E1270/L1270,2)</f>
        <v>27.78</v>
      </c>
      <c r="Q1270" t="str">
        <f>LEFT(N1270, SEARCH("/",N1270)-1)</f>
        <v>music</v>
      </c>
      <c r="R1270" t="str">
        <f>RIGHT(N1270, LEN(N1270)-SEARCH("/",N1270))</f>
        <v>indie rock</v>
      </c>
      <c r="S1270" s="10">
        <f t="shared" si="38"/>
        <v>41024.777638888889</v>
      </c>
      <c r="T1270" s="10">
        <f t="shared" si="39"/>
        <v>41076.207638888889</v>
      </c>
    </row>
    <row r="1271" spans="1:20" ht="49" x14ac:dyDescent="0.25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5">
        <f>E1271/D1271</f>
        <v>1.2869999999999999</v>
      </c>
      <c r="P1271" s="6">
        <f>ROUND(E1271/L1271,2)</f>
        <v>99.38</v>
      </c>
      <c r="Q1271" t="str">
        <f>LEFT(N1271, SEARCH("/",N1271)-1)</f>
        <v>music</v>
      </c>
      <c r="R1271" t="str">
        <f>RIGHT(N1271, LEN(N1271)-SEARCH("/",N1271))</f>
        <v>indie rock</v>
      </c>
      <c r="S1271" s="10">
        <f t="shared" si="38"/>
        <v>41347.959953703699</v>
      </c>
      <c r="T1271" s="10">
        <f t="shared" si="39"/>
        <v>41392.959953703699</v>
      </c>
    </row>
    <row r="1272" spans="1:20" ht="49" x14ac:dyDescent="0.25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5">
        <f>E1272/D1272</f>
        <v>1.0100533333333332</v>
      </c>
      <c r="P1272" s="6">
        <f>ROUND(E1272/L1272,2)</f>
        <v>38.85</v>
      </c>
      <c r="Q1272" t="str">
        <f>LEFT(N1272, SEARCH("/",N1272)-1)</f>
        <v>music</v>
      </c>
      <c r="R1272" t="str">
        <f>RIGHT(N1272, LEN(N1272)-SEARCH("/",N1272))</f>
        <v>indie rock</v>
      </c>
      <c r="S1272" s="10">
        <f t="shared" si="38"/>
        <v>41022.436851851853</v>
      </c>
      <c r="T1272" s="10">
        <f t="shared" si="39"/>
        <v>41052.436851851853</v>
      </c>
    </row>
    <row r="1273" spans="1:20" ht="49" x14ac:dyDescent="0.25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5">
        <f>E1273/D1273</f>
        <v>1.2753666666666665</v>
      </c>
      <c r="P1273" s="6">
        <f>ROUND(E1273/L1273,2)</f>
        <v>45.55</v>
      </c>
      <c r="Q1273" t="str">
        <f>LEFT(N1273, SEARCH("/",N1273)-1)</f>
        <v>music</v>
      </c>
      <c r="R1273" t="str">
        <f>RIGHT(N1273, LEN(N1273)-SEARCH("/",N1273))</f>
        <v>indie rock</v>
      </c>
      <c r="S1273" s="10">
        <f t="shared" si="38"/>
        <v>41036.738136574073</v>
      </c>
      <c r="T1273" s="10">
        <f t="shared" si="39"/>
        <v>41066.738136574073</v>
      </c>
    </row>
    <row r="1274" spans="1:20" ht="33" x14ac:dyDescent="0.25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5">
        <f>E1274/D1274</f>
        <v>1</v>
      </c>
      <c r="P1274" s="6">
        <f>ROUND(E1274/L1274,2)</f>
        <v>600</v>
      </c>
      <c r="Q1274" t="str">
        <f>LEFT(N1274, SEARCH("/",N1274)-1)</f>
        <v>music</v>
      </c>
      <c r="R1274" t="str">
        <f>RIGHT(N1274, LEN(N1274)-SEARCH("/",N1274))</f>
        <v>indie rock</v>
      </c>
      <c r="S1274" s="10">
        <f t="shared" si="38"/>
        <v>41327.788101851846</v>
      </c>
      <c r="T1274" s="10">
        <f t="shared" si="39"/>
        <v>41362.746435185181</v>
      </c>
    </row>
    <row r="1275" spans="1:20" ht="49" x14ac:dyDescent="0.25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5">
        <f>E1275/D1275</f>
        <v>1.127715</v>
      </c>
      <c r="P1275" s="6">
        <f>ROUND(E1275/L1275,2)</f>
        <v>80.55</v>
      </c>
      <c r="Q1275" t="str">
        <f>LEFT(N1275, SEARCH("/",N1275)-1)</f>
        <v>music</v>
      </c>
      <c r="R1275" t="str">
        <f>RIGHT(N1275, LEN(N1275)-SEARCH("/",N1275))</f>
        <v>indie rock</v>
      </c>
      <c r="S1275" s="10">
        <f t="shared" si="38"/>
        <v>40730.670578703699</v>
      </c>
      <c r="T1275" s="10">
        <f t="shared" si="39"/>
        <v>40760.670578703699</v>
      </c>
    </row>
    <row r="1276" spans="1:20" ht="49" x14ac:dyDescent="0.25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5">
        <f>E1276/D1276</f>
        <v>1.056</v>
      </c>
      <c r="P1276" s="6">
        <f>ROUND(E1276/L1276,2)</f>
        <v>52.8</v>
      </c>
      <c r="Q1276" t="str">
        <f>LEFT(N1276, SEARCH("/",N1276)-1)</f>
        <v>music</v>
      </c>
      <c r="R1276" t="str">
        <f>RIGHT(N1276, LEN(N1276)-SEARCH("/",N1276))</f>
        <v>indie rock</v>
      </c>
      <c r="S1276" s="10">
        <f t="shared" si="38"/>
        <v>42017.759108796294</v>
      </c>
      <c r="T1276" s="10">
        <f t="shared" si="39"/>
        <v>42031.759108796294</v>
      </c>
    </row>
    <row r="1277" spans="1:20" ht="49" x14ac:dyDescent="0.25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5">
        <f>E1277/D1277</f>
        <v>2.0262500000000001</v>
      </c>
      <c r="P1277" s="6">
        <f>ROUND(E1277/L1277,2)</f>
        <v>47.68</v>
      </c>
      <c r="Q1277" t="str">
        <f>LEFT(N1277, SEARCH("/",N1277)-1)</f>
        <v>music</v>
      </c>
      <c r="R1277" t="str">
        <f>RIGHT(N1277, LEN(N1277)-SEARCH("/",N1277))</f>
        <v>indie rock</v>
      </c>
      <c r="S1277" s="10">
        <f t="shared" si="38"/>
        <v>41226.440243055556</v>
      </c>
      <c r="T1277" s="10">
        <f t="shared" si="39"/>
        <v>41274.541666666664</v>
      </c>
    </row>
    <row r="1278" spans="1:20" ht="49" x14ac:dyDescent="0.25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5">
        <f>E1278/D1278</f>
        <v>1.1333333333333333</v>
      </c>
      <c r="P1278" s="6">
        <f>ROUND(E1278/L1278,2)</f>
        <v>23.45</v>
      </c>
      <c r="Q1278" t="str">
        <f>LEFT(N1278, SEARCH("/",N1278)-1)</f>
        <v>music</v>
      </c>
      <c r="R1278" t="str">
        <f>RIGHT(N1278, LEN(N1278)-SEARCH("/",N1278))</f>
        <v>indie rock</v>
      </c>
      <c r="S1278" s="10">
        <f t="shared" si="38"/>
        <v>41053.564525462956</v>
      </c>
      <c r="T1278" s="10">
        <f t="shared" si="39"/>
        <v>41083.564525462956</v>
      </c>
    </row>
    <row r="1279" spans="1:20" ht="49" x14ac:dyDescent="0.25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5">
        <f>E1279/D1279</f>
        <v>1.0948792000000001</v>
      </c>
      <c r="P1279" s="6">
        <f>ROUND(E1279/L1279,2)</f>
        <v>103.68</v>
      </c>
      <c r="Q1279" t="str">
        <f>LEFT(N1279, SEARCH("/",N1279)-1)</f>
        <v>music</v>
      </c>
      <c r="R1279" t="str">
        <f>RIGHT(N1279, LEN(N1279)-SEARCH("/",N1279))</f>
        <v>classical music</v>
      </c>
      <c r="S1279" s="10">
        <f t="shared" si="38"/>
        <v>42269.75950231481</v>
      </c>
      <c r="T1279" s="10">
        <f t="shared" si="39"/>
        <v>42290.75950231481</v>
      </c>
    </row>
    <row r="1280" spans="1:20" ht="49" x14ac:dyDescent="0.25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5">
        <f>E1280/D1280</f>
        <v>1</v>
      </c>
      <c r="P1280" s="6">
        <f>ROUND(E1280/L1280,2)</f>
        <v>185.19</v>
      </c>
      <c r="Q1280" t="str">
        <f>LEFT(N1280, SEARCH("/",N1280)-1)</f>
        <v>music</v>
      </c>
      <c r="R1280" t="str">
        <f>RIGHT(N1280, LEN(N1280)-SEARCH("/",N1280))</f>
        <v>classical music</v>
      </c>
      <c r="S1280" s="10">
        <f t="shared" si="38"/>
        <v>42460.365277777775</v>
      </c>
      <c r="T1280" s="10">
        <f t="shared" si="39"/>
        <v>42482.411111111105</v>
      </c>
    </row>
    <row r="1281" spans="1:20" ht="49" x14ac:dyDescent="0.25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5">
        <f>E1281/D1281</f>
        <v>1.5644444444444445</v>
      </c>
      <c r="P1281" s="6">
        <f>ROUND(E1281/L1281,2)</f>
        <v>54.15</v>
      </c>
      <c r="Q1281" t="str">
        <f>LEFT(N1281, SEARCH("/",N1281)-1)</f>
        <v>music</v>
      </c>
      <c r="R1281" t="str">
        <f>RIGHT(N1281, LEN(N1281)-SEARCH("/",N1281))</f>
        <v>classical music</v>
      </c>
      <c r="S1281" s="10">
        <f t="shared" si="38"/>
        <v>41930.767268518517</v>
      </c>
      <c r="T1281" s="10">
        <f t="shared" si="39"/>
        <v>41960.808935185181</v>
      </c>
    </row>
    <row r="1282" spans="1:20" ht="33" x14ac:dyDescent="0.25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5">
        <f>E1282/D1282</f>
        <v>1.016</v>
      </c>
      <c r="P1282" s="6">
        <f>ROUND(E1282/L1282,2)</f>
        <v>177.21</v>
      </c>
      <c r="Q1282" t="str">
        <f>LEFT(N1282, SEARCH("/",N1282)-1)</f>
        <v>music</v>
      </c>
      <c r="R1282" t="str">
        <f>RIGHT(N1282, LEN(N1282)-SEARCH("/",N1282))</f>
        <v>classical music</v>
      </c>
      <c r="S1282" s="10">
        <f t="shared" si="38"/>
        <v>41961.599039351851</v>
      </c>
      <c r="T1282" s="10">
        <f t="shared" si="39"/>
        <v>41993.979166666664</v>
      </c>
    </row>
    <row r="1283" spans="1:20" ht="49" x14ac:dyDescent="0.25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5">
        <f>E1283/D1283</f>
        <v>1.00325</v>
      </c>
      <c r="P1283" s="6">
        <f>ROUND(E1283/L1283,2)</f>
        <v>100.33</v>
      </c>
      <c r="Q1283" t="str">
        <f>LEFT(N1283, SEARCH("/",N1283)-1)</f>
        <v>music</v>
      </c>
      <c r="R1283" t="str">
        <f>RIGHT(N1283, LEN(N1283)-SEARCH("/",N1283))</f>
        <v>classical music</v>
      </c>
      <c r="S1283" s="10">
        <f t="shared" ref="S1283:S1346" si="40">(J1283/86400)+25569+(-5/24)</f>
        <v>41058.636238425919</v>
      </c>
      <c r="T1283" s="10">
        <f t="shared" ref="T1283:T1346" si="41">(I1283/86400)+25569+(-5/24)</f>
        <v>41088.636238425919</v>
      </c>
    </row>
    <row r="1284" spans="1:20" ht="49" x14ac:dyDescent="0.25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5">
        <f>E1284/D1284</f>
        <v>1.1294999999999999</v>
      </c>
      <c r="P1284" s="6">
        <f>ROUND(E1284/L1284,2)</f>
        <v>136.91</v>
      </c>
      <c r="Q1284" t="str">
        <f>LEFT(N1284, SEARCH("/",N1284)-1)</f>
        <v>music</v>
      </c>
      <c r="R1284" t="str">
        <f>RIGHT(N1284, LEN(N1284)-SEARCH("/",N1284))</f>
        <v>classical music</v>
      </c>
      <c r="S1284" s="10">
        <f t="shared" si="40"/>
        <v>41952.882800925923</v>
      </c>
      <c r="T1284" s="10">
        <f t="shared" si="41"/>
        <v>41980.999305555553</v>
      </c>
    </row>
    <row r="1285" spans="1:20" ht="49" x14ac:dyDescent="0.25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5">
        <f>E1285/D1285</f>
        <v>1.02125</v>
      </c>
      <c r="P1285" s="6">
        <f>ROUND(E1285/L1285,2)</f>
        <v>57.54</v>
      </c>
      <c r="Q1285" t="str">
        <f>LEFT(N1285, SEARCH("/",N1285)-1)</f>
        <v>music</v>
      </c>
      <c r="R1285" t="str">
        <f>RIGHT(N1285, LEN(N1285)-SEARCH("/",N1285))</f>
        <v>classical music</v>
      </c>
      <c r="S1285" s="10">
        <f t="shared" si="40"/>
        <v>41546.542719907404</v>
      </c>
      <c r="T1285" s="10">
        <f t="shared" si="41"/>
        <v>41564.957638888889</v>
      </c>
    </row>
    <row r="1286" spans="1:20" ht="49" x14ac:dyDescent="0.25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5">
        <f>E1286/D1286</f>
        <v>1.0724974999999999</v>
      </c>
      <c r="P1286" s="6">
        <f>ROUND(E1286/L1286,2)</f>
        <v>52.96</v>
      </c>
      <c r="Q1286" t="str">
        <f>LEFT(N1286, SEARCH("/",N1286)-1)</f>
        <v>music</v>
      </c>
      <c r="R1286" t="str">
        <f>RIGHT(N1286, LEN(N1286)-SEARCH("/",N1286))</f>
        <v>classical music</v>
      </c>
      <c r="S1286" s="10">
        <f t="shared" si="40"/>
        <v>42217.626192129632</v>
      </c>
      <c r="T1286" s="10">
        <f t="shared" si="41"/>
        <v>42236.249999999993</v>
      </c>
    </row>
    <row r="1287" spans="1:20" ht="33" x14ac:dyDescent="0.25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5">
        <f>E1287/D1287</f>
        <v>1.0428333333333333</v>
      </c>
      <c r="P1287" s="6">
        <f>ROUND(E1287/L1287,2)</f>
        <v>82.33</v>
      </c>
      <c r="Q1287" t="str">
        <f>LEFT(N1287, SEARCH("/",N1287)-1)</f>
        <v>music</v>
      </c>
      <c r="R1287" t="str">
        <f>RIGHT(N1287, LEN(N1287)-SEARCH("/",N1287))</f>
        <v>classical music</v>
      </c>
      <c r="S1287" s="10">
        <f t="shared" si="40"/>
        <v>40947.872395833328</v>
      </c>
      <c r="T1287" s="10">
        <f t="shared" si="41"/>
        <v>40992.830729166664</v>
      </c>
    </row>
    <row r="1288" spans="1:20" ht="49" x14ac:dyDescent="0.25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5">
        <f>E1288/D1288</f>
        <v>1</v>
      </c>
      <c r="P1288" s="6">
        <f>ROUND(E1288/L1288,2)</f>
        <v>135.41999999999999</v>
      </c>
      <c r="Q1288" t="str">
        <f>LEFT(N1288, SEARCH("/",N1288)-1)</f>
        <v>music</v>
      </c>
      <c r="R1288" t="str">
        <f>RIGHT(N1288, LEN(N1288)-SEARCH("/",N1288))</f>
        <v>classical music</v>
      </c>
      <c r="S1288" s="10">
        <f t="shared" si="40"/>
        <v>42081.656307870369</v>
      </c>
      <c r="T1288" s="10">
        <f t="shared" si="41"/>
        <v>42113.993055555555</v>
      </c>
    </row>
    <row r="1289" spans="1:20" ht="49" x14ac:dyDescent="0.25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5">
        <f>E1289/D1289</f>
        <v>1.004</v>
      </c>
      <c r="P1289" s="6">
        <f>ROUND(E1289/L1289,2)</f>
        <v>74.069999999999993</v>
      </c>
      <c r="Q1289" t="str">
        <f>LEFT(N1289, SEARCH("/",N1289)-1)</f>
        <v>music</v>
      </c>
      <c r="R1289" t="str">
        <f>RIGHT(N1289, LEN(N1289)-SEARCH("/",N1289))</f>
        <v>classical music</v>
      </c>
      <c r="S1289" s="10">
        <f t="shared" si="40"/>
        <v>42208.471689814811</v>
      </c>
      <c r="T1289" s="10">
        <f t="shared" si="41"/>
        <v>42230.957638888889</v>
      </c>
    </row>
    <row r="1290" spans="1:20" ht="49" x14ac:dyDescent="0.25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5">
        <f>E1290/D1290</f>
        <v>1.26125</v>
      </c>
      <c r="P1290" s="6">
        <f>ROUND(E1290/L1290,2)</f>
        <v>84.08</v>
      </c>
      <c r="Q1290" t="str">
        <f>LEFT(N1290, SEARCH("/",N1290)-1)</f>
        <v>music</v>
      </c>
      <c r="R1290" t="str">
        <f>RIGHT(N1290, LEN(N1290)-SEARCH("/",N1290))</f>
        <v>classical music</v>
      </c>
      <c r="S1290" s="10">
        <f t="shared" si="40"/>
        <v>41107.640810185185</v>
      </c>
      <c r="T1290" s="10">
        <f t="shared" si="41"/>
        <v>41137.640810185185</v>
      </c>
    </row>
    <row r="1291" spans="1:20" ht="49" x14ac:dyDescent="0.25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5">
        <f>E1291/D1291</f>
        <v>1.1066666666666667</v>
      </c>
      <c r="P1291" s="6">
        <f>ROUND(E1291/L1291,2)</f>
        <v>61.03</v>
      </c>
      <c r="Q1291" t="str">
        <f>LEFT(N1291, SEARCH("/",N1291)-1)</f>
        <v>music</v>
      </c>
      <c r="R1291" t="str">
        <f>RIGHT(N1291, LEN(N1291)-SEARCH("/",N1291))</f>
        <v>classical music</v>
      </c>
      <c r="S1291" s="10">
        <f t="shared" si="40"/>
        <v>41304.542951388888</v>
      </c>
      <c r="T1291" s="10">
        <f t="shared" si="41"/>
        <v>41334.542453703703</v>
      </c>
    </row>
    <row r="1292" spans="1:20" ht="65" x14ac:dyDescent="0.25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5">
        <f>E1292/D1292</f>
        <v>1.05</v>
      </c>
      <c r="P1292" s="6">
        <f>ROUND(E1292/L1292,2)</f>
        <v>150</v>
      </c>
      <c r="Q1292" t="str">
        <f>LEFT(N1292, SEARCH("/",N1292)-1)</f>
        <v>music</v>
      </c>
      <c r="R1292" t="str">
        <f>RIGHT(N1292, LEN(N1292)-SEARCH("/",N1292))</f>
        <v>classical music</v>
      </c>
      <c r="S1292" s="10">
        <f t="shared" si="40"/>
        <v>40127.492037037031</v>
      </c>
      <c r="T1292" s="10">
        <f t="shared" si="41"/>
        <v>40179.041666666664</v>
      </c>
    </row>
    <row r="1293" spans="1:20" ht="18" x14ac:dyDescent="0.25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5">
        <f>E1293/D1293</f>
        <v>1.03775</v>
      </c>
      <c r="P1293" s="6">
        <f>ROUND(E1293/L1293,2)</f>
        <v>266.08999999999997</v>
      </c>
      <c r="Q1293" t="str">
        <f>LEFT(N1293, SEARCH("/",N1293)-1)</f>
        <v>music</v>
      </c>
      <c r="R1293" t="str">
        <f>RIGHT(N1293, LEN(N1293)-SEARCH("/",N1293))</f>
        <v>classical music</v>
      </c>
      <c r="S1293" s="10">
        <f t="shared" si="40"/>
        <v>41943.582696759258</v>
      </c>
      <c r="T1293" s="10">
        <f t="shared" si="41"/>
        <v>41974.624363425923</v>
      </c>
    </row>
    <row r="1294" spans="1:20" ht="49" x14ac:dyDescent="0.25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5">
        <f>E1294/D1294</f>
        <v>1.1599999999999999</v>
      </c>
      <c r="P1294" s="6">
        <f>ROUND(E1294/L1294,2)</f>
        <v>7.25</v>
      </c>
      <c r="Q1294" t="str">
        <f>LEFT(N1294, SEARCH("/",N1294)-1)</f>
        <v>music</v>
      </c>
      <c r="R1294" t="str">
        <f>RIGHT(N1294, LEN(N1294)-SEARCH("/",N1294))</f>
        <v>classical music</v>
      </c>
      <c r="S1294" s="10">
        <f t="shared" si="40"/>
        <v>41463.89775462963</v>
      </c>
      <c r="T1294" s="10">
        <f t="shared" si="41"/>
        <v>41484.89775462963</v>
      </c>
    </row>
    <row r="1295" spans="1:20" ht="49" x14ac:dyDescent="0.25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5">
        <f>E1295/D1295</f>
        <v>1.1000000000000001</v>
      </c>
      <c r="P1295" s="6">
        <f>ROUND(E1295/L1295,2)</f>
        <v>100</v>
      </c>
      <c r="Q1295" t="str">
        <f>LEFT(N1295, SEARCH("/",N1295)-1)</f>
        <v>music</v>
      </c>
      <c r="R1295" t="str">
        <f>RIGHT(N1295, LEN(N1295)-SEARCH("/",N1295))</f>
        <v>classical music</v>
      </c>
      <c r="S1295" s="10">
        <f t="shared" si="40"/>
        <v>40696.440451388888</v>
      </c>
      <c r="T1295" s="10">
        <f t="shared" si="41"/>
        <v>40756.440451388888</v>
      </c>
    </row>
    <row r="1296" spans="1:20" ht="33" x14ac:dyDescent="0.25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5">
        <f>E1296/D1296</f>
        <v>1.130176111111111</v>
      </c>
      <c r="P1296" s="6">
        <f>ROUND(E1296/L1296,2)</f>
        <v>109.96</v>
      </c>
      <c r="Q1296" t="str">
        <f>LEFT(N1296, SEARCH("/",N1296)-1)</f>
        <v>music</v>
      </c>
      <c r="R1296" t="str">
        <f>RIGHT(N1296, LEN(N1296)-SEARCH("/",N1296))</f>
        <v>classical music</v>
      </c>
      <c r="S1296" s="10">
        <f t="shared" si="40"/>
        <v>41298.301631944443</v>
      </c>
      <c r="T1296" s="10">
        <f t="shared" si="41"/>
        <v>41328.999305555553</v>
      </c>
    </row>
    <row r="1297" spans="1:20" ht="49" x14ac:dyDescent="0.25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5">
        <f>E1297/D1297</f>
        <v>1.0024999999999999</v>
      </c>
      <c r="P1297" s="6">
        <f>ROUND(E1297/L1297,2)</f>
        <v>169.92</v>
      </c>
      <c r="Q1297" t="str">
        <f>LEFT(N1297, SEARCH("/",N1297)-1)</f>
        <v>music</v>
      </c>
      <c r="R1297" t="str">
        <f>RIGHT(N1297, LEN(N1297)-SEARCH("/",N1297))</f>
        <v>classical music</v>
      </c>
      <c r="S1297" s="10">
        <f t="shared" si="40"/>
        <v>41977.693888888891</v>
      </c>
      <c r="T1297" s="10">
        <f t="shared" si="41"/>
        <v>42037.693888888891</v>
      </c>
    </row>
    <row r="1298" spans="1:20" ht="49" x14ac:dyDescent="0.25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5">
        <f>E1298/D1298</f>
        <v>1.034</v>
      </c>
      <c r="P1298" s="6">
        <f>ROUND(E1298/L1298,2)</f>
        <v>95.74</v>
      </c>
      <c r="Q1298" t="str">
        <f>LEFT(N1298, SEARCH("/",N1298)-1)</f>
        <v>music</v>
      </c>
      <c r="R1298" t="str">
        <f>RIGHT(N1298, LEN(N1298)-SEARCH("/",N1298))</f>
        <v>classical music</v>
      </c>
      <c r="S1298" s="10">
        <f t="shared" si="40"/>
        <v>40785.466678240737</v>
      </c>
      <c r="T1298" s="10">
        <f t="shared" si="41"/>
        <v>40845.466678240737</v>
      </c>
    </row>
    <row r="1299" spans="1:20" ht="49" x14ac:dyDescent="0.25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5">
        <f>E1299/D1299</f>
        <v>1.0702857142857143</v>
      </c>
      <c r="P1299" s="6">
        <f>ROUND(E1299/L1299,2)</f>
        <v>59.46</v>
      </c>
      <c r="Q1299" t="str">
        <f>LEFT(N1299, SEARCH("/",N1299)-1)</f>
        <v>music</v>
      </c>
      <c r="R1299" t="str">
        <f>RIGHT(N1299, LEN(N1299)-SEARCH("/",N1299))</f>
        <v>classical music</v>
      </c>
      <c r="S1299" s="10">
        <f t="shared" si="40"/>
        <v>41483.240949074076</v>
      </c>
      <c r="T1299" s="10">
        <f t="shared" si="41"/>
        <v>41543.240949074076</v>
      </c>
    </row>
    <row r="1300" spans="1:20" ht="49" x14ac:dyDescent="0.25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5">
        <f>E1300/D1300</f>
        <v>1.0357142857142858</v>
      </c>
      <c r="P1300" s="6">
        <f>ROUND(E1300/L1300,2)</f>
        <v>55.77</v>
      </c>
      <c r="Q1300" t="str">
        <f>LEFT(N1300, SEARCH("/",N1300)-1)</f>
        <v>music</v>
      </c>
      <c r="R1300" t="str">
        <f>RIGHT(N1300, LEN(N1300)-SEARCH("/",N1300))</f>
        <v>classical music</v>
      </c>
      <c r="S1300" s="10">
        <f t="shared" si="40"/>
        <v>41509.218252314815</v>
      </c>
      <c r="T1300" s="10">
        <f t="shared" si="41"/>
        <v>41547.957638888889</v>
      </c>
    </row>
    <row r="1301" spans="1:20" ht="49" x14ac:dyDescent="0.25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5">
        <f>E1301/D1301</f>
        <v>1.5640000000000001</v>
      </c>
      <c r="P1301" s="6">
        <f>ROUND(E1301/L1301,2)</f>
        <v>30.08</v>
      </c>
      <c r="Q1301" t="str">
        <f>LEFT(N1301, SEARCH("/",N1301)-1)</f>
        <v>music</v>
      </c>
      <c r="R1301" t="str">
        <f>RIGHT(N1301, LEN(N1301)-SEARCH("/",N1301))</f>
        <v>classical music</v>
      </c>
      <c r="S1301" s="10">
        <f t="shared" si="40"/>
        <v>40513.899282407401</v>
      </c>
      <c r="T1301" s="10">
        <f t="shared" si="41"/>
        <v>40544.916666666664</v>
      </c>
    </row>
    <row r="1302" spans="1:20" ht="49" x14ac:dyDescent="0.25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5">
        <f>E1302/D1302</f>
        <v>1.0082</v>
      </c>
      <c r="P1302" s="6">
        <f>ROUND(E1302/L1302,2)</f>
        <v>88.44</v>
      </c>
      <c r="Q1302" t="str">
        <f>LEFT(N1302, SEARCH("/",N1302)-1)</f>
        <v>music</v>
      </c>
      <c r="R1302" t="str">
        <f>RIGHT(N1302, LEN(N1302)-SEARCH("/",N1302))</f>
        <v>classical music</v>
      </c>
      <c r="S1302" s="10">
        <f t="shared" si="40"/>
        <v>41068.3121412037</v>
      </c>
      <c r="T1302" s="10">
        <f t="shared" si="41"/>
        <v>41098.3121412037</v>
      </c>
    </row>
    <row r="1303" spans="1:20" ht="49" x14ac:dyDescent="0.25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5">
        <f>E1303/D1303</f>
        <v>1.9530000000000001</v>
      </c>
      <c r="P1303" s="6">
        <f>ROUND(E1303/L1303,2)</f>
        <v>64.03</v>
      </c>
      <c r="Q1303" t="str">
        <f>LEFT(N1303, SEARCH("/",N1303)-1)</f>
        <v>music</v>
      </c>
      <c r="R1303" t="str">
        <f>RIGHT(N1303, LEN(N1303)-SEARCH("/",N1303))</f>
        <v>classical music</v>
      </c>
      <c r="S1303" s="10">
        <f t="shared" si="40"/>
        <v>42026.929837962962</v>
      </c>
      <c r="T1303" s="10">
        <f t="shared" si="41"/>
        <v>42061.812499999993</v>
      </c>
    </row>
    <row r="1304" spans="1:20" ht="49" x14ac:dyDescent="0.25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5">
        <f>E1304/D1304</f>
        <v>1.1171428571428572</v>
      </c>
      <c r="P1304" s="6">
        <f>ROUND(E1304/L1304,2)</f>
        <v>60.15</v>
      </c>
      <c r="Q1304" t="str">
        <f>LEFT(N1304, SEARCH("/",N1304)-1)</f>
        <v>music</v>
      </c>
      <c r="R1304" t="str">
        <f>RIGHT(N1304, LEN(N1304)-SEARCH("/",N1304))</f>
        <v>classical music</v>
      </c>
      <c r="S1304" s="10">
        <f t="shared" si="40"/>
        <v>41524.650219907409</v>
      </c>
      <c r="T1304" s="10">
        <f t="shared" si="41"/>
        <v>41552</v>
      </c>
    </row>
    <row r="1305" spans="1:20" ht="49" x14ac:dyDescent="0.25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5">
        <f>E1305/D1305</f>
        <v>1.1985454545454546</v>
      </c>
      <c r="P1305" s="6">
        <f>ROUND(E1305/L1305,2)</f>
        <v>49.19</v>
      </c>
      <c r="Q1305" t="str">
        <f>LEFT(N1305, SEARCH("/",N1305)-1)</f>
        <v>music</v>
      </c>
      <c r="R1305" t="str">
        <f>RIGHT(N1305, LEN(N1305)-SEARCH("/",N1305))</f>
        <v>classical music</v>
      </c>
      <c r="S1305" s="10">
        <f t="shared" si="40"/>
        <v>40973.564849537033</v>
      </c>
      <c r="T1305" s="10">
        <f t="shared" si="41"/>
        <v>41003.523182870369</v>
      </c>
    </row>
    <row r="1306" spans="1:20" ht="49" x14ac:dyDescent="0.25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5">
        <f>E1306/D1306</f>
        <v>1.0185</v>
      </c>
      <c r="P1306" s="6">
        <f>ROUND(E1306/L1306,2)</f>
        <v>165.16</v>
      </c>
      <c r="Q1306" t="str">
        <f>LEFT(N1306, SEARCH("/",N1306)-1)</f>
        <v>music</v>
      </c>
      <c r="R1306" t="str">
        <f>RIGHT(N1306, LEN(N1306)-SEARCH("/",N1306))</f>
        <v>classical music</v>
      </c>
      <c r="S1306" s="10">
        <f t="shared" si="40"/>
        <v>42618.417094907403</v>
      </c>
      <c r="T1306" s="10">
        <f t="shared" si="41"/>
        <v>42642.977083333331</v>
      </c>
    </row>
    <row r="1307" spans="1:20" ht="49" x14ac:dyDescent="0.25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5">
        <f>E1307/D1307</f>
        <v>1.0280254777070064</v>
      </c>
      <c r="P1307" s="6">
        <f>ROUND(E1307/L1307,2)</f>
        <v>43.62</v>
      </c>
      <c r="Q1307" t="str">
        <f>LEFT(N1307, SEARCH("/",N1307)-1)</f>
        <v>music</v>
      </c>
      <c r="R1307" t="str">
        <f>RIGHT(N1307, LEN(N1307)-SEARCH("/",N1307))</f>
        <v>classical music</v>
      </c>
      <c r="S1307" s="10">
        <f t="shared" si="40"/>
        <v>41390.549421296295</v>
      </c>
      <c r="T1307" s="10">
        <f t="shared" si="41"/>
        <v>41425.5</v>
      </c>
    </row>
    <row r="1308" spans="1:20" ht="49" x14ac:dyDescent="0.25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5">
        <f>E1308/D1308</f>
        <v>1.0084615384615385</v>
      </c>
      <c r="P1308" s="6">
        <f>ROUND(E1308/L1308,2)</f>
        <v>43.7</v>
      </c>
      <c r="Q1308" t="str">
        <f>LEFT(N1308, SEARCH("/",N1308)-1)</f>
        <v>music</v>
      </c>
      <c r="R1308" t="str">
        <f>RIGHT(N1308, LEN(N1308)-SEARCH("/",N1308))</f>
        <v>classical music</v>
      </c>
      <c r="S1308" s="10">
        <f t="shared" si="40"/>
        <v>42228.425995370366</v>
      </c>
      <c r="T1308" s="10">
        <f t="shared" si="41"/>
        <v>42284.957638888889</v>
      </c>
    </row>
    <row r="1309" spans="1:20" ht="49" x14ac:dyDescent="0.25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5">
        <f>E1309/D1309</f>
        <v>1.0273469387755103</v>
      </c>
      <c r="P1309" s="6">
        <f>ROUND(E1309/L1309,2)</f>
        <v>67.42</v>
      </c>
      <c r="Q1309" t="str">
        <f>LEFT(N1309, SEARCH("/",N1309)-1)</f>
        <v>music</v>
      </c>
      <c r="R1309" t="str">
        <f>RIGHT(N1309, LEN(N1309)-SEARCH("/",N1309))</f>
        <v>classical music</v>
      </c>
      <c r="S1309" s="10">
        <f t="shared" si="40"/>
        <v>40961.043807870366</v>
      </c>
      <c r="T1309" s="10">
        <f t="shared" si="41"/>
        <v>40989.658333333333</v>
      </c>
    </row>
    <row r="1310" spans="1:20" ht="49" x14ac:dyDescent="0.25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5">
        <f>E1310/D1310</f>
        <v>1.0649999999999999</v>
      </c>
      <c r="P1310" s="6">
        <f>ROUND(E1310/L1310,2)</f>
        <v>177.5</v>
      </c>
      <c r="Q1310" t="str">
        <f>LEFT(N1310, SEARCH("/",N1310)-1)</f>
        <v>music</v>
      </c>
      <c r="R1310" t="str">
        <f>RIGHT(N1310, LEN(N1310)-SEARCH("/",N1310))</f>
        <v>classical music</v>
      </c>
      <c r="S1310" s="10">
        <f t="shared" si="40"/>
        <v>42769.601631944439</v>
      </c>
      <c r="T1310" s="10">
        <f t="shared" si="41"/>
        <v>42799.601631944439</v>
      </c>
    </row>
    <row r="1311" spans="1:20" ht="49" x14ac:dyDescent="0.25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5">
        <f>E1311/D1311</f>
        <v>1.5553333333333332</v>
      </c>
      <c r="P1311" s="6">
        <f>ROUND(E1311/L1311,2)</f>
        <v>38.880000000000003</v>
      </c>
      <c r="Q1311" t="str">
        <f>LEFT(N1311, SEARCH("/",N1311)-1)</f>
        <v>music</v>
      </c>
      <c r="R1311" t="str">
        <f>RIGHT(N1311, LEN(N1311)-SEARCH("/",N1311))</f>
        <v>classical music</v>
      </c>
      <c r="S1311" s="10">
        <f t="shared" si="40"/>
        <v>41112.990821759253</v>
      </c>
      <c r="T1311" s="10">
        <f t="shared" si="41"/>
        <v>41172.990821759253</v>
      </c>
    </row>
    <row r="1312" spans="1:20" ht="49" x14ac:dyDescent="0.25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5">
        <f>E1312/D1312</f>
        <v>1.228</v>
      </c>
      <c r="P1312" s="6">
        <f>ROUND(E1312/L1312,2)</f>
        <v>54.99</v>
      </c>
      <c r="Q1312" t="str">
        <f>LEFT(N1312, SEARCH("/",N1312)-1)</f>
        <v>music</v>
      </c>
      <c r="R1312" t="str">
        <f>RIGHT(N1312, LEN(N1312)-SEARCH("/",N1312))</f>
        <v>classical music</v>
      </c>
      <c r="S1312" s="10">
        <f t="shared" si="40"/>
        <v>42124.869942129626</v>
      </c>
      <c r="T1312" s="10">
        <f t="shared" si="41"/>
        <v>42155.957638888889</v>
      </c>
    </row>
    <row r="1313" spans="1:20" ht="49" x14ac:dyDescent="0.25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5">
        <f>E1313/D1313</f>
        <v>1.0734999999999999</v>
      </c>
      <c r="P1313" s="6">
        <f>ROUND(E1313/L1313,2)</f>
        <v>61.34</v>
      </c>
      <c r="Q1313" t="str">
        <f>LEFT(N1313, SEARCH("/",N1313)-1)</f>
        <v>music</v>
      </c>
      <c r="R1313" t="str">
        <f>RIGHT(N1313, LEN(N1313)-SEARCH("/",N1313))</f>
        <v>classical music</v>
      </c>
      <c r="S1313" s="10">
        <f t="shared" si="40"/>
        <v>41026.44667824074</v>
      </c>
      <c r="T1313" s="10">
        <f t="shared" si="41"/>
        <v>41057.44667824074</v>
      </c>
    </row>
    <row r="1314" spans="1:20" ht="49" x14ac:dyDescent="0.25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5">
        <f>E1314/D1314</f>
        <v>1.0550335570469798</v>
      </c>
      <c r="P1314" s="6">
        <f>ROUND(E1314/L1314,2)</f>
        <v>23.12</v>
      </c>
      <c r="Q1314" t="str">
        <f>LEFT(N1314, SEARCH("/",N1314)-1)</f>
        <v>music</v>
      </c>
      <c r="R1314" t="str">
        <f>RIGHT(N1314, LEN(N1314)-SEARCH("/",N1314))</f>
        <v>classical music</v>
      </c>
      <c r="S1314" s="10">
        <f t="shared" si="40"/>
        <v>41222.783067129625</v>
      </c>
      <c r="T1314" s="10">
        <f t="shared" si="41"/>
        <v>41267.783067129625</v>
      </c>
    </row>
    <row r="1315" spans="1:20" ht="33" x14ac:dyDescent="0.25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5">
        <f>E1315/D1315</f>
        <v>1.1844444444444444</v>
      </c>
      <c r="P1315" s="6">
        <f>ROUND(E1315/L1315,2)</f>
        <v>29.61</v>
      </c>
      <c r="Q1315" t="str">
        <f>LEFT(N1315, SEARCH("/",N1315)-1)</f>
        <v>music</v>
      </c>
      <c r="R1315" t="str">
        <f>RIGHT(N1315, LEN(N1315)-SEARCH("/",N1315))</f>
        <v>classical music</v>
      </c>
      <c r="S1315" s="10">
        <f t="shared" si="40"/>
        <v>41744.536874999998</v>
      </c>
      <c r="T1315" s="10">
        <f t="shared" si="41"/>
        <v>41774.536874999998</v>
      </c>
    </row>
    <row r="1316" spans="1:20" ht="33" x14ac:dyDescent="0.25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5">
        <f>E1316/D1316</f>
        <v>1.0888</v>
      </c>
      <c r="P1316" s="6">
        <f>ROUND(E1316/L1316,2)</f>
        <v>75.61</v>
      </c>
      <c r="Q1316" t="str">
        <f>LEFT(N1316, SEARCH("/",N1316)-1)</f>
        <v>music</v>
      </c>
      <c r="R1316" t="str">
        <f>RIGHT(N1316, LEN(N1316)-SEARCH("/",N1316))</f>
        <v>classical music</v>
      </c>
      <c r="S1316" s="10">
        <f t="shared" si="40"/>
        <v>42093.651689814811</v>
      </c>
      <c r="T1316" s="10">
        <f t="shared" si="41"/>
        <v>42125.374305555553</v>
      </c>
    </row>
    <row r="1317" spans="1:20" ht="49" x14ac:dyDescent="0.25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5">
        <f>E1317/D1317</f>
        <v>1.1125</v>
      </c>
      <c r="P1317" s="6">
        <f>ROUND(E1317/L1317,2)</f>
        <v>35.6</v>
      </c>
      <c r="Q1317" t="str">
        <f>LEFT(N1317, SEARCH("/",N1317)-1)</f>
        <v>music</v>
      </c>
      <c r="R1317" t="str">
        <f>RIGHT(N1317, LEN(N1317)-SEARCH("/",N1317))</f>
        <v>classical music</v>
      </c>
      <c r="S1317" s="10">
        <f t="shared" si="40"/>
        <v>40829.665324074071</v>
      </c>
      <c r="T1317" s="10">
        <f t="shared" si="41"/>
        <v>40862.609027777777</v>
      </c>
    </row>
    <row r="1318" spans="1:20" ht="49" x14ac:dyDescent="0.25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5">
        <f>E1318/D1318</f>
        <v>1.0009999999999999</v>
      </c>
      <c r="P1318" s="6">
        <f>ROUND(E1318/L1318,2)</f>
        <v>143</v>
      </c>
      <c r="Q1318" t="str">
        <f>LEFT(N1318, SEARCH("/",N1318)-1)</f>
        <v>music</v>
      </c>
      <c r="R1318" t="str">
        <f>RIGHT(N1318, LEN(N1318)-SEARCH("/",N1318))</f>
        <v>classical music</v>
      </c>
      <c r="S1318" s="10">
        <f t="shared" si="40"/>
        <v>42039.742754629631</v>
      </c>
      <c r="T1318" s="10">
        <f t="shared" si="41"/>
        <v>42069.742754629631</v>
      </c>
    </row>
    <row r="1319" spans="1:20" ht="49" x14ac:dyDescent="0.25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5">
        <f>E1319/D1319</f>
        <v>6.6139999999999999</v>
      </c>
      <c r="P1319" s="6">
        <f>ROUND(E1319/L1319,2)</f>
        <v>21.9</v>
      </c>
      <c r="Q1319" t="str">
        <f>LEFT(N1319, SEARCH("/",N1319)-1)</f>
        <v>technology</v>
      </c>
      <c r="R1319" t="str">
        <f>RIGHT(N1319, LEN(N1319)-SEARCH("/",N1319))</f>
        <v>space exploration</v>
      </c>
      <c r="S1319" s="10">
        <f t="shared" si="40"/>
        <v>41150.693854166668</v>
      </c>
      <c r="T1319" s="10">
        <f t="shared" si="41"/>
        <v>41164.957638888889</v>
      </c>
    </row>
    <row r="1320" spans="1:20" ht="49" x14ac:dyDescent="0.25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5">
        <f>E1320/D1320</f>
        <v>3.2609166666666667</v>
      </c>
      <c r="P1320" s="6">
        <f>ROUND(E1320/L1320,2)</f>
        <v>80.02</v>
      </c>
      <c r="Q1320" t="str">
        <f>LEFT(N1320, SEARCH("/",N1320)-1)</f>
        <v>technology</v>
      </c>
      <c r="R1320" t="str">
        <f>RIGHT(N1320, LEN(N1320)-SEARCH("/",N1320))</f>
        <v>space exploration</v>
      </c>
      <c r="S1320" s="10">
        <f t="shared" si="40"/>
        <v>41915.538981481477</v>
      </c>
      <c r="T1320" s="10">
        <f t="shared" si="41"/>
        <v>41955.680555555555</v>
      </c>
    </row>
    <row r="1321" spans="1:20" ht="33" x14ac:dyDescent="0.25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5">
        <f>E1321/D1321</f>
        <v>1.0148571428571429</v>
      </c>
      <c r="P1321" s="6">
        <f>ROUND(E1321/L1321,2)</f>
        <v>35.520000000000003</v>
      </c>
      <c r="Q1321" t="str">
        <f>LEFT(N1321, SEARCH("/",N1321)-1)</f>
        <v>technology</v>
      </c>
      <c r="R1321" t="str">
        <f>RIGHT(N1321, LEN(N1321)-SEARCH("/",N1321))</f>
        <v>space exploration</v>
      </c>
      <c r="S1321" s="10">
        <f t="shared" si="40"/>
        <v>41617.704328703701</v>
      </c>
      <c r="T1321" s="10">
        <f t="shared" si="41"/>
        <v>41631.704328703701</v>
      </c>
    </row>
    <row r="1322" spans="1:20" ht="49" x14ac:dyDescent="0.25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5">
        <f>E1322/D1322</f>
        <v>1.0421799999999999</v>
      </c>
      <c r="P1322" s="6">
        <f>ROUND(E1322/L1322,2)</f>
        <v>64.930000000000007</v>
      </c>
      <c r="Q1322" t="str">
        <f>LEFT(N1322, SEARCH("/",N1322)-1)</f>
        <v>technology</v>
      </c>
      <c r="R1322" t="str">
        <f>RIGHT(N1322, LEN(N1322)-SEARCH("/",N1322))</f>
        <v>space exploration</v>
      </c>
      <c r="S1322" s="10">
        <f t="shared" si="40"/>
        <v>40997.842858796292</v>
      </c>
      <c r="T1322" s="10">
        <f t="shared" si="41"/>
        <v>41027.842858796292</v>
      </c>
    </row>
    <row r="1323" spans="1:20" ht="49" x14ac:dyDescent="0.25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5">
        <f>E1323/D1323</f>
        <v>1.0742157000000001</v>
      </c>
      <c r="P1323" s="6">
        <f>ROUND(E1323/L1323,2)</f>
        <v>60.97</v>
      </c>
      <c r="Q1323" t="str">
        <f>LEFT(N1323, SEARCH("/",N1323)-1)</f>
        <v>technology</v>
      </c>
      <c r="R1323" t="str">
        <f>RIGHT(N1323, LEN(N1323)-SEARCH("/",N1323))</f>
        <v>space exploration</v>
      </c>
      <c r="S1323" s="10">
        <f t="shared" si="40"/>
        <v>42508.33321759259</v>
      </c>
      <c r="T1323" s="10">
        <f t="shared" si="41"/>
        <v>42538.33321759259</v>
      </c>
    </row>
    <row r="1324" spans="1:20" ht="65" x14ac:dyDescent="0.25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5">
        <f>E1324/D1324</f>
        <v>1.1005454545454545</v>
      </c>
      <c r="P1324" s="6">
        <f>ROUND(E1324/L1324,2)</f>
        <v>31.44</v>
      </c>
      <c r="Q1324" t="str">
        <f>LEFT(N1324, SEARCH("/",N1324)-1)</f>
        <v>technology</v>
      </c>
      <c r="R1324" t="str">
        <f>RIGHT(N1324, LEN(N1324)-SEARCH("/",N1324))</f>
        <v>space exploration</v>
      </c>
      <c r="S1324" s="10">
        <f t="shared" si="40"/>
        <v>41726.504421296289</v>
      </c>
      <c r="T1324" s="10">
        <f t="shared" si="41"/>
        <v>41758.504421296289</v>
      </c>
    </row>
    <row r="1325" spans="1:20" ht="49" x14ac:dyDescent="0.25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5">
        <f>E1325/D1325</f>
        <v>4.077</v>
      </c>
      <c r="P1325" s="6">
        <f>ROUND(E1325/L1325,2)</f>
        <v>81.95</v>
      </c>
      <c r="Q1325" t="str">
        <f>LEFT(N1325, SEARCH("/",N1325)-1)</f>
        <v>technology</v>
      </c>
      <c r="R1325" t="str">
        <f>RIGHT(N1325, LEN(N1325)-SEARCH("/",N1325))</f>
        <v>space exploration</v>
      </c>
      <c r="S1325" s="10">
        <f t="shared" si="40"/>
        <v>42184.666342592587</v>
      </c>
      <c r="T1325" s="10">
        <f t="shared" si="41"/>
        <v>42227.874999999993</v>
      </c>
    </row>
    <row r="1326" spans="1:20" ht="49" x14ac:dyDescent="0.25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5">
        <f>E1326/D1326</f>
        <v>2.2392500000000002</v>
      </c>
      <c r="P1326" s="6">
        <f>ROUND(E1326/L1326,2)</f>
        <v>58.93</v>
      </c>
      <c r="Q1326" t="str">
        <f>LEFT(N1326, SEARCH("/",N1326)-1)</f>
        <v>technology</v>
      </c>
      <c r="R1326" t="str">
        <f>RIGHT(N1326, LEN(N1326)-SEARCH("/",N1326))</f>
        <v>space exploration</v>
      </c>
      <c r="S1326" s="10">
        <f t="shared" si="40"/>
        <v>42767.593379629623</v>
      </c>
      <c r="T1326" s="10">
        <f t="shared" si="41"/>
        <v>42808.791666666664</v>
      </c>
    </row>
    <row r="1327" spans="1:20" ht="49" x14ac:dyDescent="0.25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5">
        <f>E1327/D1327</f>
        <v>3.038011142857143</v>
      </c>
      <c r="P1327" s="6">
        <f>ROUND(E1327/L1327,2)</f>
        <v>157.29</v>
      </c>
      <c r="Q1327" t="str">
        <f>LEFT(N1327, SEARCH("/",N1327)-1)</f>
        <v>technology</v>
      </c>
      <c r="R1327" t="str">
        <f>RIGHT(N1327, LEN(N1327)-SEARCH("/",N1327))</f>
        <v>space exploration</v>
      </c>
      <c r="S1327" s="10">
        <f t="shared" si="40"/>
        <v>41075.02952546296</v>
      </c>
      <c r="T1327" s="10">
        <f t="shared" si="41"/>
        <v>41105.02952546296</v>
      </c>
    </row>
    <row r="1328" spans="1:20" ht="33" x14ac:dyDescent="0.25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5">
        <f>E1328/D1328</f>
        <v>1.4132510432681749</v>
      </c>
      <c r="P1328" s="6">
        <f>ROUND(E1328/L1328,2)</f>
        <v>55.76</v>
      </c>
      <c r="Q1328" t="str">
        <f>LEFT(N1328, SEARCH("/",N1328)-1)</f>
        <v>technology</v>
      </c>
      <c r="R1328" t="str">
        <f>RIGHT(N1328, LEN(N1328)-SEARCH("/",N1328))</f>
        <v>space exploration</v>
      </c>
      <c r="S1328" s="10">
        <f t="shared" si="40"/>
        <v>42564.672743055555</v>
      </c>
      <c r="T1328" s="10">
        <f t="shared" si="41"/>
        <v>42604.082638888889</v>
      </c>
    </row>
    <row r="1329" spans="1:20" ht="49" x14ac:dyDescent="0.25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5">
        <f>E1329/D1329</f>
        <v>27.906363636363636</v>
      </c>
      <c r="P1329" s="6">
        <f>ROUND(E1329/L1329,2)</f>
        <v>83.8</v>
      </c>
      <c r="Q1329" t="str">
        <f>LEFT(N1329, SEARCH("/",N1329)-1)</f>
        <v>technology</v>
      </c>
      <c r="R1329" t="str">
        <f>RIGHT(N1329, LEN(N1329)-SEARCH("/",N1329))</f>
        <v>space exploration</v>
      </c>
      <c r="S1329" s="10">
        <f t="shared" si="40"/>
        <v>42704.127476851849</v>
      </c>
      <c r="T1329" s="10">
        <f t="shared" si="41"/>
        <v>42737.749305555553</v>
      </c>
    </row>
    <row r="1330" spans="1:20" ht="49" x14ac:dyDescent="0.25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5">
        <f>E1330/D1330</f>
        <v>1.7176130000000001</v>
      </c>
      <c r="P1330" s="6">
        <f>ROUND(E1330/L1330,2)</f>
        <v>58.42</v>
      </c>
      <c r="Q1330" t="str">
        <f>LEFT(N1330, SEARCH("/",N1330)-1)</f>
        <v>technology</v>
      </c>
      <c r="R1330" t="str">
        <f>RIGHT(N1330, LEN(N1330)-SEARCH("/",N1330))</f>
        <v>space exploration</v>
      </c>
      <c r="S1330" s="10">
        <f t="shared" si="40"/>
        <v>41981.934837962959</v>
      </c>
      <c r="T1330" s="10">
        <f t="shared" si="41"/>
        <v>42012.934837962959</v>
      </c>
    </row>
    <row r="1331" spans="1:20" ht="49" x14ac:dyDescent="0.25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5">
        <f>E1331/D1331</f>
        <v>1.0101333333333333</v>
      </c>
      <c r="P1331" s="6">
        <f>ROUND(E1331/L1331,2)</f>
        <v>270.57</v>
      </c>
      <c r="Q1331" t="str">
        <f>LEFT(N1331, SEARCH("/",N1331)-1)</f>
        <v>technology</v>
      </c>
      <c r="R1331" t="str">
        <f>RIGHT(N1331, LEN(N1331)-SEARCH("/",N1331))</f>
        <v>space exploration</v>
      </c>
      <c r="S1331" s="10">
        <f t="shared" si="40"/>
        <v>41143.609884259255</v>
      </c>
      <c r="T1331" s="10">
        <f t="shared" si="41"/>
        <v>41173.609884259255</v>
      </c>
    </row>
    <row r="1332" spans="1:20" ht="49" x14ac:dyDescent="0.25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5">
        <f>E1332/D1332</f>
        <v>1.02</v>
      </c>
      <c r="P1332" s="6">
        <f>ROUND(E1332/L1332,2)</f>
        <v>107.1</v>
      </c>
      <c r="Q1332" t="str">
        <f>LEFT(N1332, SEARCH("/",N1332)-1)</f>
        <v>technology</v>
      </c>
      <c r="R1332" t="str">
        <f>RIGHT(N1332, LEN(N1332)-SEARCH("/",N1332))</f>
        <v>space exploration</v>
      </c>
      <c r="S1332" s="10">
        <f t="shared" si="40"/>
        <v>41730.500138888885</v>
      </c>
      <c r="T1332" s="10">
        <f t="shared" si="41"/>
        <v>41759</v>
      </c>
    </row>
    <row r="1333" spans="1:20" ht="49" x14ac:dyDescent="0.25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5">
        <f>E1333/D1333</f>
        <v>1.6976511744127936</v>
      </c>
      <c r="P1333" s="6">
        <f>ROUND(E1333/L1333,2)</f>
        <v>47.18</v>
      </c>
      <c r="Q1333" t="str">
        <f>LEFT(N1333, SEARCH("/",N1333)-1)</f>
        <v>technology</v>
      </c>
      <c r="R1333" t="str">
        <f>RIGHT(N1333, LEN(N1333)-SEARCH("/",N1333))</f>
        <v>space exploration</v>
      </c>
      <c r="S1333" s="10">
        <f t="shared" si="40"/>
        <v>42453.288935185185</v>
      </c>
      <c r="T1333" s="10">
        <f t="shared" si="41"/>
        <v>42490.291666666664</v>
      </c>
    </row>
    <row r="1334" spans="1:20" ht="49" x14ac:dyDescent="0.25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5">
        <f>E1334/D1334</f>
        <v>1.14534</v>
      </c>
      <c r="P1334" s="6">
        <f>ROUND(E1334/L1334,2)</f>
        <v>120.31</v>
      </c>
      <c r="Q1334" t="str">
        <f>LEFT(N1334, SEARCH("/",N1334)-1)</f>
        <v>technology</v>
      </c>
      <c r="R1334" t="str">
        <f>RIGHT(N1334, LEN(N1334)-SEARCH("/",N1334))</f>
        <v>space exploration</v>
      </c>
      <c r="S1334" s="10">
        <f t="shared" si="40"/>
        <v>42211.786215277774</v>
      </c>
      <c r="T1334" s="10">
        <f t="shared" si="41"/>
        <v>42241.786215277774</v>
      </c>
    </row>
    <row r="1335" spans="1:20" ht="49" x14ac:dyDescent="0.25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5">
        <f>E1335/D1335</f>
        <v>8.7759999999999998</v>
      </c>
      <c r="P1335" s="6">
        <f>ROUND(E1335/L1335,2)</f>
        <v>27.6</v>
      </c>
      <c r="Q1335" t="str">
        <f>LEFT(N1335, SEARCH("/",N1335)-1)</f>
        <v>technology</v>
      </c>
      <c r="R1335" t="str">
        <f>RIGHT(N1335, LEN(N1335)-SEARCH("/",N1335))</f>
        <v>space exploration</v>
      </c>
      <c r="S1335" s="10">
        <f t="shared" si="40"/>
        <v>41902.666099537033</v>
      </c>
      <c r="T1335" s="10">
        <f t="shared" si="41"/>
        <v>41932.666099537033</v>
      </c>
    </row>
    <row r="1336" spans="1:20" ht="33" x14ac:dyDescent="0.25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5">
        <f>E1336/D1336</f>
        <v>1.0538666666666667</v>
      </c>
      <c r="P1336" s="6">
        <f>ROUND(E1336/L1336,2)</f>
        <v>205.3</v>
      </c>
      <c r="Q1336" t="str">
        <f>LEFT(N1336, SEARCH("/",N1336)-1)</f>
        <v>technology</v>
      </c>
      <c r="R1336" t="str">
        <f>RIGHT(N1336, LEN(N1336)-SEARCH("/",N1336))</f>
        <v>space exploration</v>
      </c>
      <c r="S1336" s="10">
        <f t="shared" si="40"/>
        <v>42279.584039351852</v>
      </c>
      <c r="T1336" s="10">
        <f t="shared" si="41"/>
        <v>42339.625706018516</v>
      </c>
    </row>
    <row r="1337" spans="1:20" ht="49" x14ac:dyDescent="0.25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5">
        <f>E1337/D1337</f>
        <v>1.8839999999999999</v>
      </c>
      <c r="P1337" s="6">
        <f>ROUND(E1337/L1337,2)</f>
        <v>35.549999999999997</v>
      </c>
      <c r="Q1337" t="str">
        <f>LEFT(N1337, SEARCH("/",N1337)-1)</f>
        <v>technology</v>
      </c>
      <c r="R1337" t="str">
        <f>RIGHT(N1337, LEN(N1337)-SEARCH("/",N1337))</f>
        <v>space exploration</v>
      </c>
      <c r="S1337" s="10">
        <f t="shared" si="40"/>
        <v>42273.67597222222</v>
      </c>
      <c r="T1337" s="10">
        <f t="shared" si="41"/>
        <v>42300.249999999993</v>
      </c>
    </row>
    <row r="1338" spans="1:20" ht="49" x14ac:dyDescent="0.25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5">
        <f>E1338/D1338</f>
        <v>1.436523076923077</v>
      </c>
      <c r="P1338" s="6">
        <f>ROUND(E1338/L1338,2)</f>
        <v>74.64</v>
      </c>
      <c r="Q1338" t="str">
        <f>LEFT(N1338, SEARCH("/",N1338)-1)</f>
        <v>technology</v>
      </c>
      <c r="R1338" t="str">
        <f>RIGHT(N1338, LEN(N1338)-SEARCH("/",N1338))</f>
        <v>space exploration</v>
      </c>
      <c r="S1338" s="10">
        <f t="shared" si="40"/>
        <v>42250.958819444444</v>
      </c>
      <c r="T1338" s="10">
        <f t="shared" si="41"/>
        <v>42287.833333333336</v>
      </c>
    </row>
    <row r="1339" spans="1:20" ht="49" x14ac:dyDescent="0.25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5">
        <f>E1339/D1339</f>
        <v>1.4588000000000001</v>
      </c>
      <c r="P1339" s="6">
        <f>ROUND(E1339/L1339,2)</f>
        <v>47.06</v>
      </c>
      <c r="Q1339" t="str">
        <f>LEFT(N1339, SEARCH("/",N1339)-1)</f>
        <v>technology</v>
      </c>
      <c r="R1339" t="str">
        <f>RIGHT(N1339, LEN(N1339)-SEARCH("/",N1339))</f>
        <v>space exploration</v>
      </c>
      <c r="S1339" s="10">
        <f t="shared" si="40"/>
        <v>42115.539212962962</v>
      </c>
      <c r="T1339" s="10">
        <f t="shared" si="41"/>
        <v>42145.539212962962</v>
      </c>
    </row>
    <row r="1340" spans="1:20" ht="49" x14ac:dyDescent="0.25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5">
        <f>E1340/D1340</f>
        <v>1.3118399999999999</v>
      </c>
      <c r="P1340" s="6">
        <f>ROUND(E1340/L1340,2)</f>
        <v>26.59</v>
      </c>
      <c r="Q1340" t="str">
        <f>LEFT(N1340, SEARCH("/",N1340)-1)</f>
        <v>technology</v>
      </c>
      <c r="R1340" t="str">
        <f>RIGHT(N1340, LEN(N1340)-SEARCH("/",N1340))</f>
        <v>space exploration</v>
      </c>
      <c r="S1340" s="10">
        <f t="shared" si="40"/>
        <v>42689.534907407404</v>
      </c>
      <c r="T1340" s="10">
        <f t="shared" si="41"/>
        <v>42734.534907407404</v>
      </c>
    </row>
    <row r="1341" spans="1:20" ht="49" x14ac:dyDescent="0.25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5">
        <f>E1341/D1341</f>
        <v>1.1399999999999999</v>
      </c>
      <c r="P1341" s="6">
        <f>ROUND(E1341/L1341,2)</f>
        <v>36.770000000000003</v>
      </c>
      <c r="Q1341" t="str">
        <f>LEFT(N1341, SEARCH("/",N1341)-1)</f>
        <v>technology</v>
      </c>
      <c r="R1341" t="str">
        <f>RIGHT(N1341, LEN(N1341)-SEARCH("/",N1341))</f>
        <v>space exploration</v>
      </c>
      <c r="S1341" s="10">
        <f t="shared" si="40"/>
        <v>42692.048217592594</v>
      </c>
      <c r="T1341" s="10">
        <f t="shared" si="41"/>
        <v>42706.048217592594</v>
      </c>
    </row>
    <row r="1342" spans="1:20" ht="49" x14ac:dyDescent="0.25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5">
        <f>E1342/D1342</f>
        <v>13.794206249999998</v>
      </c>
      <c r="P1342" s="6">
        <f>ROUND(E1342/L1342,2)</f>
        <v>31.82</v>
      </c>
      <c r="Q1342" t="str">
        <f>LEFT(N1342, SEARCH("/",N1342)-1)</f>
        <v>technology</v>
      </c>
      <c r="R1342" t="str">
        <f>RIGHT(N1342, LEN(N1342)-SEARCH("/",N1342))</f>
        <v>space exploration</v>
      </c>
      <c r="S1342" s="10">
        <f t="shared" si="40"/>
        <v>41144.213217592587</v>
      </c>
      <c r="T1342" s="10">
        <f t="shared" si="41"/>
        <v>41165.213217592587</v>
      </c>
    </row>
    <row r="1343" spans="1:20" ht="49" x14ac:dyDescent="0.25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5">
        <f>E1343/D1343</f>
        <v>9.56</v>
      </c>
      <c r="P1343" s="6">
        <f>ROUND(E1343/L1343,2)</f>
        <v>27.58</v>
      </c>
      <c r="Q1343" t="str">
        <f>LEFT(N1343, SEARCH("/",N1343)-1)</f>
        <v>technology</v>
      </c>
      <c r="R1343" t="str">
        <f>RIGHT(N1343, LEN(N1343)-SEARCH("/",N1343))</f>
        <v>space exploration</v>
      </c>
      <c r="S1343" s="10">
        <f t="shared" si="40"/>
        <v>42658.601944444446</v>
      </c>
      <c r="T1343" s="10">
        <f t="shared" si="41"/>
        <v>42683.643611111103</v>
      </c>
    </row>
    <row r="1344" spans="1:20" ht="49" x14ac:dyDescent="0.25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5">
        <f>E1344/D1344</f>
        <v>1.1200000000000001</v>
      </c>
      <c r="P1344" s="6">
        <f>ROUND(E1344/L1344,2)</f>
        <v>56</v>
      </c>
      <c r="Q1344" t="str">
        <f>LEFT(N1344, SEARCH("/",N1344)-1)</f>
        <v>technology</v>
      </c>
      <c r="R1344" t="str">
        <f>RIGHT(N1344, LEN(N1344)-SEARCH("/",N1344))</f>
        <v>space exploration</v>
      </c>
      <c r="S1344" s="10">
        <f t="shared" si="40"/>
        <v>42128.41978009259</v>
      </c>
      <c r="T1344" s="10">
        <f t="shared" si="41"/>
        <v>42158.41978009259</v>
      </c>
    </row>
    <row r="1345" spans="1:20" ht="49" x14ac:dyDescent="0.25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5">
        <f>E1345/D1345</f>
        <v>6.4666666666666668</v>
      </c>
      <c r="P1345" s="6">
        <f>ROUND(E1345/L1345,2)</f>
        <v>21.56</v>
      </c>
      <c r="Q1345" t="str">
        <f>LEFT(N1345, SEARCH("/",N1345)-1)</f>
        <v>technology</v>
      </c>
      <c r="R1345" t="str">
        <f>RIGHT(N1345, LEN(N1345)-SEARCH("/",N1345))</f>
        <v>space exploration</v>
      </c>
      <c r="S1345" s="10">
        <f t="shared" si="40"/>
        <v>42304.621076388888</v>
      </c>
      <c r="T1345" s="10">
        <f t="shared" si="41"/>
        <v>42334.662743055553</v>
      </c>
    </row>
    <row r="1346" spans="1:20" ht="33" x14ac:dyDescent="0.25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5">
        <f>E1346/D1346</f>
        <v>1.1036948748510131</v>
      </c>
      <c r="P1346" s="6">
        <f>ROUND(E1346/L1346,2)</f>
        <v>44.1</v>
      </c>
      <c r="Q1346" t="str">
        <f>LEFT(N1346, SEARCH("/",N1346)-1)</f>
        <v>technology</v>
      </c>
      <c r="R1346" t="str">
        <f>RIGHT(N1346, LEN(N1346)-SEARCH("/",N1346))</f>
        <v>space exploration</v>
      </c>
      <c r="S1346" s="10">
        <f t="shared" si="40"/>
        <v>41953.757719907408</v>
      </c>
      <c r="T1346" s="10">
        <f t="shared" si="41"/>
        <v>41973.757719907408</v>
      </c>
    </row>
    <row r="1347" spans="1:20" ht="33" x14ac:dyDescent="0.25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5">
        <f>E1347/D1347</f>
        <v>1.2774000000000001</v>
      </c>
      <c r="P1347" s="6">
        <f>ROUND(E1347/L1347,2)</f>
        <v>63.87</v>
      </c>
      <c r="Q1347" t="str">
        <f>LEFT(N1347, SEARCH("/",N1347)-1)</f>
        <v>technology</v>
      </c>
      <c r="R1347" t="str">
        <f>RIGHT(N1347, LEN(N1347)-SEARCH("/",N1347))</f>
        <v>space exploration</v>
      </c>
      <c r="S1347" s="10">
        <f t="shared" ref="S1347:S1410" si="42">(J1347/86400)+25569+(-5/24)</f>
        <v>42108.330115740733</v>
      </c>
      <c r="T1347" s="10">
        <f t="shared" ref="T1347:T1410" si="43">(I1347/86400)+25569+(-5/24)</f>
        <v>42138.330115740733</v>
      </c>
    </row>
    <row r="1348" spans="1:20" ht="49" x14ac:dyDescent="0.25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5">
        <f>E1348/D1348</f>
        <v>1.579</v>
      </c>
      <c r="P1348" s="6">
        <f>ROUND(E1348/L1348,2)</f>
        <v>38.99</v>
      </c>
      <c r="Q1348" t="str">
        <f>LEFT(N1348, SEARCH("/",N1348)-1)</f>
        <v>technology</v>
      </c>
      <c r="R1348" t="str">
        <f>RIGHT(N1348, LEN(N1348)-SEARCH("/",N1348))</f>
        <v>space exploration</v>
      </c>
      <c r="S1348" s="10">
        <f t="shared" si="42"/>
        <v>42523.897129629629</v>
      </c>
      <c r="T1348" s="10">
        <f t="shared" si="43"/>
        <v>42551.208333333336</v>
      </c>
    </row>
    <row r="1349" spans="1:20" ht="49" x14ac:dyDescent="0.25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5">
        <f>E1349/D1349</f>
        <v>1.1466525000000001</v>
      </c>
      <c r="P1349" s="6">
        <f>ROUND(E1349/L1349,2)</f>
        <v>80.19</v>
      </c>
      <c r="Q1349" t="str">
        <f>LEFT(N1349, SEARCH("/",N1349)-1)</f>
        <v>technology</v>
      </c>
      <c r="R1349" t="str">
        <f>RIGHT(N1349, LEN(N1349)-SEARCH("/",N1349))</f>
        <v>space exploration</v>
      </c>
      <c r="S1349" s="10">
        <f t="shared" si="42"/>
        <v>42217.960960648146</v>
      </c>
      <c r="T1349" s="10">
        <f t="shared" si="43"/>
        <v>42245.960960648146</v>
      </c>
    </row>
    <row r="1350" spans="1:20" ht="49" x14ac:dyDescent="0.25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5">
        <f>E1350/D1350</f>
        <v>1.3700934579439252</v>
      </c>
      <c r="P1350" s="6">
        <f>ROUND(E1350/L1350,2)</f>
        <v>34.9</v>
      </c>
      <c r="Q1350" t="str">
        <f>LEFT(N1350, SEARCH("/",N1350)-1)</f>
        <v>technology</v>
      </c>
      <c r="R1350" t="str">
        <f>RIGHT(N1350, LEN(N1350)-SEARCH("/",N1350))</f>
        <v>space exploration</v>
      </c>
      <c r="S1350" s="10">
        <f t="shared" si="42"/>
        <v>42493.853460648148</v>
      </c>
      <c r="T1350" s="10">
        <f t="shared" si="43"/>
        <v>42518.853460648148</v>
      </c>
    </row>
    <row r="1351" spans="1:20" ht="49" x14ac:dyDescent="0.25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5">
        <f>E1351/D1351</f>
        <v>3.5461999999999998</v>
      </c>
      <c r="P1351" s="6">
        <f>ROUND(E1351/L1351,2)</f>
        <v>89.1</v>
      </c>
      <c r="Q1351" t="str">
        <f>LEFT(N1351, SEARCH("/",N1351)-1)</f>
        <v>technology</v>
      </c>
      <c r="R1351" t="str">
        <f>RIGHT(N1351, LEN(N1351)-SEARCH("/",N1351))</f>
        <v>space exploration</v>
      </c>
      <c r="S1351" s="10">
        <f t="shared" si="42"/>
        <v>41667.614953703705</v>
      </c>
      <c r="T1351" s="10">
        <f t="shared" si="43"/>
        <v>41697.75</v>
      </c>
    </row>
    <row r="1352" spans="1:20" ht="49" x14ac:dyDescent="0.25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5">
        <f>E1352/D1352</f>
        <v>1.0602150537634409</v>
      </c>
      <c r="P1352" s="6">
        <f>ROUND(E1352/L1352,2)</f>
        <v>39.44</v>
      </c>
      <c r="Q1352" t="str">
        <f>LEFT(N1352, SEARCH("/",N1352)-1)</f>
        <v>technology</v>
      </c>
      <c r="R1352" t="str">
        <f>RIGHT(N1352, LEN(N1352)-SEARCH("/",N1352))</f>
        <v>space exploration</v>
      </c>
      <c r="S1352" s="10">
        <f t="shared" si="42"/>
        <v>42612.448159722218</v>
      </c>
      <c r="T1352" s="10">
        <f t="shared" si="43"/>
        <v>42642.448159722218</v>
      </c>
    </row>
    <row r="1353" spans="1:20" ht="49" x14ac:dyDescent="0.25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5">
        <f>E1353/D1353</f>
        <v>1</v>
      </c>
      <c r="P1353" s="6">
        <f>ROUND(E1353/L1353,2)</f>
        <v>136.9</v>
      </c>
      <c r="Q1353" t="str">
        <f>LEFT(N1353, SEARCH("/",N1353)-1)</f>
        <v>technology</v>
      </c>
      <c r="R1353" t="str">
        <f>RIGHT(N1353, LEN(N1353)-SEARCH("/",N1353))</f>
        <v>space exploration</v>
      </c>
      <c r="S1353" s="10">
        <f t="shared" si="42"/>
        <v>42037.742604166669</v>
      </c>
      <c r="T1353" s="10">
        <f t="shared" si="43"/>
        <v>42072.700937499998</v>
      </c>
    </row>
    <row r="1354" spans="1:20" ht="49" x14ac:dyDescent="0.25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5">
        <f>E1354/D1354</f>
        <v>1.873</v>
      </c>
      <c r="P1354" s="6">
        <f>ROUND(E1354/L1354,2)</f>
        <v>37.46</v>
      </c>
      <c r="Q1354" t="str">
        <f>LEFT(N1354, SEARCH("/",N1354)-1)</f>
        <v>technology</v>
      </c>
      <c r="R1354" t="str">
        <f>RIGHT(N1354, LEN(N1354)-SEARCH("/",N1354))</f>
        <v>space exploration</v>
      </c>
      <c r="S1354" s="10">
        <f t="shared" si="42"/>
        <v>42636.406412037039</v>
      </c>
      <c r="T1354" s="10">
        <f t="shared" si="43"/>
        <v>42658.833333333336</v>
      </c>
    </row>
    <row r="1355" spans="1:20" ht="33" x14ac:dyDescent="0.25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5">
        <f>E1355/D1355</f>
        <v>1.6619999999999999</v>
      </c>
      <c r="P1355" s="6">
        <f>ROUND(E1355/L1355,2)</f>
        <v>31.96</v>
      </c>
      <c r="Q1355" t="str">
        <f>LEFT(N1355, SEARCH("/",N1355)-1)</f>
        <v>technology</v>
      </c>
      <c r="R1355" t="str">
        <f>RIGHT(N1355, LEN(N1355)-SEARCH("/",N1355))</f>
        <v>space exploration</v>
      </c>
      <c r="S1355" s="10">
        <f t="shared" si="42"/>
        <v>42639.341145833336</v>
      </c>
      <c r="T1355" s="10">
        <f t="shared" si="43"/>
        <v>42655.341145833336</v>
      </c>
    </row>
    <row r="1356" spans="1:20" ht="49" x14ac:dyDescent="0.25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5">
        <f>E1356/D1356</f>
        <v>1.0172910662824208</v>
      </c>
      <c r="P1356" s="6">
        <f>ROUND(E1356/L1356,2)</f>
        <v>25.21</v>
      </c>
      <c r="Q1356" t="str">
        <f>LEFT(N1356, SEARCH("/",N1356)-1)</f>
        <v>technology</v>
      </c>
      <c r="R1356" t="str">
        <f>RIGHT(N1356, LEN(N1356)-SEARCH("/",N1356))</f>
        <v>space exploration</v>
      </c>
      <c r="S1356" s="10">
        <f t="shared" si="42"/>
        <v>41989.70480324074</v>
      </c>
      <c r="T1356" s="10">
        <f t="shared" si="43"/>
        <v>42019.70480324074</v>
      </c>
    </row>
    <row r="1357" spans="1:20" ht="49" x14ac:dyDescent="0.25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5">
        <f>E1357/D1357</f>
        <v>1.64</v>
      </c>
      <c r="P1357" s="6">
        <f>ROUND(E1357/L1357,2)</f>
        <v>10.039999999999999</v>
      </c>
      <c r="Q1357" t="str">
        <f>LEFT(N1357, SEARCH("/",N1357)-1)</f>
        <v>technology</v>
      </c>
      <c r="R1357" t="str">
        <f>RIGHT(N1357, LEN(N1357)-SEARCH("/",N1357))</f>
        <v>space exploration</v>
      </c>
      <c r="S1357" s="10">
        <f t="shared" si="42"/>
        <v>42024.656805555554</v>
      </c>
      <c r="T1357" s="10">
        <f t="shared" si="43"/>
        <v>42054.656805555554</v>
      </c>
    </row>
    <row r="1358" spans="1:20" ht="65" x14ac:dyDescent="0.25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5">
        <f>E1358/D1358</f>
        <v>1.0566666666666666</v>
      </c>
      <c r="P1358" s="6">
        <f>ROUND(E1358/L1358,2)</f>
        <v>45.94</v>
      </c>
      <c r="Q1358" t="str">
        <f>LEFT(N1358, SEARCH("/",N1358)-1)</f>
        <v>technology</v>
      </c>
      <c r="R1358" t="str">
        <f>RIGHT(N1358, LEN(N1358)-SEARCH("/",N1358))</f>
        <v>space exploration</v>
      </c>
      <c r="S1358" s="10">
        <f t="shared" si="42"/>
        <v>42102.952245370368</v>
      </c>
      <c r="T1358" s="10">
        <f t="shared" si="43"/>
        <v>42162.952245370368</v>
      </c>
    </row>
    <row r="1359" spans="1:20" ht="49" x14ac:dyDescent="0.25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5">
        <f>E1359/D1359</f>
        <v>1.0289999999999999</v>
      </c>
      <c r="P1359" s="6">
        <f>ROUND(E1359/L1359,2)</f>
        <v>85.75</v>
      </c>
      <c r="Q1359" t="str">
        <f>LEFT(N1359, SEARCH("/",N1359)-1)</f>
        <v>technology</v>
      </c>
      <c r="R1359" t="str">
        <f>RIGHT(N1359, LEN(N1359)-SEARCH("/",N1359))</f>
        <v>makerspaces</v>
      </c>
      <c r="S1359" s="10">
        <f t="shared" si="42"/>
        <v>41542.750115740739</v>
      </c>
      <c r="T1359" s="10">
        <f t="shared" si="43"/>
        <v>41572.750115740739</v>
      </c>
    </row>
    <row r="1360" spans="1:20" ht="49" x14ac:dyDescent="0.25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5">
        <f>E1360/D1360</f>
        <v>1.0680000000000001</v>
      </c>
      <c r="P1360" s="6">
        <f>ROUND(E1360/L1360,2)</f>
        <v>267</v>
      </c>
      <c r="Q1360" t="str">
        <f>LEFT(N1360, SEARCH("/",N1360)-1)</f>
        <v>technology</v>
      </c>
      <c r="R1360" t="str">
        <f>RIGHT(N1360, LEN(N1360)-SEARCH("/",N1360))</f>
        <v>makerspaces</v>
      </c>
      <c r="S1360" s="10">
        <f t="shared" si="42"/>
        <v>42207.538344907407</v>
      </c>
      <c r="T1360" s="10">
        <f t="shared" si="43"/>
        <v>42237.538344907407</v>
      </c>
    </row>
    <row r="1361" spans="1:20" ht="49" x14ac:dyDescent="0.25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5">
        <f>E1361/D1361</f>
        <v>1.0459624999999999</v>
      </c>
      <c r="P1361" s="6">
        <f>ROUND(E1361/L1361,2)</f>
        <v>373.56</v>
      </c>
      <c r="Q1361" t="str">
        <f>LEFT(N1361, SEARCH("/",N1361)-1)</f>
        <v>technology</v>
      </c>
      <c r="R1361" t="str">
        <f>RIGHT(N1361, LEN(N1361)-SEARCH("/",N1361))</f>
        <v>makerspaces</v>
      </c>
      <c r="S1361" s="10">
        <f t="shared" si="42"/>
        <v>42222.41443287037</v>
      </c>
      <c r="T1361" s="10">
        <f t="shared" si="43"/>
        <v>42251.416666666664</v>
      </c>
    </row>
    <row r="1362" spans="1:20" ht="49" x14ac:dyDescent="0.25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5">
        <f>E1362/D1362</f>
        <v>1.0342857142857143</v>
      </c>
      <c r="P1362" s="6">
        <f>ROUND(E1362/L1362,2)</f>
        <v>174.04</v>
      </c>
      <c r="Q1362" t="str">
        <f>LEFT(N1362, SEARCH("/",N1362)-1)</f>
        <v>technology</v>
      </c>
      <c r="R1362" t="str">
        <f>RIGHT(N1362, LEN(N1362)-SEARCH("/",N1362))</f>
        <v>makerspaces</v>
      </c>
      <c r="S1362" s="10">
        <f t="shared" si="42"/>
        <v>42312.817094907405</v>
      </c>
      <c r="T1362" s="10">
        <f t="shared" si="43"/>
        <v>42347.082638888889</v>
      </c>
    </row>
    <row r="1363" spans="1:20" ht="49" x14ac:dyDescent="0.25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5">
        <f>E1363/D1363</f>
        <v>1.2314285714285715</v>
      </c>
      <c r="P1363" s="6">
        <f>ROUND(E1363/L1363,2)</f>
        <v>93.7</v>
      </c>
      <c r="Q1363" t="str">
        <f>LEFT(N1363, SEARCH("/",N1363)-1)</f>
        <v>technology</v>
      </c>
      <c r="R1363" t="str">
        <f>RIGHT(N1363, LEN(N1363)-SEARCH("/",N1363))</f>
        <v>makerspaces</v>
      </c>
      <c r="S1363" s="10">
        <f t="shared" si="42"/>
        <v>42083.687199074069</v>
      </c>
      <c r="T1363" s="10">
        <f t="shared" si="43"/>
        <v>42128.687199074069</v>
      </c>
    </row>
    <row r="1364" spans="1:20" ht="49" x14ac:dyDescent="0.25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5">
        <f>E1364/D1364</f>
        <v>1.592951</v>
      </c>
      <c r="P1364" s="6">
        <f>ROUND(E1364/L1364,2)</f>
        <v>77.33</v>
      </c>
      <c r="Q1364" t="str">
        <f>LEFT(N1364, SEARCH("/",N1364)-1)</f>
        <v>technology</v>
      </c>
      <c r="R1364" t="str">
        <f>RIGHT(N1364, LEN(N1364)-SEARCH("/",N1364))</f>
        <v>makerspaces</v>
      </c>
      <c r="S1364" s="10">
        <f t="shared" si="42"/>
        <v>42235.55600694444</v>
      </c>
      <c r="T1364" s="10">
        <f t="shared" si="43"/>
        <v>42272.666666666664</v>
      </c>
    </row>
    <row r="1365" spans="1:20" ht="49" x14ac:dyDescent="0.25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5">
        <f>E1365/D1365</f>
        <v>1.1066666666666667</v>
      </c>
      <c r="P1365" s="6">
        <f>ROUND(E1365/L1365,2)</f>
        <v>92.22</v>
      </c>
      <c r="Q1365" t="str">
        <f>LEFT(N1365, SEARCH("/",N1365)-1)</f>
        <v>technology</v>
      </c>
      <c r="R1365" t="str">
        <f>RIGHT(N1365, LEN(N1365)-SEARCH("/",N1365))</f>
        <v>makerspaces</v>
      </c>
      <c r="S1365" s="10">
        <f t="shared" si="42"/>
        <v>42380.717777777776</v>
      </c>
      <c r="T1365" s="10">
        <f t="shared" si="43"/>
        <v>42410.717777777776</v>
      </c>
    </row>
    <row r="1366" spans="1:20" ht="33" x14ac:dyDescent="0.25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5">
        <f>E1366/D1366</f>
        <v>1.7070000000000001</v>
      </c>
      <c r="P1366" s="6">
        <f>ROUND(E1366/L1366,2)</f>
        <v>60.96</v>
      </c>
      <c r="Q1366" t="str">
        <f>LEFT(N1366, SEARCH("/",N1366)-1)</f>
        <v>technology</v>
      </c>
      <c r="R1366" t="str">
        <f>RIGHT(N1366, LEN(N1366)-SEARCH("/",N1366))</f>
        <v>makerspaces</v>
      </c>
      <c r="S1366" s="10">
        <f t="shared" si="42"/>
        <v>42275.380381944444</v>
      </c>
      <c r="T1366" s="10">
        <f t="shared" si="43"/>
        <v>42317.397222222215</v>
      </c>
    </row>
    <row r="1367" spans="1:20" ht="49" x14ac:dyDescent="0.25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5">
        <f>E1367/D1367</f>
        <v>1.25125</v>
      </c>
      <c r="P1367" s="6">
        <f>ROUND(E1367/L1367,2)</f>
        <v>91</v>
      </c>
      <c r="Q1367" t="str">
        <f>LEFT(N1367, SEARCH("/",N1367)-1)</f>
        <v>technology</v>
      </c>
      <c r="R1367" t="str">
        <f>RIGHT(N1367, LEN(N1367)-SEARCH("/",N1367))</f>
        <v>makerspaces</v>
      </c>
      <c r="S1367" s="10">
        <f t="shared" si="42"/>
        <v>42318.827499999992</v>
      </c>
      <c r="T1367" s="10">
        <f t="shared" si="43"/>
        <v>42378.827499999992</v>
      </c>
    </row>
    <row r="1368" spans="1:20" ht="49" x14ac:dyDescent="0.25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5">
        <f>E1368/D1368</f>
        <v>1.1229714285714285</v>
      </c>
      <c r="P1368" s="6">
        <f>ROUND(E1368/L1368,2)</f>
        <v>149.44</v>
      </c>
      <c r="Q1368" t="str">
        <f>LEFT(N1368, SEARCH("/",N1368)-1)</f>
        <v>theater</v>
      </c>
      <c r="R1368" t="str">
        <f>RIGHT(N1368, LEN(N1368)-SEARCH("/",N1368))</f>
        <v>spaces</v>
      </c>
      <c r="S1368" s="10">
        <f t="shared" si="42"/>
        <v>41899.086608796293</v>
      </c>
      <c r="T1368" s="10">
        <f t="shared" si="43"/>
        <v>41928.082638888889</v>
      </c>
    </row>
    <row r="1369" spans="1:20" ht="49" x14ac:dyDescent="0.25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5">
        <f>E1369/D1369</f>
        <v>3.50844625</v>
      </c>
      <c r="P1369" s="6">
        <f>ROUND(E1369/L1369,2)</f>
        <v>71.239999999999995</v>
      </c>
      <c r="Q1369" t="str">
        <f>LEFT(N1369, SEARCH("/",N1369)-1)</f>
        <v>theater</v>
      </c>
      <c r="R1369" t="str">
        <f>RIGHT(N1369, LEN(N1369)-SEARCH("/",N1369))</f>
        <v>spaces</v>
      </c>
      <c r="S1369" s="10">
        <f t="shared" si="42"/>
        <v>41391.574571759258</v>
      </c>
      <c r="T1369" s="10">
        <f t="shared" si="43"/>
        <v>41421.082638888889</v>
      </c>
    </row>
    <row r="1370" spans="1:20" ht="49" x14ac:dyDescent="0.25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5">
        <f>E1370/D1370</f>
        <v>2.3321535</v>
      </c>
      <c r="P1370" s="6">
        <f>ROUND(E1370/L1370,2)</f>
        <v>44.46</v>
      </c>
      <c r="Q1370" t="str">
        <f>LEFT(N1370, SEARCH("/",N1370)-1)</f>
        <v>theater</v>
      </c>
      <c r="R1370" t="str">
        <f>RIGHT(N1370, LEN(N1370)-SEARCH("/",N1370))</f>
        <v>spaces</v>
      </c>
      <c r="S1370" s="10">
        <f t="shared" si="42"/>
        <v>42512.489884259259</v>
      </c>
      <c r="T1370" s="10">
        <f t="shared" si="43"/>
        <v>42572.489884259259</v>
      </c>
    </row>
    <row r="1371" spans="1:20" ht="49" x14ac:dyDescent="0.25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5">
        <f>E1371/D1371</f>
        <v>1.01606</v>
      </c>
      <c r="P1371" s="6">
        <f>ROUND(E1371/L1371,2)</f>
        <v>164.94</v>
      </c>
      <c r="Q1371" t="str">
        <f>LEFT(N1371, SEARCH("/",N1371)-1)</f>
        <v>theater</v>
      </c>
      <c r="R1371" t="str">
        <f>RIGHT(N1371, LEN(N1371)-SEARCH("/",N1371))</f>
        <v>spaces</v>
      </c>
      <c r="S1371" s="10">
        <f t="shared" si="42"/>
        <v>42611.941446759258</v>
      </c>
      <c r="T1371" s="10">
        <f t="shared" si="43"/>
        <v>42646.957638888889</v>
      </c>
    </row>
    <row r="1372" spans="1:20" ht="33" x14ac:dyDescent="0.25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5">
        <f>E1372/D1372</f>
        <v>1.5390035000000002</v>
      </c>
      <c r="P1372" s="6">
        <f>ROUND(E1372/L1372,2)</f>
        <v>84.87</v>
      </c>
      <c r="Q1372" t="str">
        <f>LEFT(N1372, SEARCH("/",N1372)-1)</f>
        <v>theater</v>
      </c>
      <c r="R1372" t="str">
        <f>RIGHT(N1372, LEN(N1372)-SEARCH("/",N1372))</f>
        <v>spaces</v>
      </c>
      <c r="S1372" s="10">
        <f t="shared" si="42"/>
        <v>41828.021157407406</v>
      </c>
      <c r="T1372" s="10">
        <f t="shared" si="43"/>
        <v>41859.875</v>
      </c>
    </row>
    <row r="1373" spans="1:20" ht="49" x14ac:dyDescent="0.25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5">
        <f>E1373/D1373</f>
        <v>1.007161125319693</v>
      </c>
      <c r="P1373" s="6">
        <f>ROUND(E1373/L1373,2)</f>
        <v>53.95</v>
      </c>
      <c r="Q1373" t="str">
        <f>LEFT(N1373, SEARCH("/",N1373)-1)</f>
        <v>theater</v>
      </c>
      <c r="R1373" t="str">
        <f>RIGHT(N1373, LEN(N1373)-SEARCH("/",N1373))</f>
        <v>spaces</v>
      </c>
      <c r="S1373" s="10">
        <f t="shared" si="42"/>
        <v>41780.536921296291</v>
      </c>
      <c r="T1373" s="10">
        <f t="shared" si="43"/>
        <v>41810.709027777775</v>
      </c>
    </row>
    <row r="1374" spans="1:20" ht="49" x14ac:dyDescent="0.25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5">
        <f>E1374/D1374</f>
        <v>1.3138181818181818</v>
      </c>
      <c r="P1374" s="6">
        <f>ROUND(E1374/L1374,2)</f>
        <v>50.53</v>
      </c>
      <c r="Q1374" t="str">
        <f>LEFT(N1374, SEARCH("/",N1374)-1)</f>
        <v>theater</v>
      </c>
      <c r="R1374" t="str">
        <f>RIGHT(N1374, LEN(N1374)-SEARCH("/",N1374))</f>
        <v>spaces</v>
      </c>
      <c r="S1374" s="10">
        <f t="shared" si="42"/>
        <v>41431.853703703702</v>
      </c>
      <c r="T1374" s="10">
        <f t="shared" si="43"/>
        <v>41468.541666666664</v>
      </c>
    </row>
    <row r="1375" spans="1:20" ht="49" x14ac:dyDescent="0.25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5">
        <f>E1375/D1375</f>
        <v>1.0224133333333334</v>
      </c>
      <c r="P1375" s="6">
        <f>ROUND(E1375/L1375,2)</f>
        <v>108</v>
      </c>
      <c r="Q1375" t="str">
        <f>LEFT(N1375, SEARCH("/",N1375)-1)</f>
        <v>theater</v>
      </c>
      <c r="R1375" t="str">
        <f>RIGHT(N1375, LEN(N1375)-SEARCH("/",N1375))</f>
        <v>spaces</v>
      </c>
      <c r="S1375" s="10">
        <f t="shared" si="42"/>
        <v>42322.445416666662</v>
      </c>
      <c r="T1375" s="10">
        <f t="shared" si="43"/>
        <v>42362.445416666662</v>
      </c>
    </row>
    <row r="1376" spans="1:20" ht="33" x14ac:dyDescent="0.25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5">
        <f>E1376/D1376</f>
        <v>1.1635599999999999</v>
      </c>
      <c r="P1376" s="6">
        <f>ROUND(E1376/L1376,2)</f>
        <v>95.37</v>
      </c>
      <c r="Q1376" t="str">
        <f>LEFT(N1376, SEARCH("/",N1376)-1)</f>
        <v>theater</v>
      </c>
      <c r="R1376" t="str">
        <f>RIGHT(N1376, LEN(N1376)-SEARCH("/",N1376))</f>
        <v>spaces</v>
      </c>
      <c r="S1376" s="10">
        <f t="shared" si="42"/>
        <v>42629.446712962956</v>
      </c>
      <c r="T1376" s="10">
        <f t="shared" si="43"/>
        <v>42657.749999999993</v>
      </c>
    </row>
    <row r="1377" spans="1:20" ht="49" x14ac:dyDescent="0.25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5">
        <f>E1377/D1377</f>
        <v>2.6462241666666664</v>
      </c>
      <c r="P1377" s="6">
        <f>ROUND(E1377/L1377,2)</f>
        <v>57.63</v>
      </c>
      <c r="Q1377" t="str">
        <f>LEFT(N1377, SEARCH("/",N1377)-1)</f>
        <v>theater</v>
      </c>
      <c r="R1377" t="str">
        <f>RIGHT(N1377, LEN(N1377)-SEARCH("/",N1377))</f>
        <v>spaces</v>
      </c>
      <c r="S1377" s="10">
        <f t="shared" si="42"/>
        <v>42387.190138888887</v>
      </c>
      <c r="T1377" s="10">
        <f t="shared" si="43"/>
        <v>42421.190138888887</v>
      </c>
    </row>
    <row r="1378" spans="1:20" ht="65" x14ac:dyDescent="0.25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5">
        <f>E1378/D1378</f>
        <v>1.1998010000000001</v>
      </c>
      <c r="P1378" s="6">
        <f>ROUND(E1378/L1378,2)</f>
        <v>64.16</v>
      </c>
      <c r="Q1378" t="str">
        <f>LEFT(N1378, SEARCH("/",N1378)-1)</f>
        <v>theater</v>
      </c>
      <c r="R1378" t="str">
        <f>RIGHT(N1378, LEN(N1378)-SEARCH("/",N1378))</f>
        <v>spaces</v>
      </c>
      <c r="S1378" s="10">
        <f t="shared" si="42"/>
        <v>42255.124918981477</v>
      </c>
      <c r="T1378" s="10">
        <f t="shared" si="43"/>
        <v>42285.124918981477</v>
      </c>
    </row>
    <row r="1379" spans="1:20" ht="49" x14ac:dyDescent="0.25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5">
        <f>E1379/D1379</f>
        <v>1.2010400000000001</v>
      </c>
      <c r="P1379" s="6">
        <f>ROUND(E1379/L1379,2)</f>
        <v>92.39</v>
      </c>
      <c r="Q1379" t="str">
        <f>LEFT(N1379, SEARCH("/",N1379)-1)</f>
        <v>theater</v>
      </c>
      <c r="R1379" t="str">
        <f>RIGHT(N1379, LEN(N1379)-SEARCH("/",N1379))</f>
        <v>spaces</v>
      </c>
      <c r="S1379" s="10">
        <f t="shared" si="42"/>
        <v>41934.706585648142</v>
      </c>
      <c r="T1379" s="10">
        <f t="shared" si="43"/>
        <v>41979.748252314814</v>
      </c>
    </row>
    <row r="1380" spans="1:20" ht="49" x14ac:dyDescent="0.25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5">
        <f>E1380/D1380</f>
        <v>1.0358333333333334</v>
      </c>
      <c r="P1380" s="6">
        <f>ROUND(E1380/L1380,2)</f>
        <v>125.98</v>
      </c>
      <c r="Q1380" t="str">
        <f>LEFT(N1380, SEARCH("/",N1380)-1)</f>
        <v>theater</v>
      </c>
      <c r="R1380" t="str">
        <f>RIGHT(N1380, LEN(N1380)-SEARCH("/",N1380))</f>
        <v>spaces</v>
      </c>
      <c r="S1380" s="10">
        <f t="shared" si="42"/>
        <v>42465.388252314813</v>
      </c>
      <c r="T1380" s="10">
        <f t="shared" si="43"/>
        <v>42493.749999999993</v>
      </c>
    </row>
    <row r="1381" spans="1:20" ht="49" x14ac:dyDescent="0.25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5">
        <f>E1381/D1381</f>
        <v>1.0883333333333334</v>
      </c>
      <c r="P1381" s="6">
        <f>ROUND(E1381/L1381,2)</f>
        <v>94.64</v>
      </c>
      <c r="Q1381" t="str">
        <f>LEFT(N1381, SEARCH("/",N1381)-1)</f>
        <v>theater</v>
      </c>
      <c r="R1381" t="str">
        <f>RIGHT(N1381, LEN(N1381)-SEARCH("/",N1381))</f>
        <v>spaces</v>
      </c>
      <c r="S1381" s="10">
        <f t="shared" si="42"/>
        <v>42417.822847222218</v>
      </c>
      <c r="T1381" s="10">
        <f t="shared" si="43"/>
        <v>42477.781180555554</v>
      </c>
    </row>
    <row r="1382" spans="1:20" ht="49" x14ac:dyDescent="0.25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5">
        <f>E1382/D1382</f>
        <v>1.1812400000000001</v>
      </c>
      <c r="P1382" s="6">
        <f>ROUND(E1382/L1382,2)</f>
        <v>170.7</v>
      </c>
      <c r="Q1382" t="str">
        <f>LEFT(N1382, SEARCH("/",N1382)-1)</f>
        <v>theater</v>
      </c>
      <c r="R1382" t="str">
        <f>RIGHT(N1382, LEN(N1382)-SEARCH("/",N1382))</f>
        <v>spaces</v>
      </c>
      <c r="S1382" s="10">
        <f t="shared" si="42"/>
        <v>42655.257557870369</v>
      </c>
      <c r="T1382" s="10">
        <f t="shared" si="43"/>
        <v>42685.299224537033</v>
      </c>
    </row>
    <row r="1383" spans="1:20" ht="49" x14ac:dyDescent="0.25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5">
        <f>E1383/D1383</f>
        <v>14.62</v>
      </c>
      <c r="P1383" s="6">
        <f>ROUND(E1383/L1383,2)</f>
        <v>40.76</v>
      </c>
      <c r="Q1383" t="str">
        <f>LEFT(N1383, SEARCH("/",N1383)-1)</f>
        <v>technology</v>
      </c>
      <c r="R1383" t="str">
        <f>RIGHT(N1383, LEN(N1383)-SEARCH("/",N1383))</f>
        <v>hardware</v>
      </c>
      <c r="S1383" s="10">
        <f t="shared" si="42"/>
        <v>41493.335625</v>
      </c>
      <c r="T1383" s="10">
        <f t="shared" si="43"/>
        <v>41523.583333333328</v>
      </c>
    </row>
    <row r="1384" spans="1:20" ht="49" x14ac:dyDescent="0.25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5">
        <f>E1384/D1384</f>
        <v>2.5253999999999999</v>
      </c>
      <c r="P1384" s="6">
        <f>ROUND(E1384/L1384,2)</f>
        <v>68.25</v>
      </c>
      <c r="Q1384" t="str">
        <f>LEFT(N1384, SEARCH("/",N1384)-1)</f>
        <v>technology</v>
      </c>
      <c r="R1384" t="str">
        <f>RIGHT(N1384, LEN(N1384)-SEARCH("/",N1384))</f>
        <v>hardware</v>
      </c>
      <c r="S1384" s="10">
        <f t="shared" si="42"/>
        <v>42704.64876157407</v>
      </c>
      <c r="T1384" s="10">
        <f t="shared" si="43"/>
        <v>42764.64876157407</v>
      </c>
    </row>
    <row r="1385" spans="1:20" ht="49" x14ac:dyDescent="0.25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5">
        <f>E1385/D1385</f>
        <v>1.4005000000000001</v>
      </c>
      <c r="P1385" s="6">
        <f>ROUND(E1385/L1385,2)</f>
        <v>95.49</v>
      </c>
      <c r="Q1385" t="str">
        <f>LEFT(N1385, SEARCH("/",N1385)-1)</f>
        <v>technology</v>
      </c>
      <c r="R1385" t="str">
        <f>RIGHT(N1385, LEN(N1385)-SEARCH("/",N1385))</f>
        <v>hardware</v>
      </c>
      <c r="S1385" s="10">
        <f t="shared" si="42"/>
        <v>41944.630648148144</v>
      </c>
      <c r="T1385" s="10">
        <f t="shared" si="43"/>
        <v>42004.672314814808</v>
      </c>
    </row>
    <row r="1386" spans="1:20" ht="49" x14ac:dyDescent="0.25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5">
        <f>E1386/D1386</f>
        <v>2.9687520259319289</v>
      </c>
      <c r="P1386" s="6">
        <f>ROUND(E1386/L1386,2)</f>
        <v>7.19</v>
      </c>
      <c r="Q1386" t="str">
        <f>LEFT(N1386, SEARCH("/",N1386)-1)</f>
        <v>technology</v>
      </c>
      <c r="R1386" t="str">
        <f>RIGHT(N1386, LEN(N1386)-SEARCH("/",N1386))</f>
        <v>hardware</v>
      </c>
      <c r="S1386" s="10">
        <f t="shared" si="42"/>
        <v>42199.118738425925</v>
      </c>
      <c r="T1386" s="10">
        <f t="shared" si="43"/>
        <v>42231.118738425925</v>
      </c>
    </row>
    <row r="1387" spans="1:20" ht="33" x14ac:dyDescent="0.25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5">
        <f>E1387/D1387</f>
        <v>1.445425</v>
      </c>
      <c r="P1387" s="6">
        <f>ROUND(E1387/L1387,2)</f>
        <v>511.65</v>
      </c>
      <c r="Q1387" t="str">
        <f>LEFT(N1387, SEARCH("/",N1387)-1)</f>
        <v>technology</v>
      </c>
      <c r="R1387" t="str">
        <f>RIGHT(N1387, LEN(N1387)-SEARCH("/",N1387))</f>
        <v>hardware</v>
      </c>
      <c r="S1387" s="10">
        <f t="shared" si="42"/>
        <v>42745.53628472222</v>
      </c>
      <c r="T1387" s="10">
        <f t="shared" si="43"/>
        <v>42795.53628472222</v>
      </c>
    </row>
    <row r="1388" spans="1:20" ht="18" x14ac:dyDescent="0.25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5">
        <f>E1388/D1388</f>
        <v>1.05745</v>
      </c>
      <c r="P1388" s="6">
        <f>ROUND(E1388/L1388,2)</f>
        <v>261.75</v>
      </c>
      <c r="Q1388" t="str">
        <f>LEFT(N1388, SEARCH("/",N1388)-1)</f>
        <v>technology</v>
      </c>
      <c r="R1388" t="str">
        <f>RIGHT(N1388, LEN(N1388)-SEARCH("/",N1388))</f>
        <v>hardware</v>
      </c>
      <c r="S1388" s="10">
        <f t="shared" si="42"/>
        <v>42452.371655092589</v>
      </c>
      <c r="T1388" s="10">
        <f t="shared" si="43"/>
        <v>42482.371655092589</v>
      </c>
    </row>
    <row r="1389" spans="1:20" ht="49" x14ac:dyDescent="0.25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5">
        <f>E1389/D1389</f>
        <v>4.9321000000000002</v>
      </c>
      <c r="P1389" s="6">
        <f>ROUND(E1389/L1389,2)</f>
        <v>69.760000000000005</v>
      </c>
      <c r="Q1389" t="str">
        <f>LEFT(N1389, SEARCH("/",N1389)-1)</f>
        <v>technology</v>
      </c>
      <c r="R1389" t="str">
        <f>RIGHT(N1389, LEN(N1389)-SEARCH("/",N1389))</f>
        <v>hardware</v>
      </c>
      <c r="S1389" s="10">
        <f t="shared" si="42"/>
        <v>42198.468321759261</v>
      </c>
      <c r="T1389" s="10">
        <f t="shared" si="43"/>
        <v>42223.468321759261</v>
      </c>
    </row>
    <row r="1390" spans="1:20" ht="33" x14ac:dyDescent="0.25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5">
        <f>E1390/D1390</f>
        <v>2.0182666666666669</v>
      </c>
      <c r="P1390" s="6">
        <f>ROUND(E1390/L1390,2)</f>
        <v>77.23</v>
      </c>
      <c r="Q1390" t="str">
        <f>LEFT(N1390, SEARCH("/",N1390)-1)</f>
        <v>technology</v>
      </c>
      <c r="R1390" t="str">
        <f>RIGHT(N1390, LEN(N1390)-SEARCH("/",N1390))</f>
        <v>hardware</v>
      </c>
      <c r="S1390" s="10">
        <f t="shared" si="42"/>
        <v>42333.391597222224</v>
      </c>
      <c r="T1390" s="10">
        <f t="shared" si="43"/>
        <v>42368.391597222224</v>
      </c>
    </row>
    <row r="1391" spans="1:20" ht="33" x14ac:dyDescent="0.25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5">
        <f>E1391/D1391</f>
        <v>1.0444</v>
      </c>
      <c r="P1391" s="6">
        <f>ROUND(E1391/L1391,2)</f>
        <v>340.57</v>
      </c>
      <c r="Q1391" t="str">
        <f>LEFT(N1391, SEARCH("/",N1391)-1)</f>
        <v>technology</v>
      </c>
      <c r="R1391" t="str">
        <f>RIGHT(N1391, LEN(N1391)-SEARCH("/",N1391))</f>
        <v>hardware</v>
      </c>
      <c r="S1391" s="10">
        <f t="shared" si="42"/>
        <v>42095.032372685186</v>
      </c>
      <c r="T1391" s="10">
        <f t="shared" si="43"/>
        <v>42125.032372685186</v>
      </c>
    </row>
    <row r="1392" spans="1:20" ht="33" x14ac:dyDescent="0.25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5">
        <f>E1392/D1392</f>
        <v>1.7029262962962963</v>
      </c>
      <c r="P1392" s="6">
        <f>ROUND(E1392/L1392,2)</f>
        <v>67.42</v>
      </c>
      <c r="Q1392" t="str">
        <f>LEFT(N1392, SEARCH("/",N1392)-1)</f>
        <v>technology</v>
      </c>
      <c r="R1392" t="str">
        <f>RIGHT(N1392, LEN(N1392)-SEARCH("/",N1392))</f>
        <v>hardware</v>
      </c>
      <c r="S1392" s="10">
        <f t="shared" si="42"/>
        <v>41351.333043981482</v>
      </c>
      <c r="T1392" s="10">
        <f t="shared" si="43"/>
        <v>41386.333043981482</v>
      </c>
    </row>
    <row r="1393" spans="1:20" ht="49" x14ac:dyDescent="0.25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5">
        <f>E1393/D1393</f>
        <v>1.0430333333333333</v>
      </c>
      <c r="P1393" s="6">
        <f>ROUND(E1393/L1393,2)</f>
        <v>845.7</v>
      </c>
      <c r="Q1393" t="str">
        <f>LEFT(N1393, SEARCH("/",N1393)-1)</f>
        <v>technology</v>
      </c>
      <c r="R1393" t="str">
        <f>RIGHT(N1393, LEN(N1393)-SEARCH("/",N1393))</f>
        <v>hardware</v>
      </c>
      <c r="S1393" s="10">
        <f t="shared" si="42"/>
        <v>41872.317384259259</v>
      </c>
      <c r="T1393" s="10">
        <f t="shared" si="43"/>
        <v>41929.958333333328</v>
      </c>
    </row>
    <row r="1394" spans="1:20" ht="49" x14ac:dyDescent="0.25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5">
        <f>E1394/D1394</f>
        <v>1.1825000000000001</v>
      </c>
      <c r="P1394" s="6">
        <f>ROUND(E1394/L1394,2)</f>
        <v>97.19</v>
      </c>
      <c r="Q1394" t="str">
        <f>LEFT(N1394, SEARCH("/",N1394)-1)</f>
        <v>technology</v>
      </c>
      <c r="R1394" t="str">
        <f>RIGHT(N1394, LEN(N1394)-SEARCH("/",N1394))</f>
        <v>hardware</v>
      </c>
      <c r="S1394" s="10">
        <f t="shared" si="42"/>
        <v>41389.599861111106</v>
      </c>
      <c r="T1394" s="10">
        <f t="shared" si="43"/>
        <v>41421.791666666664</v>
      </c>
    </row>
    <row r="1395" spans="1:20" ht="49" x14ac:dyDescent="0.25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5">
        <f>E1395/D1395</f>
        <v>1.07538</v>
      </c>
      <c r="P1395" s="6">
        <f>ROUND(E1395/L1395,2)</f>
        <v>451.84</v>
      </c>
      <c r="Q1395" t="str">
        <f>LEFT(N1395, SEARCH("/",N1395)-1)</f>
        <v>technology</v>
      </c>
      <c r="R1395" t="str">
        <f>RIGHT(N1395, LEN(N1395)-SEARCH("/",N1395))</f>
        <v>hardware</v>
      </c>
      <c r="S1395" s="10">
        <f t="shared" si="42"/>
        <v>42044.064513888887</v>
      </c>
      <c r="T1395" s="10">
        <f t="shared" si="43"/>
        <v>42104.022847222215</v>
      </c>
    </row>
    <row r="1396" spans="1:20" ht="49" x14ac:dyDescent="0.25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5">
        <f>E1396/D1396</f>
        <v>22603</v>
      </c>
      <c r="P1396" s="6">
        <f>ROUND(E1396/L1396,2)</f>
        <v>138.66999999999999</v>
      </c>
      <c r="Q1396" t="str">
        <f>LEFT(N1396, SEARCH("/",N1396)-1)</f>
        <v>technology</v>
      </c>
      <c r="R1396" t="str">
        <f>RIGHT(N1396, LEN(N1396)-SEARCH("/",N1396))</f>
        <v>hardware</v>
      </c>
      <c r="S1396" s="10">
        <f t="shared" si="42"/>
        <v>42626.460555555554</v>
      </c>
      <c r="T1396" s="10">
        <f t="shared" si="43"/>
        <v>42656.707638888889</v>
      </c>
    </row>
    <row r="1397" spans="1:20" ht="49" x14ac:dyDescent="0.25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5">
        <f>E1397/D1397</f>
        <v>9.7813466666666677</v>
      </c>
      <c r="P1397" s="6">
        <f>ROUND(E1397/L1397,2)</f>
        <v>21.64</v>
      </c>
      <c r="Q1397" t="str">
        <f>LEFT(N1397, SEARCH("/",N1397)-1)</f>
        <v>technology</v>
      </c>
      <c r="R1397" t="str">
        <f>RIGHT(N1397, LEN(N1397)-SEARCH("/",N1397))</f>
        <v>hardware</v>
      </c>
      <c r="S1397" s="10">
        <f t="shared" si="42"/>
        <v>41315.912615740737</v>
      </c>
      <c r="T1397" s="10">
        <f t="shared" si="43"/>
        <v>41346.625</v>
      </c>
    </row>
    <row r="1398" spans="1:20" ht="65" x14ac:dyDescent="0.25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5">
        <f>E1398/D1398</f>
        <v>1.2290000000000001</v>
      </c>
      <c r="P1398" s="6">
        <f>ROUND(E1398/L1398,2)</f>
        <v>169.52</v>
      </c>
      <c r="Q1398" t="str">
        <f>LEFT(N1398, SEARCH("/",N1398)-1)</f>
        <v>technology</v>
      </c>
      <c r="R1398" t="str">
        <f>RIGHT(N1398, LEN(N1398)-SEARCH("/",N1398))</f>
        <v>hardware</v>
      </c>
      <c r="S1398" s="10">
        <f t="shared" si="42"/>
        <v>41722.458020833328</v>
      </c>
      <c r="T1398" s="10">
        <f t="shared" si="43"/>
        <v>41752.458020833328</v>
      </c>
    </row>
    <row r="1399" spans="1:20" ht="49" x14ac:dyDescent="0.25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5">
        <f>E1399/D1399</f>
        <v>2.4606080000000001</v>
      </c>
      <c r="P1399" s="6">
        <f>ROUND(E1399/L1399,2)</f>
        <v>161.88</v>
      </c>
      <c r="Q1399" t="str">
        <f>LEFT(N1399, SEARCH("/",N1399)-1)</f>
        <v>technology</v>
      </c>
      <c r="R1399" t="str">
        <f>RIGHT(N1399, LEN(N1399)-SEARCH("/",N1399))</f>
        <v>hardware</v>
      </c>
      <c r="S1399" s="10">
        <f t="shared" si="42"/>
        <v>41611.709340277775</v>
      </c>
      <c r="T1399" s="10">
        <f t="shared" si="43"/>
        <v>41654.583333333328</v>
      </c>
    </row>
    <row r="1400" spans="1:20" ht="49" x14ac:dyDescent="0.25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5">
        <f>E1400/D1400</f>
        <v>1.4794</v>
      </c>
      <c r="P1400" s="6">
        <f>ROUND(E1400/L1400,2)</f>
        <v>493.13</v>
      </c>
      <c r="Q1400" t="str">
        <f>LEFT(N1400, SEARCH("/",N1400)-1)</f>
        <v>technology</v>
      </c>
      <c r="R1400" t="str">
        <f>RIGHT(N1400, LEN(N1400)-SEARCH("/",N1400))</f>
        <v>hardware</v>
      </c>
      <c r="S1400" s="10">
        <f t="shared" si="42"/>
        <v>42619.935231481482</v>
      </c>
      <c r="T1400" s="10">
        <f t="shared" si="43"/>
        <v>42679.935231481482</v>
      </c>
    </row>
    <row r="1401" spans="1:20" ht="49" x14ac:dyDescent="0.25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5">
        <f>E1401/D1401</f>
        <v>3.8409090909090908</v>
      </c>
      <c r="P1401" s="6">
        <f>ROUND(E1401/L1401,2)</f>
        <v>22.12</v>
      </c>
      <c r="Q1401" t="str">
        <f>LEFT(N1401, SEARCH("/",N1401)-1)</f>
        <v>technology</v>
      </c>
      <c r="R1401" t="str">
        <f>RIGHT(N1401, LEN(N1401)-SEARCH("/",N1401))</f>
        <v>hardware</v>
      </c>
      <c r="S1401" s="10">
        <f t="shared" si="42"/>
        <v>41719.679594907408</v>
      </c>
      <c r="T1401" s="10">
        <f t="shared" si="43"/>
        <v>41764.679594907408</v>
      </c>
    </row>
    <row r="1402" spans="1:20" ht="33" x14ac:dyDescent="0.25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5">
        <f>E1402/D1402</f>
        <v>1.0333333333333334</v>
      </c>
      <c r="P1402" s="6">
        <f>ROUND(E1402/L1402,2)</f>
        <v>18.239999999999998</v>
      </c>
      <c r="Q1402" t="str">
        <f>LEFT(N1402, SEARCH("/",N1402)-1)</f>
        <v>technology</v>
      </c>
      <c r="R1402" t="str">
        <f>RIGHT(N1402, LEN(N1402)-SEARCH("/",N1402))</f>
        <v>hardware</v>
      </c>
      <c r="S1402" s="10">
        <f t="shared" si="42"/>
        <v>42044.823518518511</v>
      </c>
      <c r="T1402" s="10">
        <f t="shared" si="43"/>
        <v>42074.781851851854</v>
      </c>
    </row>
    <row r="1403" spans="1:20" ht="33" x14ac:dyDescent="0.25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5">
        <f>E1403/D1403</f>
        <v>1.0528</v>
      </c>
      <c r="P1403" s="6">
        <f>ROUND(E1403/L1403,2)</f>
        <v>47</v>
      </c>
      <c r="Q1403" t="str">
        <f>LEFT(N1403, SEARCH("/",N1403)-1)</f>
        <v>theater</v>
      </c>
      <c r="R1403" t="str">
        <f>RIGHT(N1403, LEN(N1403)-SEARCH("/",N1403))</f>
        <v>plays</v>
      </c>
      <c r="S1403" s="10">
        <f t="shared" si="42"/>
        <v>42018.733263888884</v>
      </c>
      <c r="T1403" s="10">
        <f t="shared" si="43"/>
        <v>42047.083333333336</v>
      </c>
    </row>
    <row r="1404" spans="1:20" ht="33" x14ac:dyDescent="0.25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5">
        <f>E1404/D1404</f>
        <v>1.2</v>
      </c>
      <c r="P1404" s="6">
        <f>ROUND(E1404/L1404,2)</f>
        <v>66.67</v>
      </c>
      <c r="Q1404" t="str">
        <f>LEFT(N1404, SEARCH("/",N1404)-1)</f>
        <v>theater</v>
      </c>
      <c r="R1404" t="str">
        <f>RIGHT(N1404, LEN(N1404)-SEARCH("/",N1404))</f>
        <v>plays</v>
      </c>
      <c r="S1404" s="10">
        <f t="shared" si="42"/>
        <v>42026.716643518514</v>
      </c>
      <c r="T1404" s="10">
        <f t="shared" si="43"/>
        <v>42051.999305555553</v>
      </c>
    </row>
    <row r="1405" spans="1:20" ht="49" x14ac:dyDescent="0.25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5">
        <f>E1405/D1405</f>
        <v>1.145</v>
      </c>
      <c r="P1405" s="6">
        <f>ROUND(E1405/L1405,2)</f>
        <v>18.77</v>
      </c>
      <c r="Q1405" t="str">
        <f>LEFT(N1405, SEARCH("/",N1405)-1)</f>
        <v>theater</v>
      </c>
      <c r="R1405" t="str">
        <f>RIGHT(N1405, LEN(N1405)-SEARCH("/",N1405))</f>
        <v>plays</v>
      </c>
      <c r="S1405" s="10">
        <f t="shared" si="42"/>
        <v>42103.326921296299</v>
      </c>
      <c r="T1405" s="10">
        <f t="shared" si="43"/>
        <v>42117.326921296299</v>
      </c>
    </row>
    <row r="1406" spans="1:20" ht="49" x14ac:dyDescent="0.25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5">
        <f>E1406/D1406</f>
        <v>1.19</v>
      </c>
      <c r="P1406" s="6">
        <f>ROUND(E1406/L1406,2)</f>
        <v>66.11</v>
      </c>
      <c r="Q1406" t="str">
        <f>LEFT(N1406, SEARCH("/",N1406)-1)</f>
        <v>theater</v>
      </c>
      <c r="R1406" t="str">
        <f>RIGHT(N1406, LEN(N1406)-SEARCH("/",N1406))</f>
        <v>plays</v>
      </c>
      <c r="S1406" s="10">
        <f t="shared" si="42"/>
        <v>41920.579201388886</v>
      </c>
      <c r="T1406" s="10">
        <f t="shared" si="43"/>
        <v>41941.579201388886</v>
      </c>
    </row>
    <row r="1407" spans="1:20" ht="49" x14ac:dyDescent="0.25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5">
        <f>E1407/D1407</f>
        <v>1.0468</v>
      </c>
      <c r="P1407" s="6">
        <f>ROUND(E1407/L1407,2)</f>
        <v>36.86</v>
      </c>
      <c r="Q1407" t="str">
        <f>LEFT(N1407, SEARCH("/",N1407)-1)</f>
        <v>theater</v>
      </c>
      <c r="R1407" t="str">
        <f>RIGHT(N1407, LEN(N1407)-SEARCH("/",N1407))</f>
        <v>plays</v>
      </c>
      <c r="S1407" s="10">
        <f t="shared" si="42"/>
        <v>42557.981099537035</v>
      </c>
      <c r="T1407" s="10">
        <f t="shared" si="43"/>
        <v>42587.666666666664</v>
      </c>
    </row>
    <row r="1408" spans="1:20" ht="33" x14ac:dyDescent="0.25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5">
        <f>E1408/D1408</f>
        <v>1.1783999999999999</v>
      </c>
      <c r="P1408" s="6">
        <f>ROUND(E1408/L1408,2)</f>
        <v>39.81</v>
      </c>
      <c r="Q1408" t="str">
        <f>LEFT(N1408, SEARCH("/",N1408)-1)</f>
        <v>theater</v>
      </c>
      <c r="R1408" t="str">
        <f>RIGHT(N1408, LEN(N1408)-SEARCH("/",N1408))</f>
        <v>plays</v>
      </c>
      <c r="S1408" s="10">
        <f t="shared" si="42"/>
        <v>41815.360879629625</v>
      </c>
      <c r="T1408" s="10">
        <f t="shared" si="43"/>
        <v>41829.360879629625</v>
      </c>
    </row>
    <row r="1409" spans="1:20" ht="49" x14ac:dyDescent="0.25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5">
        <f>E1409/D1409</f>
        <v>1.1970000000000001</v>
      </c>
      <c r="P1409" s="6">
        <f>ROUND(E1409/L1409,2)</f>
        <v>31.5</v>
      </c>
      <c r="Q1409" t="str">
        <f>LEFT(N1409, SEARCH("/",N1409)-1)</f>
        <v>theater</v>
      </c>
      <c r="R1409" t="str">
        <f>RIGHT(N1409, LEN(N1409)-SEARCH("/",N1409))</f>
        <v>plays</v>
      </c>
      <c r="S1409" s="10">
        <f t="shared" si="42"/>
        <v>41807.990185185183</v>
      </c>
      <c r="T1409" s="10">
        <f t="shared" si="43"/>
        <v>41837.990185185183</v>
      </c>
    </row>
    <row r="1410" spans="1:20" ht="33" x14ac:dyDescent="0.25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5">
        <f>E1410/D1410</f>
        <v>1.0249999999999999</v>
      </c>
      <c r="P1410" s="6">
        <f>ROUND(E1410/L1410,2)</f>
        <v>102.5</v>
      </c>
      <c r="Q1410" t="str">
        <f>LEFT(N1410, SEARCH("/",N1410)-1)</f>
        <v>theater</v>
      </c>
      <c r="R1410" t="str">
        <f>RIGHT(N1410, LEN(N1410)-SEARCH("/",N1410))</f>
        <v>plays</v>
      </c>
      <c r="S1410" s="10">
        <f t="shared" si="42"/>
        <v>42550.49355324074</v>
      </c>
      <c r="T1410" s="10">
        <f t="shared" si="43"/>
        <v>42580.49355324074</v>
      </c>
    </row>
    <row r="1411" spans="1:20" ht="33" x14ac:dyDescent="0.25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5">
        <f>E1411/D1411</f>
        <v>1.0116666666666667</v>
      </c>
      <c r="P1411" s="6">
        <f>ROUND(E1411/L1411,2)</f>
        <v>126.46</v>
      </c>
      <c r="Q1411" t="str">
        <f>LEFT(N1411, SEARCH("/",N1411)-1)</f>
        <v>theater</v>
      </c>
      <c r="R1411" t="str">
        <f>RIGHT(N1411, LEN(N1411)-SEARCH("/",N1411))</f>
        <v>plays</v>
      </c>
      <c r="S1411" s="10">
        <f t="shared" ref="S1411:S1474" si="44">(J1411/86400)+25569+(-5/24)</f>
        <v>42055.804791666662</v>
      </c>
      <c r="T1411" s="10">
        <f t="shared" ref="T1411:T1474" si="45">(I1411/86400)+25569+(-5/24)</f>
        <v>42074.958333333336</v>
      </c>
    </row>
    <row r="1412" spans="1:20" ht="49" x14ac:dyDescent="0.25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5">
        <f>E1412/D1412</f>
        <v>1.0533333333333332</v>
      </c>
      <c r="P1412" s="6">
        <f>ROUND(E1412/L1412,2)</f>
        <v>47.88</v>
      </c>
      <c r="Q1412" t="str">
        <f>LEFT(N1412, SEARCH("/",N1412)-1)</f>
        <v>theater</v>
      </c>
      <c r="R1412" t="str">
        <f>RIGHT(N1412, LEN(N1412)-SEARCH("/",N1412))</f>
        <v>plays</v>
      </c>
      <c r="S1412" s="10">
        <f t="shared" si="44"/>
        <v>42016.730358796289</v>
      </c>
      <c r="T1412" s="10">
        <f t="shared" si="45"/>
        <v>42046.730358796289</v>
      </c>
    </row>
    <row r="1413" spans="1:20" ht="49" x14ac:dyDescent="0.25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5">
        <f>E1413/D1413</f>
        <v>1.0249999999999999</v>
      </c>
      <c r="P1413" s="6">
        <f>ROUND(E1413/L1413,2)</f>
        <v>73.209999999999994</v>
      </c>
      <c r="Q1413" t="str">
        <f>LEFT(N1413, SEARCH("/",N1413)-1)</f>
        <v>theater</v>
      </c>
      <c r="R1413" t="str">
        <f>RIGHT(N1413, LEN(N1413)-SEARCH("/",N1413))</f>
        <v>plays</v>
      </c>
      <c r="S1413" s="10">
        <f t="shared" si="44"/>
        <v>42591.691655092589</v>
      </c>
      <c r="T1413" s="10">
        <f t="shared" si="45"/>
        <v>42621.958333333336</v>
      </c>
    </row>
    <row r="1414" spans="1:20" ht="49" x14ac:dyDescent="0.25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5">
        <f>E1414/D1414</f>
        <v>1.0760000000000001</v>
      </c>
      <c r="P1414" s="6">
        <f>ROUND(E1414/L1414,2)</f>
        <v>89.67</v>
      </c>
      <c r="Q1414" t="str">
        <f>LEFT(N1414, SEARCH("/",N1414)-1)</f>
        <v>theater</v>
      </c>
      <c r="R1414" t="str">
        <f>RIGHT(N1414, LEN(N1414)-SEARCH("/",N1414))</f>
        <v>plays</v>
      </c>
      <c r="S1414" s="10">
        <f t="shared" si="44"/>
        <v>42183.022673611107</v>
      </c>
      <c r="T1414" s="10">
        <f t="shared" si="45"/>
        <v>42228.022673611107</v>
      </c>
    </row>
    <row r="1415" spans="1:20" ht="65" x14ac:dyDescent="0.25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5">
        <f>E1415/D1415</f>
        <v>1.105675</v>
      </c>
      <c r="P1415" s="6">
        <f>ROUND(E1415/L1415,2)</f>
        <v>151.46</v>
      </c>
      <c r="Q1415" t="str">
        <f>LEFT(N1415, SEARCH("/",N1415)-1)</f>
        <v>theater</v>
      </c>
      <c r="R1415" t="str">
        <f>RIGHT(N1415, LEN(N1415)-SEARCH("/",N1415))</f>
        <v>plays</v>
      </c>
      <c r="S1415" s="10">
        <f t="shared" si="44"/>
        <v>42176.210706018515</v>
      </c>
      <c r="T1415" s="10">
        <f t="shared" si="45"/>
        <v>42206.210706018515</v>
      </c>
    </row>
    <row r="1416" spans="1:20" ht="49" x14ac:dyDescent="0.25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5">
        <f>E1416/D1416</f>
        <v>1.5</v>
      </c>
      <c r="P1416" s="6">
        <f>ROUND(E1416/L1416,2)</f>
        <v>25</v>
      </c>
      <c r="Q1416" t="str">
        <f>LEFT(N1416, SEARCH("/",N1416)-1)</f>
        <v>theater</v>
      </c>
      <c r="R1416" t="str">
        <f>RIGHT(N1416, LEN(N1416)-SEARCH("/",N1416))</f>
        <v>plays</v>
      </c>
      <c r="S1416" s="10">
        <f t="shared" si="44"/>
        <v>42416.48332175926</v>
      </c>
      <c r="T1416" s="10">
        <f t="shared" si="45"/>
        <v>42432.583333333336</v>
      </c>
    </row>
    <row r="1417" spans="1:20" ht="49" x14ac:dyDescent="0.25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5">
        <f>E1417/D1417</f>
        <v>1.0428571428571429</v>
      </c>
      <c r="P1417" s="6">
        <f>ROUND(E1417/L1417,2)</f>
        <v>36.5</v>
      </c>
      <c r="Q1417" t="str">
        <f>LEFT(N1417, SEARCH("/",N1417)-1)</f>
        <v>theater</v>
      </c>
      <c r="R1417" t="str">
        <f>RIGHT(N1417, LEN(N1417)-SEARCH("/",N1417))</f>
        <v>plays</v>
      </c>
      <c r="S1417" s="10">
        <f t="shared" si="44"/>
        <v>41780.317604166667</v>
      </c>
      <c r="T1417" s="10">
        <f t="shared" si="45"/>
        <v>41796.75</v>
      </c>
    </row>
    <row r="1418" spans="1:20" ht="49" x14ac:dyDescent="0.25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5">
        <f>E1418/D1418</f>
        <v>1.155</v>
      </c>
      <c r="P1418" s="6">
        <f>ROUND(E1418/L1418,2)</f>
        <v>44</v>
      </c>
      <c r="Q1418" t="str">
        <f>LEFT(N1418, SEARCH("/",N1418)-1)</f>
        <v>theater</v>
      </c>
      <c r="R1418" t="str">
        <f>RIGHT(N1418, LEN(N1418)-SEARCH("/",N1418))</f>
        <v>plays</v>
      </c>
      <c r="S1418" s="10">
        <f t="shared" si="44"/>
        <v>41795.319768518515</v>
      </c>
      <c r="T1418" s="10">
        <f t="shared" si="45"/>
        <v>41825.319768518515</v>
      </c>
    </row>
    <row r="1419" spans="1:20" ht="49" x14ac:dyDescent="0.25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5">
        <f>E1419/D1419</f>
        <v>1.02645125</v>
      </c>
      <c r="P1419" s="6">
        <f>ROUND(E1419/L1419,2)</f>
        <v>87.36</v>
      </c>
      <c r="Q1419" t="str">
        <f>LEFT(N1419, SEARCH("/",N1419)-1)</f>
        <v>theater</v>
      </c>
      <c r="R1419" t="str">
        <f>RIGHT(N1419, LEN(N1419)-SEARCH("/",N1419))</f>
        <v>plays</v>
      </c>
      <c r="S1419" s="10">
        <f t="shared" si="44"/>
        <v>41798.731944444444</v>
      </c>
      <c r="T1419" s="10">
        <f t="shared" si="45"/>
        <v>41828.731944444444</v>
      </c>
    </row>
    <row r="1420" spans="1:20" ht="49" x14ac:dyDescent="0.25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5">
        <f>E1420/D1420</f>
        <v>1.014</v>
      </c>
      <c r="P1420" s="6">
        <f>ROUND(E1420/L1420,2)</f>
        <v>36.47</v>
      </c>
      <c r="Q1420" t="str">
        <f>LEFT(N1420, SEARCH("/",N1420)-1)</f>
        <v>theater</v>
      </c>
      <c r="R1420" t="str">
        <f>RIGHT(N1420, LEN(N1420)-SEARCH("/",N1420))</f>
        <v>plays</v>
      </c>
      <c r="S1420" s="10">
        <f t="shared" si="44"/>
        <v>42201.466678240737</v>
      </c>
      <c r="T1420" s="10">
        <f t="shared" si="45"/>
        <v>42216.458333333336</v>
      </c>
    </row>
    <row r="1421" spans="1:20" ht="49" x14ac:dyDescent="0.25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5">
        <f>E1421/D1421</f>
        <v>1.1663479999999999</v>
      </c>
      <c r="P1421" s="6">
        <f>ROUND(E1421/L1421,2)</f>
        <v>44.86</v>
      </c>
      <c r="Q1421" t="str">
        <f>LEFT(N1421, SEARCH("/",N1421)-1)</f>
        <v>theater</v>
      </c>
      <c r="R1421" t="str">
        <f>RIGHT(N1421, LEN(N1421)-SEARCH("/",N1421))</f>
        <v>plays</v>
      </c>
      <c r="S1421" s="10">
        <f t="shared" si="44"/>
        <v>42507.05636574074</v>
      </c>
      <c r="T1421" s="10">
        <f t="shared" si="45"/>
        <v>42538.458333333336</v>
      </c>
    </row>
    <row r="1422" spans="1:20" ht="49" x14ac:dyDescent="0.25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5">
        <f>E1422/D1422</f>
        <v>1.33</v>
      </c>
      <c r="P1422" s="6">
        <f>ROUND(E1422/L1422,2)</f>
        <v>42.9</v>
      </c>
      <c r="Q1422" t="str">
        <f>LEFT(N1422, SEARCH("/",N1422)-1)</f>
        <v>theater</v>
      </c>
      <c r="R1422" t="str">
        <f>RIGHT(N1422, LEN(N1422)-SEARCH("/",N1422))</f>
        <v>plays</v>
      </c>
      <c r="S1422" s="10">
        <f t="shared" si="44"/>
        <v>41948.344513888886</v>
      </c>
      <c r="T1422" s="10">
        <f t="shared" si="45"/>
        <v>42008.344513888886</v>
      </c>
    </row>
    <row r="1423" spans="1:20" ht="49" x14ac:dyDescent="0.25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5">
        <f>E1423/D1423</f>
        <v>1.3320000000000001</v>
      </c>
      <c r="P1423" s="6">
        <f>ROUND(E1423/L1423,2)</f>
        <v>51.23</v>
      </c>
      <c r="Q1423" t="str">
        <f>LEFT(N1423, SEARCH("/",N1423)-1)</f>
        <v>theater</v>
      </c>
      <c r="R1423" t="str">
        <f>RIGHT(N1423, LEN(N1423)-SEARCH("/",N1423))</f>
        <v>plays</v>
      </c>
      <c r="S1423" s="10">
        <f t="shared" si="44"/>
        <v>41900.034826388888</v>
      </c>
      <c r="T1423" s="10">
        <f t="shared" si="45"/>
        <v>41922.25</v>
      </c>
    </row>
    <row r="1424" spans="1:20" ht="49" x14ac:dyDescent="0.25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5">
        <f>E1424/D1424</f>
        <v>1.0183333333333333</v>
      </c>
      <c r="P1424" s="6">
        <f>ROUND(E1424/L1424,2)</f>
        <v>33.94</v>
      </c>
      <c r="Q1424" t="str">
        <f>LEFT(N1424, SEARCH("/",N1424)-1)</f>
        <v>theater</v>
      </c>
      <c r="R1424" t="str">
        <f>RIGHT(N1424, LEN(N1424)-SEARCH("/",N1424))</f>
        <v>plays</v>
      </c>
      <c r="S1424" s="10">
        <f t="shared" si="44"/>
        <v>42192.438738425924</v>
      </c>
      <c r="T1424" s="10">
        <f t="shared" si="45"/>
        <v>42222.438738425924</v>
      </c>
    </row>
    <row r="1425" spans="1:20" ht="49" x14ac:dyDescent="0.25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5">
        <f>E1425/D1425</f>
        <v>1.2795000000000001</v>
      </c>
      <c r="P1425" s="6">
        <f>ROUND(E1425/L1425,2)</f>
        <v>90.74</v>
      </c>
      <c r="Q1425" t="str">
        <f>LEFT(N1425, SEARCH("/",N1425)-1)</f>
        <v>theater</v>
      </c>
      <c r="R1425" t="str">
        <f>RIGHT(N1425, LEN(N1425)-SEARCH("/",N1425))</f>
        <v>plays</v>
      </c>
      <c r="S1425" s="10">
        <f t="shared" si="44"/>
        <v>42157.857361111113</v>
      </c>
      <c r="T1425" s="10">
        <f t="shared" si="45"/>
        <v>42200.791666666664</v>
      </c>
    </row>
    <row r="1426" spans="1:20" ht="49" x14ac:dyDescent="0.25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5">
        <f>E1426/D1426</f>
        <v>1.1499999999999999</v>
      </c>
      <c r="P1426" s="6">
        <f>ROUND(E1426/L1426,2)</f>
        <v>50</v>
      </c>
      <c r="Q1426" t="str">
        <f>LEFT(N1426, SEARCH("/",N1426)-1)</f>
        <v>theater</v>
      </c>
      <c r="R1426" t="str">
        <f>RIGHT(N1426, LEN(N1426)-SEARCH("/",N1426))</f>
        <v>plays</v>
      </c>
      <c r="S1426" s="10">
        <f t="shared" si="44"/>
        <v>41881.245254629626</v>
      </c>
      <c r="T1426" s="10">
        <f t="shared" si="45"/>
        <v>41911.245254629626</v>
      </c>
    </row>
    <row r="1427" spans="1:20" ht="65" x14ac:dyDescent="0.25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5">
        <f>E1427/D1427</f>
        <v>1.1000000000000001</v>
      </c>
      <c r="P1427" s="6">
        <f>ROUND(E1427/L1427,2)</f>
        <v>24.44</v>
      </c>
      <c r="Q1427" t="str">
        <f>LEFT(N1427, SEARCH("/",N1427)-1)</f>
        <v>theater</v>
      </c>
      <c r="R1427" t="str">
        <f>RIGHT(N1427, LEN(N1427)-SEARCH("/",N1427))</f>
        <v>plays</v>
      </c>
      <c r="S1427" s="10">
        <f t="shared" si="44"/>
        <v>42213.2971412037</v>
      </c>
      <c r="T1427" s="10">
        <f t="shared" si="45"/>
        <v>42238.2971412037</v>
      </c>
    </row>
    <row r="1428" spans="1:20" ht="49" x14ac:dyDescent="0.25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5">
        <f>E1428/D1428</f>
        <v>1.121</v>
      </c>
      <c r="P1428" s="6">
        <f>ROUND(E1428/L1428,2)</f>
        <v>44.25</v>
      </c>
      <c r="Q1428" t="str">
        <f>LEFT(N1428, SEARCH("/",N1428)-1)</f>
        <v>theater</v>
      </c>
      <c r="R1428" t="str">
        <f>RIGHT(N1428, LEN(N1428)-SEARCH("/",N1428))</f>
        <v>plays</v>
      </c>
      <c r="S1428" s="10">
        <f t="shared" si="44"/>
        <v>42185.058912037035</v>
      </c>
      <c r="T1428" s="10">
        <f t="shared" si="45"/>
        <v>42221.249999999993</v>
      </c>
    </row>
    <row r="1429" spans="1:20" ht="18" x14ac:dyDescent="0.25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5">
        <f>E1429/D1429</f>
        <v>1.26</v>
      </c>
      <c r="P1429" s="6">
        <f>ROUND(E1429/L1429,2)</f>
        <v>67.739999999999995</v>
      </c>
      <c r="Q1429" t="str">
        <f>LEFT(N1429, SEARCH("/",N1429)-1)</f>
        <v>theater</v>
      </c>
      <c r="R1429" t="str">
        <f>RIGHT(N1429, LEN(N1429)-SEARCH("/",N1429))</f>
        <v>plays</v>
      </c>
      <c r="S1429" s="10">
        <f t="shared" si="44"/>
        <v>42154.664791666662</v>
      </c>
      <c r="T1429" s="10">
        <f t="shared" si="45"/>
        <v>42184.664791666662</v>
      </c>
    </row>
    <row r="1430" spans="1:20" ht="49" x14ac:dyDescent="0.25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5">
        <f>E1430/D1430</f>
        <v>1.0024444444444445</v>
      </c>
      <c r="P1430" s="6">
        <f>ROUND(E1430/L1430,2)</f>
        <v>65.38</v>
      </c>
      <c r="Q1430" t="str">
        <f>LEFT(N1430, SEARCH("/",N1430)-1)</f>
        <v>theater</v>
      </c>
      <c r="R1430" t="str">
        <f>RIGHT(N1430, LEN(N1430)-SEARCH("/",N1430))</f>
        <v>plays</v>
      </c>
      <c r="S1430" s="10">
        <f t="shared" si="44"/>
        <v>42208.638136574074</v>
      </c>
      <c r="T1430" s="10">
        <f t="shared" si="45"/>
        <v>42238.638136574074</v>
      </c>
    </row>
    <row r="1431" spans="1:20" ht="49" x14ac:dyDescent="0.25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5">
        <f>E1431/D1431</f>
        <v>1.024</v>
      </c>
      <c r="P1431" s="6">
        <f>ROUND(E1431/L1431,2)</f>
        <v>121.9</v>
      </c>
      <c r="Q1431" t="str">
        <f>LEFT(N1431, SEARCH("/",N1431)-1)</f>
        <v>theater</v>
      </c>
      <c r="R1431" t="str">
        <f>RIGHT(N1431, LEN(N1431)-SEARCH("/",N1431))</f>
        <v>plays</v>
      </c>
      <c r="S1431" s="10">
        <f t="shared" si="44"/>
        <v>42451.288483796299</v>
      </c>
      <c r="T1431" s="10">
        <f t="shared" si="45"/>
        <v>42459.402083333327</v>
      </c>
    </row>
    <row r="1432" spans="1:20" ht="49" x14ac:dyDescent="0.25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5">
        <f>E1432/D1432</f>
        <v>1.0820000000000001</v>
      </c>
      <c r="P1432" s="6">
        <f>ROUND(E1432/L1432,2)</f>
        <v>47.46</v>
      </c>
      <c r="Q1432" t="str">
        <f>LEFT(N1432, SEARCH("/",N1432)-1)</f>
        <v>theater</v>
      </c>
      <c r="R1432" t="str">
        <f>RIGHT(N1432, LEN(N1432)-SEARCH("/",N1432))</f>
        <v>plays</v>
      </c>
      <c r="S1432" s="10">
        <f t="shared" si="44"/>
        <v>41758.931296296294</v>
      </c>
      <c r="T1432" s="10">
        <f t="shared" si="45"/>
        <v>41790.957638888889</v>
      </c>
    </row>
    <row r="1433" spans="1:20" ht="49" x14ac:dyDescent="0.25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5">
        <f>E1433/D1433</f>
        <v>1.0026999999999999</v>
      </c>
      <c r="P1433" s="6">
        <f>ROUND(E1433/L1433,2)</f>
        <v>92.84</v>
      </c>
      <c r="Q1433" t="str">
        <f>LEFT(N1433, SEARCH("/",N1433)-1)</f>
        <v>theater</v>
      </c>
      <c r="R1433" t="str">
        <f>RIGHT(N1433, LEN(N1433)-SEARCH("/",N1433))</f>
        <v>plays</v>
      </c>
      <c r="S1433" s="10">
        <f t="shared" si="44"/>
        <v>42028.288229166668</v>
      </c>
      <c r="T1433" s="10">
        <f t="shared" si="45"/>
        <v>42058.288229166668</v>
      </c>
    </row>
    <row r="1434" spans="1:20" ht="49" x14ac:dyDescent="0.25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5">
        <f>E1434/D1434</f>
        <v>1.133</v>
      </c>
      <c r="P1434" s="6">
        <f>ROUND(E1434/L1434,2)</f>
        <v>68.25</v>
      </c>
      <c r="Q1434" t="str">
        <f>LEFT(N1434, SEARCH("/",N1434)-1)</f>
        <v>theater</v>
      </c>
      <c r="R1434" t="str">
        <f>RIGHT(N1434, LEN(N1434)-SEARCH("/",N1434))</f>
        <v>plays</v>
      </c>
      <c r="S1434" s="10">
        <f t="shared" si="44"/>
        <v>42054.535856481474</v>
      </c>
      <c r="T1434" s="10">
        <f t="shared" si="45"/>
        <v>42099.958333333336</v>
      </c>
    </row>
    <row r="1435" spans="1:20" ht="49" x14ac:dyDescent="0.25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5">
        <f>E1435/D1435</f>
        <v>1.2757571428571428</v>
      </c>
      <c r="P1435" s="6">
        <f>ROUND(E1435/L1435,2)</f>
        <v>37.21</v>
      </c>
      <c r="Q1435" t="str">
        <f>LEFT(N1435, SEARCH("/",N1435)-1)</f>
        <v>theater</v>
      </c>
      <c r="R1435" t="str">
        <f>RIGHT(N1435, LEN(N1435)-SEARCH("/",N1435))</f>
        <v>plays</v>
      </c>
      <c r="S1435" s="10">
        <f t="shared" si="44"/>
        <v>42693.534270833326</v>
      </c>
      <c r="T1435" s="10">
        <f t="shared" si="45"/>
        <v>42718.534270833326</v>
      </c>
    </row>
    <row r="1436" spans="1:20" ht="49" x14ac:dyDescent="0.25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5">
        <f>E1436/D1436</f>
        <v>1.0773333333333333</v>
      </c>
      <c r="P1436" s="6">
        <f>ROUND(E1436/L1436,2)</f>
        <v>25.25</v>
      </c>
      <c r="Q1436" t="str">
        <f>LEFT(N1436, SEARCH("/",N1436)-1)</f>
        <v>theater</v>
      </c>
      <c r="R1436" t="str">
        <f>RIGHT(N1436, LEN(N1436)-SEARCH("/",N1436))</f>
        <v>plays</v>
      </c>
      <c r="S1436" s="10">
        <f t="shared" si="44"/>
        <v>42103.191145833327</v>
      </c>
      <c r="T1436" s="10">
        <f t="shared" si="45"/>
        <v>42133.191145833327</v>
      </c>
    </row>
    <row r="1437" spans="1:20" ht="49" x14ac:dyDescent="0.25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5">
        <f>E1437/D1437</f>
        <v>2.42</v>
      </c>
      <c r="P1437" s="6">
        <f>ROUND(E1437/L1437,2)</f>
        <v>43.21</v>
      </c>
      <c r="Q1437" t="str">
        <f>LEFT(N1437, SEARCH("/",N1437)-1)</f>
        <v>theater</v>
      </c>
      <c r="R1437" t="str">
        <f>RIGHT(N1437, LEN(N1437)-SEARCH("/",N1437))</f>
        <v>plays</v>
      </c>
      <c r="S1437" s="10">
        <f t="shared" si="44"/>
        <v>42559.568391203698</v>
      </c>
      <c r="T1437" s="10">
        <f t="shared" si="45"/>
        <v>42589.568391203698</v>
      </c>
    </row>
    <row r="1438" spans="1:20" ht="49" x14ac:dyDescent="0.25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5">
        <f>E1438/D1438</f>
        <v>1.4156666666666666</v>
      </c>
      <c r="P1438" s="6">
        <f>ROUND(E1438/L1438,2)</f>
        <v>25.13</v>
      </c>
      <c r="Q1438" t="str">
        <f>LEFT(N1438, SEARCH("/",N1438)-1)</f>
        <v>theater</v>
      </c>
      <c r="R1438" t="str">
        <f>RIGHT(N1438, LEN(N1438)-SEARCH("/",N1438))</f>
        <v>plays</v>
      </c>
      <c r="S1438" s="10">
        <f t="shared" si="44"/>
        <v>42188.259166666663</v>
      </c>
      <c r="T1438" s="10">
        <f t="shared" si="45"/>
        <v>42218.458333333336</v>
      </c>
    </row>
    <row r="1439" spans="1:20" ht="49" x14ac:dyDescent="0.25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5">
        <f>E1439/D1439</f>
        <v>1.3</v>
      </c>
      <c r="P1439" s="6">
        <f>ROUND(E1439/L1439,2)</f>
        <v>23.64</v>
      </c>
      <c r="Q1439" t="str">
        <f>LEFT(N1439, SEARCH("/",N1439)-1)</f>
        <v>theater</v>
      </c>
      <c r="R1439" t="str">
        <f>RIGHT(N1439, LEN(N1439)-SEARCH("/",N1439))</f>
        <v>plays</v>
      </c>
      <c r="S1439" s="10">
        <f t="shared" si="44"/>
        <v>42023.42664351852</v>
      </c>
      <c r="T1439" s="10">
        <f t="shared" si="45"/>
        <v>42063.42664351852</v>
      </c>
    </row>
    <row r="1440" spans="1:20" ht="49" x14ac:dyDescent="0.25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5">
        <f>E1440/D1440</f>
        <v>1.0603</v>
      </c>
      <c r="P1440" s="6">
        <f>ROUND(E1440/L1440,2)</f>
        <v>103.95</v>
      </c>
      <c r="Q1440" t="str">
        <f>LEFT(N1440, SEARCH("/",N1440)-1)</f>
        <v>theater</v>
      </c>
      <c r="R1440" t="str">
        <f>RIGHT(N1440, LEN(N1440)-SEARCH("/",N1440))</f>
        <v>plays</v>
      </c>
      <c r="S1440" s="10">
        <f t="shared" si="44"/>
        <v>42250.389884259253</v>
      </c>
      <c r="T1440" s="10">
        <f t="shared" si="45"/>
        <v>42270.389884259253</v>
      </c>
    </row>
    <row r="1441" spans="1:20" ht="49" x14ac:dyDescent="0.25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5">
        <f>E1441/D1441</f>
        <v>1.048</v>
      </c>
      <c r="P1441" s="6">
        <f>ROUND(E1441/L1441,2)</f>
        <v>50.38</v>
      </c>
      <c r="Q1441" t="str">
        <f>LEFT(N1441, SEARCH("/",N1441)-1)</f>
        <v>theater</v>
      </c>
      <c r="R1441" t="str">
        <f>RIGHT(N1441, LEN(N1441)-SEARCH("/",N1441))</f>
        <v>plays</v>
      </c>
      <c r="S1441" s="10">
        <f t="shared" si="44"/>
        <v>42139.317233796297</v>
      </c>
      <c r="T1441" s="10">
        <f t="shared" si="45"/>
        <v>42169.317233796297</v>
      </c>
    </row>
    <row r="1442" spans="1:20" ht="49" x14ac:dyDescent="0.25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5">
        <f>E1442/D1442</f>
        <v>1.36</v>
      </c>
      <c r="P1442" s="6">
        <f>ROUND(E1442/L1442,2)</f>
        <v>13.6</v>
      </c>
      <c r="Q1442" t="str">
        <f>LEFT(N1442, SEARCH("/",N1442)-1)</f>
        <v>theater</v>
      </c>
      <c r="R1442" t="str">
        <f>RIGHT(N1442, LEN(N1442)-SEARCH("/",N1442))</f>
        <v>plays</v>
      </c>
      <c r="S1442" s="10">
        <f t="shared" si="44"/>
        <v>42401.402650462966</v>
      </c>
      <c r="T1442" s="10">
        <f t="shared" si="45"/>
        <v>42425.791666666664</v>
      </c>
    </row>
    <row r="1443" spans="1:20" ht="49" x14ac:dyDescent="0.25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5">
        <f>E1443/D1443</f>
        <v>1</v>
      </c>
      <c r="P1443" s="6">
        <f>ROUND(E1443/L1443,2)</f>
        <v>28.57</v>
      </c>
      <c r="Q1443" t="str">
        <f>LEFT(N1443, SEARCH("/",N1443)-1)</f>
        <v>theater</v>
      </c>
      <c r="R1443" t="str">
        <f>RIGHT(N1443, LEN(N1443)-SEARCH("/",N1443))</f>
        <v>plays</v>
      </c>
      <c r="S1443" s="10">
        <f t="shared" si="44"/>
        <v>41875.714525462965</v>
      </c>
      <c r="T1443" s="10">
        <f t="shared" si="45"/>
        <v>41905.714525462965</v>
      </c>
    </row>
    <row r="1444" spans="1:20" ht="49" x14ac:dyDescent="0.25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5">
        <f>E1444/D1444</f>
        <v>1</v>
      </c>
      <c r="P1444" s="6">
        <f>ROUND(E1444/L1444,2)</f>
        <v>63.83</v>
      </c>
      <c r="Q1444" t="str">
        <f>LEFT(N1444, SEARCH("/",N1444)-1)</f>
        <v>theater</v>
      </c>
      <c r="R1444" t="str">
        <f>RIGHT(N1444, LEN(N1444)-SEARCH("/",N1444))</f>
        <v>plays</v>
      </c>
      <c r="S1444" s="10">
        <f t="shared" si="44"/>
        <v>42060.475601851846</v>
      </c>
      <c r="T1444" s="10">
        <f t="shared" si="45"/>
        <v>42090.433935185181</v>
      </c>
    </row>
    <row r="1445" spans="1:20" ht="49" x14ac:dyDescent="0.25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5">
        <f>E1445/D1445</f>
        <v>1.24</v>
      </c>
      <c r="P1445" s="6">
        <f>ROUND(E1445/L1445,2)</f>
        <v>8.86</v>
      </c>
      <c r="Q1445" t="str">
        <f>LEFT(N1445, SEARCH("/",N1445)-1)</f>
        <v>theater</v>
      </c>
      <c r="R1445" t="str">
        <f>RIGHT(N1445, LEN(N1445)-SEARCH("/",N1445))</f>
        <v>plays</v>
      </c>
      <c r="S1445" s="10">
        <f t="shared" si="44"/>
        <v>42066.803310185183</v>
      </c>
      <c r="T1445" s="10">
        <f t="shared" si="45"/>
        <v>42094.749305555553</v>
      </c>
    </row>
    <row r="1446" spans="1:20" ht="33" x14ac:dyDescent="0.25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5">
        <f>E1446/D1446</f>
        <v>1.1692307692307693</v>
      </c>
      <c r="P1446" s="6">
        <f>ROUND(E1446/L1446,2)</f>
        <v>50.67</v>
      </c>
      <c r="Q1446" t="str">
        <f>LEFT(N1446, SEARCH("/",N1446)-1)</f>
        <v>theater</v>
      </c>
      <c r="R1446" t="str">
        <f>RIGHT(N1446, LEN(N1446)-SEARCH("/",N1446))</f>
        <v>plays</v>
      </c>
      <c r="S1446" s="10">
        <f t="shared" si="44"/>
        <v>42136.0624537037</v>
      </c>
      <c r="T1446" s="10">
        <f t="shared" si="45"/>
        <v>42167.863194444442</v>
      </c>
    </row>
    <row r="1447" spans="1:20" ht="49" x14ac:dyDescent="0.25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5">
        <f>E1447/D1447</f>
        <v>1.0333333333333334</v>
      </c>
      <c r="P1447" s="6">
        <f>ROUND(E1447/L1447,2)</f>
        <v>60.78</v>
      </c>
      <c r="Q1447" t="str">
        <f>LEFT(N1447, SEARCH("/",N1447)-1)</f>
        <v>theater</v>
      </c>
      <c r="R1447" t="str">
        <f>RIGHT(N1447, LEN(N1447)-SEARCH("/",N1447))</f>
        <v>plays</v>
      </c>
      <c r="S1447" s="10">
        <f t="shared" si="44"/>
        <v>42312.584328703706</v>
      </c>
      <c r="T1447" s="10">
        <f t="shared" si="45"/>
        <v>42342.584328703706</v>
      </c>
    </row>
    <row r="1448" spans="1:20" ht="49" x14ac:dyDescent="0.25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5">
        <f>E1448/D1448</f>
        <v>1.0774999999999999</v>
      </c>
      <c r="P1448" s="6">
        <f>ROUND(E1448/L1448,2)</f>
        <v>113.42</v>
      </c>
      <c r="Q1448" t="str">
        <f>LEFT(N1448, SEARCH("/",N1448)-1)</f>
        <v>theater</v>
      </c>
      <c r="R1448" t="str">
        <f>RIGHT(N1448, LEN(N1448)-SEARCH("/",N1448))</f>
        <v>plays</v>
      </c>
      <c r="S1448" s="10">
        <f t="shared" si="44"/>
        <v>42170.826527777775</v>
      </c>
      <c r="T1448" s="10">
        <f t="shared" si="45"/>
        <v>42195.083333333336</v>
      </c>
    </row>
    <row r="1449" spans="1:20" ht="49" x14ac:dyDescent="0.25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5">
        <f>E1449/D1449</f>
        <v>1.2024999999999999</v>
      </c>
      <c r="P1449" s="6">
        <f>ROUND(E1449/L1449,2)</f>
        <v>104.57</v>
      </c>
      <c r="Q1449" t="str">
        <f>LEFT(N1449, SEARCH("/",N1449)-1)</f>
        <v>theater</v>
      </c>
      <c r="R1449" t="str">
        <f>RIGHT(N1449, LEN(N1449)-SEARCH("/",N1449))</f>
        <v>plays</v>
      </c>
      <c r="S1449" s="10">
        <f t="shared" si="44"/>
        <v>42494.475300925922</v>
      </c>
      <c r="T1449" s="10">
        <f t="shared" si="45"/>
        <v>42524.479166666664</v>
      </c>
    </row>
    <row r="1450" spans="1:20" ht="49" x14ac:dyDescent="0.25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5">
        <f>E1450/D1450</f>
        <v>1.0037894736842106</v>
      </c>
      <c r="P1450" s="6">
        <f>ROUND(E1450/L1450,2)</f>
        <v>98.31</v>
      </c>
      <c r="Q1450" t="str">
        <f>LEFT(N1450, SEARCH("/",N1450)-1)</f>
        <v>theater</v>
      </c>
      <c r="R1450" t="str">
        <f>RIGHT(N1450, LEN(N1450)-SEARCH("/",N1450))</f>
        <v>plays</v>
      </c>
      <c r="S1450" s="10">
        <f t="shared" si="44"/>
        <v>42254.056354166663</v>
      </c>
      <c r="T1450" s="10">
        <f t="shared" si="45"/>
        <v>42279.749999999993</v>
      </c>
    </row>
    <row r="1451" spans="1:20" ht="49" x14ac:dyDescent="0.25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5">
        <f>E1451/D1451</f>
        <v>1.0651999999999999</v>
      </c>
      <c r="P1451" s="6">
        <f>ROUND(E1451/L1451,2)</f>
        <v>35.04</v>
      </c>
      <c r="Q1451" t="str">
        <f>LEFT(N1451, SEARCH("/",N1451)-1)</f>
        <v>theater</v>
      </c>
      <c r="R1451" t="str">
        <f>RIGHT(N1451, LEN(N1451)-SEARCH("/",N1451))</f>
        <v>plays</v>
      </c>
      <c r="S1451" s="10">
        <f t="shared" si="44"/>
        <v>42495.225902777776</v>
      </c>
      <c r="T1451" s="10">
        <f t="shared" si="45"/>
        <v>42523.225902777776</v>
      </c>
    </row>
    <row r="1452" spans="1:20" ht="33" x14ac:dyDescent="0.25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5">
        <f>E1452/D1452</f>
        <v>1</v>
      </c>
      <c r="P1452" s="6">
        <f>ROUND(E1452/L1452,2)</f>
        <v>272.73</v>
      </c>
      <c r="Q1452" t="str">
        <f>LEFT(N1452, SEARCH("/",N1452)-1)</f>
        <v>theater</v>
      </c>
      <c r="R1452" t="str">
        <f>RIGHT(N1452, LEN(N1452)-SEARCH("/",N1452))</f>
        <v>plays</v>
      </c>
      <c r="S1452" s="10">
        <f t="shared" si="44"/>
        <v>41758.631342592591</v>
      </c>
      <c r="T1452" s="10">
        <f t="shared" si="45"/>
        <v>41770.957638888889</v>
      </c>
    </row>
    <row r="1453" spans="1:20" ht="33" x14ac:dyDescent="0.25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5">
        <f>E1453/D1453</f>
        <v>1.1066666666666667</v>
      </c>
      <c r="P1453" s="6">
        <f>ROUND(E1453/L1453,2)</f>
        <v>63.85</v>
      </c>
      <c r="Q1453" t="str">
        <f>LEFT(N1453, SEARCH("/",N1453)-1)</f>
        <v>theater</v>
      </c>
      <c r="R1453" t="str">
        <f>RIGHT(N1453, LEN(N1453)-SEARCH("/",N1453))</f>
        <v>plays</v>
      </c>
      <c r="S1453" s="10">
        <f t="shared" si="44"/>
        <v>42171.616550925923</v>
      </c>
      <c r="T1453" s="10">
        <f t="shared" si="45"/>
        <v>42201.616550925923</v>
      </c>
    </row>
    <row r="1454" spans="1:20" ht="49" x14ac:dyDescent="0.25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5">
        <f>E1454/D1454</f>
        <v>1.1471959999999999</v>
      </c>
      <c r="P1454" s="6">
        <f>ROUND(E1454/L1454,2)</f>
        <v>30.19</v>
      </c>
      <c r="Q1454" t="str">
        <f>LEFT(N1454, SEARCH("/",N1454)-1)</f>
        <v>theater</v>
      </c>
      <c r="R1454" t="str">
        <f>RIGHT(N1454, LEN(N1454)-SEARCH("/",N1454))</f>
        <v>plays</v>
      </c>
      <c r="S1454" s="10">
        <f t="shared" si="44"/>
        <v>41938.501087962963</v>
      </c>
      <c r="T1454" s="10">
        <f t="shared" si="45"/>
        <v>41966.708333333336</v>
      </c>
    </row>
    <row r="1455" spans="1:20" ht="18" x14ac:dyDescent="0.25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5">
        <f>E1455/D1455</f>
        <v>1.0825925925925926</v>
      </c>
      <c r="P1455" s="6">
        <f>ROUND(E1455/L1455,2)</f>
        <v>83.51</v>
      </c>
      <c r="Q1455" t="str">
        <f>LEFT(N1455, SEARCH("/",N1455)-1)</f>
        <v>theater</v>
      </c>
      <c r="R1455" t="str">
        <f>RIGHT(N1455, LEN(N1455)-SEARCH("/",N1455))</f>
        <v>plays</v>
      </c>
      <c r="S1455" s="10">
        <f t="shared" si="44"/>
        <v>42267.919363425921</v>
      </c>
      <c r="T1455" s="10">
        <f t="shared" si="45"/>
        <v>42287.874999999993</v>
      </c>
    </row>
    <row r="1456" spans="1:20" ht="49" x14ac:dyDescent="0.25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5">
        <f>E1456/D1456</f>
        <v>1.7</v>
      </c>
      <c r="P1456" s="6">
        <f>ROUND(E1456/L1456,2)</f>
        <v>64.760000000000005</v>
      </c>
      <c r="Q1456" t="str">
        <f>LEFT(N1456, SEARCH("/",N1456)-1)</f>
        <v>theater</v>
      </c>
      <c r="R1456" t="str">
        <f>RIGHT(N1456, LEN(N1456)-SEARCH("/",N1456))</f>
        <v>plays</v>
      </c>
      <c r="S1456" s="10">
        <f t="shared" si="44"/>
        <v>42019.751504629625</v>
      </c>
      <c r="T1456" s="10">
        <f t="shared" si="45"/>
        <v>42034.751504629625</v>
      </c>
    </row>
    <row r="1457" spans="1:20" ht="49" x14ac:dyDescent="0.25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5">
        <f>E1457/D1457</f>
        <v>1.8709899999999999</v>
      </c>
      <c r="P1457" s="6">
        <f>ROUND(E1457/L1457,2)</f>
        <v>20.12</v>
      </c>
      <c r="Q1457" t="str">
        <f>LEFT(N1457, SEARCH("/",N1457)-1)</f>
        <v>theater</v>
      </c>
      <c r="R1457" t="str">
        <f>RIGHT(N1457, LEN(N1457)-SEARCH("/",N1457))</f>
        <v>plays</v>
      </c>
      <c r="S1457" s="10">
        <f t="shared" si="44"/>
        <v>42313.495567129627</v>
      </c>
      <c r="T1457" s="10">
        <f t="shared" si="45"/>
        <v>42342.791666666664</v>
      </c>
    </row>
    <row r="1458" spans="1:20" ht="49" x14ac:dyDescent="0.25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5">
        <f>E1458/D1458</f>
        <v>1.0777777777777777</v>
      </c>
      <c r="P1458" s="6">
        <f>ROUND(E1458/L1458,2)</f>
        <v>44.09</v>
      </c>
      <c r="Q1458" t="str">
        <f>LEFT(N1458, SEARCH("/",N1458)-1)</f>
        <v>theater</v>
      </c>
      <c r="R1458" t="str">
        <f>RIGHT(N1458, LEN(N1458)-SEARCH("/",N1458))</f>
        <v>plays</v>
      </c>
      <c r="S1458" s="10">
        <f t="shared" si="44"/>
        <v>42746.053449074076</v>
      </c>
      <c r="T1458" s="10">
        <f t="shared" si="45"/>
        <v>42783.999305555553</v>
      </c>
    </row>
    <row r="1459" spans="1:20" ht="65" x14ac:dyDescent="0.25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5">
        <f>E1459/D1459</f>
        <v>1</v>
      </c>
      <c r="P1459" s="6">
        <f>ROUND(E1459/L1459,2)</f>
        <v>40.479999999999997</v>
      </c>
      <c r="Q1459" t="str">
        <f>LEFT(N1459, SEARCH("/",N1459)-1)</f>
        <v>theater</v>
      </c>
      <c r="R1459" t="str">
        <f>RIGHT(N1459, LEN(N1459)-SEARCH("/",N1459))</f>
        <v>plays</v>
      </c>
      <c r="S1459" s="10">
        <f t="shared" si="44"/>
        <v>42307.700046296297</v>
      </c>
      <c r="T1459" s="10">
        <f t="shared" si="45"/>
        <v>42347.741712962961</v>
      </c>
    </row>
    <row r="1460" spans="1:20" ht="49" x14ac:dyDescent="0.25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5">
        <f>E1460/D1460</f>
        <v>1.2024999999999999</v>
      </c>
      <c r="P1460" s="6">
        <f>ROUND(E1460/L1460,2)</f>
        <v>44.54</v>
      </c>
      <c r="Q1460" t="str">
        <f>LEFT(N1460, SEARCH("/",N1460)-1)</f>
        <v>theater</v>
      </c>
      <c r="R1460" t="str">
        <f>RIGHT(N1460, LEN(N1460)-SEARCH("/",N1460))</f>
        <v>plays</v>
      </c>
      <c r="S1460" s="10">
        <f t="shared" si="44"/>
        <v>41842.399259259255</v>
      </c>
      <c r="T1460" s="10">
        <f t="shared" si="45"/>
        <v>41864.708333333328</v>
      </c>
    </row>
    <row r="1461" spans="1:20" ht="49" x14ac:dyDescent="0.25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5">
        <f>E1461/D1461</f>
        <v>1.1142857142857143</v>
      </c>
      <c r="P1461" s="6">
        <f>ROUND(E1461/L1461,2)</f>
        <v>125.81</v>
      </c>
      <c r="Q1461" t="str">
        <f>LEFT(N1461, SEARCH("/",N1461)-1)</f>
        <v>theater</v>
      </c>
      <c r="R1461" t="str">
        <f>RIGHT(N1461, LEN(N1461)-SEARCH("/",N1461))</f>
        <v>plays</v>
      </c>
      <c r="S1461" s="10">
        <f t="shared" si="44"/>
        <v>41853.031874999993</v>
      </c>
      <c r="T1461" s="10">
        <f t="shared" si="45"/>
        <v>41875.999305555553</v>
      </c>
    </row>
    <row r="1462" spans="1:20" ht="49" x14ac:dyDescent="0.25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5">
        <f>E1462/D1462</f>
        <v>1.04</v>
      </c>
      <c r="P1462" s="6">
        <f>ROUND(E1462/L1462,2)</f>
        <v>19.7</v>
      </c>
      <c r="Q1462" t="str">
        <f>LEFT(N1462, SEARCH("/",N1462)-1)</f>
        <v>theater</v>
      </c>
      <c r="R1462" t="str">
        <f>RIGHT(N1462, LEN(N1462)-SEARCH("/",N1462))</f>
        <v>plays</v>
      </c>
      <c r="S1462" s="10">
        <f t="shared" si="44"/>
        <v>42059.827303240738</v>
      </c>
      <c r="T1462" s="10">
        <f t="shared" si="45"/>
        <v>42081.499999999993</v>
      </c>
    </row>
    <row r="1463" spans="1:20" ht="33" x14ac:dyDescent="0.25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5">
        <f>E1463/D1463</f>
        <v>1.29</v>
      </c>
      <c r="P1463" s="6">
        <f>ROUND(E1463/L1463,2)</f>
        <v>43</v>
      </c>
      <c r="Q1463" t="str">
        <f>LEFT(N1463, SEARCH("/",N1463)-1)</f>
        <v>theater</v>
      </c>
      <c r="R1463" t="str">
        <f>RIGHT(N1463, LEN(N1463)-SEARCH("/",N1463))</f>
        <v>musical</v>
      </c>
      <c r="S1463" s="10">
        <f t="shared" si="44"/>
        <v>41877.678287037037</v>
      </c>
      <c r="T1463" s="10">
        <f t="shared" si="45"/>
        <v>41907.678287037037</v>
      </c>
    </row>
    <row r="1464" spans="1:20" ht="49" x14ac:dyDescent="0.25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5">
        <f>E1464/D1464</f>
        <v>1</v>
      </c>
      <c r="P1464" s="6">
        <f>ROUND(E1464/L1464,2)</f>
        <v>83.33</v>
      </c>
      <c r="Q1464" t="str">
        <f>LEFT(N1464, SEARCH("/",N1464)-1)</f>
        <v>theater</v>
      </c>
      <c r="R1464" t="str">
        <f>RIGHT(N1464, LEN(N1464)-SEARCH("/",N1464))</f>
        <v>musical</v>
      </c>
      <c r="S1464" s="10">
        <f t="shared" si="44"/>
        <v>42097.665821759256</v>
      </c>
      <c r="T1464" s="10">
        <f t="shared" si="45"/>
        <v>42142.665821759256</v>
      </c>
    </row>
    <row r="1465" spans="1:20" ht="49" x14ac:dyDescent="0.25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5">
        <f>E1465/D1465</f>
        <v>1</v>
      </c>
      <c r="P1465" s="6">
        <f>ROUND(E1465/L1465,2)</f>
        <v>30</v>
      </c>
      <c r="Q1465" t="str">
        <f>LEFT(N1465, SEARCH("/",N1465)-1)</f>
        <v>theater</v>
      </c>
      <c r="R1465" t="str">
        <f>RIGHT(N1465, LEN(N1465)-SEARCH("/",N1465))</f>
        <v>musical</v>
      </c>
      <c r="S1465" s="10">
        <f t="shared" si="44"/>
        <v>42012.944201388884</v>
      </c>
      <c r="T1465" s="10">
        <f t="shared" si="45"/>
        <v>42027.916666666664</v>
      </c>
    </row>
    <row r="1466" spans="1:20" ht="49" x14ac:dyDescent="0.25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5">
        <f>E1466/D1466</f>
        <v>1.032</v>
      </c>
      <c r="P1466" s="6">
        <f>ROUND(E1466/L1466,2)</f>
        <v>175.51</v>
      </c>
      <c r="Q1466" t="str">
        <f>LEFT(N1466, SEARCH("/",N1466)-1)</f>
        <v>theater</v>
      </c>
      <c r="R1466" t="str">
        <f>RIGHT(N1466, LEN(N1466)-SEARCH("/",N1466))</f>
        <v>musical</v>
      </c>
      <c r="S1466" s="10">
        <f t="shared" si="44"/>
        <v>42103.348495370366</v>
      </c>
      <c r="T1466" s="10">
        <f t="shared" si="45"/>
        <v>42132.957638888889</v>
      </c>
    </row>
    <row r="1467" spans="1:20" ht="49" x14ac:dyDescent="0.25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5">
        <f>E1467/D1467</f>
        <v>1.0244597777777777</v>
      </c>
      <c r="P1467" s="6">
        <f>ROUND(E1467/L1467,2)</f>
        <v>231.66</v>
      </c>
      <c r="Q1467" t="str">
        <f>LEFT(N1467, SEARCH("/",N1467)-1)</f>
        <v>theater</v>
      </c>
      <c r="R1467" t="str">
        <f>RIGHT(N1467, LEN(N1467)-SEARCH("/",N1467))</f>
        <v>musical</v>
      </c>
      <c r="S1467" s="10">
        <f t="shared" si="44"/>
        <v>41863.375787037039</v>
      </c>
      <c r="T1467" s="10">
        <f t="shared" si="45"/>
        <v>41893.375787037039</v>
      </c>
    </row>
    <row r="1468" spans="1:20" ht="49" x14ac:dyDescent="0.25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 s="6">
        <f>ROUND(E1468/L1468,2)</f>
        <v>75</v>
      </c>
      <c r="Q1468" t="str">
        <f>LEFT(N1468, SEARCH("/",N1468)-1)</f>
        <v>theater</v>
      </c>
      <c r="R1468" t="str">
        <f>RIGHT(N1468, LEN(N1468)-SEARCH("/",N1468))</f>
        <v>musical</v>
      </c>
      <c r="S1468" s="10">
        <f t="shared" si="44"/>
        <v>42044.557627314811</v>
      </c>
      <c r="T1468" s="10">
        <f t="shared" si="45"/>
        <v>42058.557627314811</v>
      </c>
    </row>
    <row r="1469" spans="1:20" ht="49" x14ac:dyDescent="0.25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5">
        <f>E1469/D1469</f>
        <v>1.3083333333333333</v>
      </c>
      <c r="P1469" s="6">
        <f>ROUND(E1469/L1469,2)</f>
        <v>112.14</v>
      </c>
      <c r="Q1469" t="str">
        <f>LEFT(N1469, SEARCH("/",N1469)-1)</f>
        <v>theater</v>
      </c>
      <c r="R1469" t="str">
        <f>RIGHT(N1469, LEN(N1469)-SEARCH("/",N1469))</f>
        <v>musical</v>
      </c>
      <c r="S1469" s="10">
        <f t="shared" si="44"/>
        <v>41806.460983796293</v>
      </c>
      <c r="T1469" s="10">
        <f t="shared" si="45"/>
        <v>41835</v>
      </c>
    </row>
    <row r="1470" spans="1:20" ht="33" x14ac:dyDescent="0.25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5">
        <f>E1470/D1470</f>
        <v>1</v>
      </c>
      <c r="P1470" s="6">
        <f>ROUND(E1470/L1470,2)</f>
        <v>41.67</v>
      </c>
      <c r="Q1470" t="str">
        <f>LEFT(N1470, SEARCH("/",N1470)-1)</f>
        <v>theater</v>
      </c>
      <c r="R1470" t="str">
        <f>RIGHT(N1470, LEN(N1470)-SEARCH("/",N1470))</f>
        <v>musical</v>
      </c>
      <c r="S1470" s="10">
        <f t="shared" si="44"/>
        <v>42403.789884259262</v>
      </c>
      <c r="T1470" s="10">
        <f t="shared" si="45"/>
        <v>42433.789884259262</v>
      </c>
    </row>
    <row r="1471" spans="1:20" ht="49" x14ac:dyDescent="0.25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5">
        <f>E1471/D1471</f>
        <v>1.02069375</v>
      </c>
      <c r="P1471" s="6">
        <f>ROUND(E1471/L1471,2)</f>
        <v>255.17</v>
      </c>
      <c r="Q1471" t="str">
        <f>LEFT(N1471, SEARCH("/",N1471)-1)</f>
        <v>theater</v>
      </c>
      <c r="R1471" t="str">
        <f>RIGHT(N1471, LEN(N1471)-SEARCH("/",N1471))</f>
        <v>musical</v>
      </c>
      <c r="S1471" s="10">
        <f t="shared" si="44"/>
        <v>41754.355995370366</v>
      </c>
      <c r="T1471" s="10">
        <f t="shared" si="45"/>
        <v>41784.355995370366</v>
      </c>
    </row>
    <row r="1472" spans="1:20" ht="49" x14ac:dyDescent="0.25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5">
        <f>E1472/D1472</f>
        <v>1.0092000000000001</v>
      </c>
      <c r="P1472" s="6">
        <f>ROUND(E1472/L1472,2)</f>
        <v>162.77000000000001</v>
      </c>
      <c r="Q1472" t="str">
        <f>LEFT(N1472, SEARCH("/",N1472)-1)</f>
        <v>theater</v>
      </c>
      <c r="R1472" t="str">
        <f>RIGHT(N1472, LEN(N1472)-SEARCH("/",N1472))</f>
        <v>musical</v>
      </c>
      <c r="S1472" s="10">
        <f t="shared" si="44"/>
        <v>42101.375740740739</v>
      </c>
      <c r="T1472" s="10">
        <f t="shared" si="45"/>
        <v>42131.375740740739</v>
      </c>
    </row>
    <row r="1473" spans="1:20" ht="49" x14ac:dyDescent="0.25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5">
        <f>E1473/D1473</f>
        <v>1.06</v>
      </c>
      <c r="P1473" s="6">
        <f>ROUND(E1473/L1473,2)</f>
        <v>88.33</v>
      </c>
      <c r="Q1473" t="str">
        <f>LEFT(N1473, SEARCH("/",N1473)-1)</f>
        <v>theater</v>
      </c>
      <c r="R1473" t="str">
        <f>RIGHT(N1473, LEN(N1473)-SEARCH("/",N1473))</f>
        <v>musical</v>
      </c>
      <c r="S1473" s="10">
        <f t="shared" si="44"/>
        <v>41872.082905092589</v>
      </c>
      <c r="T1473" s="10">
        <f t="shared" si="45"/>
        <v>41897.047222222223</v>
      </c>
    </row>
    <row r="1474" spans="1:20" ht="49" x14ac:dyDescent="0.25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5">
        <f>E1474/D1474</f>
        <v>1.0509677419354839</v>
      </c>
      <c r="P1474" s="6">
        <f>ROUND(E1474/L1474,2)</f>
        <v>85.74</v>
      </c>
      <c r="Q1474" t="str">
        <f>LEFT(N1474, SEARCH("/",N1474)-1)</f>
        <v>theater</v>
      </c>
      <c r="R1474" t="str">
        <f>RIGHT(N1474, LEN(N1474)-SEARCH("/",N1474))</f>
        <v>musical</v>
      </c>
      <c r="S1474" s="10">
        <f t="shared" si="44"/>
        <v>42024.956446759257</v>
      </c>
      <c r="T1474" s="10">
        <f t="shared" si="45"/>
        <v>42056.249999999993</v>
      </c>
    </row>
    <row r="1475" spans="1:20" ht="49" x14ac:dyDescent="0.25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5">
        <f>E1475/D1475</f>
        <v>1.0276000000000001</v>
      </c>
      <c r="P1475" s="6">
        <f>ROUND(E1475/L1475,2)</f>
        <v>47.57</v>
      </c>
      <c r="Q1475" t="str">
        <f>LEFT(N1475, SEARCH("/",N1475)-1)</f>
        <v>theater</v>
      </c>
      <c r="R1475" t="str">
        <f>RIGHT(N1475, LEN(N1475)-SEARCH("/",N1475))</f>
        <v>musical</v>
      </c>
      <c r="S1475" s="10">
        <f t="shared" ref="S1475:S1538" si="46">(J1475/86400)+25569+(-5/24)</f>
        <v>42495.748298611106</v>
      </c>
      <c r="T1475" s="10">
        <f t="shared" ref="T1475:T1538" si="47">(I1475/86400)+25569+(-5/24)</f>
        <v>42525.748298611106</v>
      </c>
    </row>
    <row r="1476" spans="1:20" ht="49" x14ac:dyDescent="0.25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5">
        <f>E1476/D1476</f>
        <v>1.08</v>
      </c>
      <c r="P1476" s="6">
        <f>ROUND(E1476/L1476,2)</f>
        <v>72.97</v>
      </c>
      <c r="Q1476" t="str">
        <f>LEFT(N1476, SEARCH("/",N1476)-1)</f>
        <v>theater</v>
      </c>
      <c r="R1476" t="str">
        <f>RIGHT(N1476, LEN(N1476)-SEARCH("/",N1476))</f>
        <v>musical</v>
      </c>
      <c r="S1476" s="10">
        <f t="shared" si="46"/>
        <v>41775.427824074075</v>
      </c>
      <c r="T1476" s="10">
        <f t="shared" si="47"/>
        <v>41805.427824074075</v>
      </c>
    </row>
    <row r="1477" spans="1:20" ht="49" x14ac:dyDescent="0.25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5">
        <f>E1477/D1477</f>
        <v>1.0088571428571429</v>
      </c>
      <c r="P1477" s="6">
        <f>ROUND(E1477/L1477,2)</f>
        <v>90.54</v>
      </c>
      <c r="Q1477" t="str">
        <f>LEFT(N1477, SEARCH("/",N1477)-1)</f>
        <v>theater</v>
      </c>
      <c r="R1477" t="str">
        <f>RIGHT(N1477, LEN(N1477)-SEARCH("/",N1477))</f>
        <v>musical</v>
      </c>
      <c r="S1477" s="10">
        <f t="shared" si="46"/>
        <v>42553.375092592592</v>
      </c>
      <c r="T1477" s="10">
        <f t="shared" si="47"/>
        <v>42611.499999999993</v>
      </c>
    </row>
    <row r="1478" spans="1:20" ht="49" x14ac:dyDescent="0.25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5">
        <f>E1478/D1478</f>
        <v>1.28</v>
      </c>
      <c r="P1478" s="6">
        <f>ROUND(E1478/L1478,2)</f>
        <v>37.65</v>
      </c>
      <c r="Q1478" t="str">
        <f>LEFT(N1478, SEARCH("/",N1478)-1)</f>
        <v>theater</v>
      </c>
      <c r="R1478" t="str">
        <f>RIGHT(N1478, LEN(N1478)-SEARCH("/",N1478))</f>
        <v>musical</v>
      </c>
      <c r="S1478" s="10">
        <f t="shared" si="46"/>
        <v>41912.442395833328</v>
      </c>
      <c r="T1478" s="10">
        <f t="shared" si="47"/>
        <v>41924.999305555553</v>
      </c>
    </row>
    <row r="1479" spans="1:20" ht="33" x14ac:dyDescent="0.25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5">
        <f>E1479/D1479</f>
        <v>1.3333333333333333</v>
      </c>
      <c r="P1479" s="6">
        <f>ROUND(E1479/L1479,2)</f>
        <v>36.36</v>
      </c>
      <c r="Q1479" t="str">
        <f>LEFT(N1479, SEARCH("/",N1479)-1)</f>
        <v>theater</v>
      </c>
      <c r="R1479" t="str">
        <f>RIGHT(N1479, LEN(N1479)-SEARCH("/",N1479))</f>
        <v>musical</v>
      </c>
      <c r="S1479" s="10">
        <f t="shared" si="46"/>
        <v>41803.248993055553</v>
      </c>
      <c r="T1479" s="10">
        <f t="shared" si="47"/>
        <v>41833.248993055553</v>
      </c>
    </row>
    <row r="1480" spans="1:20" ht="49" x14ac:dyDescent="0.25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5">
        <f>E1480/D1480</f>
        <v>1.0137499999999999</v>
      </c>
      <c r="P1480" s="6">
        <f>ROUND(E1480/L1480,2)</f>
        <v>126.72</v>
      </c>
      <c r="Q1480" t="str">
        <f>LEFT(N1480, SEARCH("/",N1480)-1)</f>
        <v>theater</v>
      </c>
      <c r="R1480" t="str">
        <f>RIGHT(N1480, LEN(N1480)-SEARCH("/",N1480))</f>
        <v>musical</v>
      </c>
      <c r="S1480" s="10">
        <f t="shared" si="46"/>
        <v>42004.495532407404</v>
      </c>
      <c r="T1480" s="10">
        <f t="shared" si="47"/>
        <v>42034.495532407404</v>
      </c>
    </row>
    <row r="1481" spans="1:20" ht="49" x14ac:dyDescent="0.25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5">
        <f>E1481/D1481</f>
        <v>1.0287500000000001</v>
      </c>
      <c r="P1481" s="6">
        <f>ROUND(E1481/L1481,2)</f>
        <v>329.2</v>
      </c>
      <c r="Q1481" t="str">
        <f>LEFT(N1481, SEARCH("/",N1481)-1)</f>
        <v>theater</v>
      </c>
      <c r="R1481" t="str">
        <f>RIGHT(N1481, LEN(N1481)-SEARCH("/",N1481))</f>
        <v>musical</v>
      </c>
      <c r="S1481" s="10">
        <f t="shared" si="46"/>
        <v>41845.60083333333</v>
      </c>
      <c r="T1481" s="10">
        <f t="shared" si="47"/>
        <v>41878.833333333328</v>
      </c>
    </row>
    <row r="1482" spans="1:20" ht="49" x14ac:dyDescent="0.25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5">
        <f>E1482/D1482</f>
        <v>1.0724</v>
      </c>
      <c r="P1482" s="6">
        <f>ROUND(E1482/L1482,2)</f>
        <v>81.239999999999995</v>
      </c>
      <c r="Q1482" t="str">
        <f>LEFT(N1482, SEARCH("/",N1482)-1)</f>
        <v>theater</v>
      </c>
      <c r="R1482" t="str">
        <f>RIGHT(N1482, LEN(N1482)-SEARCH("/",N1482))</f>
        <v>musical</v>
      </c>
      <c r="S1482" s="10">
        <f t="shared" si="46"/>
        <v>41982.565023148149</v>
      </c>
      <c r="T1482" s="10">
        <f t="shared" si="47"/>
        <v>42022.565023148149</v>
      </c>
    </row>
    <row r="1483" spans="1:20" ht="49" x14ac:dyDescent="0.25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5">
        <f>E1483/D1483</f>
        <v>1.0962000000000001</v>
      </c>
      <c r="P1483" s="6">
        <f>ROUND(E1483/L1483,2)</f>
        <v>50.75</v>
      </c>
      <c r="Q1483" t="str">
        <f>LEFT(N1483, SEARCH("/",N1483)-1)</f>
        <v>theater</v>
      </c>
      <c r="R1483" t="str">
        <f>RIGHT(N1483, LEN(N1483)-SEARCH("/",N1483))</f>
        <v>plays</v>
      </c>
      <c r="S1483" s="10">
        <f t="shared" si="46"/>
        <v>42061.004155092589</v>
      </c>
      <c r="T1483" s="10">
        <f t="shared" si="47"/>
        <v>42088.958333333336</v>
      </c>
    </row>
    <row r="1484" spans="1:20" ht="49" x14ac:dyDescent="0.25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5">
        <f>E1484/D1484</f>
        <v>1.218</v>
      </c>
      <c r="P1484" s="6">
        <f>ROUND(E1484/L1484,2)</f>
        <v>60.9</v>
      </c>
      <c r="Q1484" t="str">
        <f>LEFT(N1484, SEARCH("/",N1484)-1)</f>
        <v>theater</v>
      </c>
      <c r="R1484" t="str">
        <f>RIGHT(N1484, LEN(N1484)-SEARCH("/",N1484))</f>
        <v>plays</v>
      </c>
      <c r="S1484" s="10">
        <f t="shared" si="46"/>
        <v>42036.035949074074</v>
      </c>
      <c r="T1484" s="10">
        <f t="shared" si="47"/>
        <v>42064.082638888889</v>
      </c>
    </row>
    <row r="1485" spans="1:20" ht="65" x14ac:dyDescent="0.25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5">
        <f>E1485/D1485</f>
        <v>1.0685</v>
      </c>
      <c r="P1485" s="6">
        <f>ROUND(E1485/L1485,2)</f>
        <v>109.03</v>
      </c>
      <c r="Q1485" t="str">
        <f>LEFT(N1485, SEARCH("/",N1485)-1)</f>
        <v>theater</v>
      </c>
      <c r="R1485" t="str">
        <f>RIGHT(N1485, LEN(N1485)-SEARCH("/",N1485))</f>
        <v>plays</v>
      </c>
      <c r="S1485" s="10">
        <f t="shared" si="46"/>
        <v>42157.26185185185</v>
      </c>
      <c r="T1485" s="10">
        <f t="shared" si="47"/>
        <v>42187.26185185185</v>
      </c>
    </row>
    <row r="1486" spans="1:20" ht="49" x14ac:dyDescent="0.25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5">
        <f>E1486/D1486</f>
        <v>1.0071379999999999</v>
      </c>
      <c r="P1486" s="6">
        <f>ROUND(E1486/L1486,2)</f>
        <v>25.69</v>
      </c>
      <c r="Q1486" t="str">
        <f>LEFT(N1486, SEARCH("/",N1486)-1)</f>
        <v>theater</v>
      </c>
      <c r="R1486" t="str">
        <f>RIGHT(N1486, LEN(N1486)-SEARCH("/",N1486))</f>
        <v>plays</v>
      </c>
      <c r="S1486" s="10">
        <f t="shared" si="46"/>
        <v>41827.701608796291</v>
      </c>
      <c r="T1486" s="10">
        <f t="shared" si="47"/>
        <v>41857.688888888886</v>
      </c>
    </row>
    <row r="1487" spans="1:20" ht="49" x14ac:dyDescent="0.25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5">
        <f>E1487/D1487</f>
        <v>1.0900000000000001</v>
      </c>
      <c r="P1487" s="6">
        <f>ROUND(E1487/L1487,2)</f>
        <v>41.92</v>
      </c>
      <c r="Q1487" t="str">
        <f>LEFT(N1487, SEARCH("/",N1487)-1)</f>
        <v>theater</v>
      </c>
      <c r="R1487" t="str">
        <f>RIGHT(N1487, LEN(N1487)-SEARCH("/",N1487))</f>
        <v>plays</v>
      </c>
      <c r="S1487" s="10">
        <f t="shared" si="46"/>
        <v>42162.521215277775</v>
      </c>
      <c r="T1487" s="10">
        <f t="shared" si="47"/>
        <v>42192.521215277775</v>
      </c>
    </row>
    <row r="1488" spans="1:20" ht="49" x14ac:dyDescent="0.25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5">
        <f>E1488/D1488</f>
        <v>1.1363000000000001</v>
      </c>
      <c r="P1488" s="6">
        <f>ROUND(E1488/L1488,2)</f>
        <v>88.77</v>
      </c>
      <c r="Q1488" t="str">
        <f>LEFT(N1488, SEARCH("/",N1488)-1)</f>
        <v>theater</v>
      </c>
      <c r="R1488" t="str">
        <f>RIGHT(N1488, LEN(N1488)-SEARCH("/",N1488))</f>
        <v>plays</v>
      </c>
      <c r="S1488" s="10">
        <f t="shared" si="46"/>
        <v>42233.530231481483</v>
      </c>
      <c r="T1488" s="10">
        <f t="shared" si="47"/>
        <v>42263.530231481483</v>
      </c>
    </row>
    <row r="1489" spans="1:20" ht="49" x14ac:dyDescent="0.25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5">
        <f>E1489/D1489</f>
        <v>1.1392</v>
      </c>
      <c r="P1489" s="6">
        <f>ROUND(E1489/L1489,2)</f>
        <v>80.23</v>
      </c>
      <c r="Q1489" t="str">
        <f>LEFT(N1489, SEARCH("/",N1489)-1)</f>
        <v>theater</v>
      </c>
      <c r="R1489" t="str">
        <f>RIGHT(N1489, LEN(N1489)-SEARCH("/",N1489))</f>
        <v>plays</v>
      </c>
      <c r="S1489" s="10">
        <f t="shared" si="46"/>
        <v>42041.989490740736</v>
      </c>
      <c r="T1489" s="10">
        <f t="shared" si="47"/>
        <v>42071.947824074072</v>
      </c>
    </row>
    <row r="1490" spans="1:20" ht="33" x14ac:dyDescent="0.25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5">
        <f>E1490/D1490</f>
        <v>1.06</v>
      </c>
      <c r="P1490" s="6">
        <f>ROUND(E1490/L1490,2)</f>
        <v>78.94</v>
      </c>
      <c r="Q1490" t="str">
        <f>LEFT(N1490, SEARCH("/",N1490)-1)</f>
        <v>theater</v>
      </c>
      <c r="R1490" t="str">
        <f>RIGHT(N1490, LEN(N1490)-SEARCH("/",N1490))</f>
        <v>plays</v>
      </c>
      <c r="S1490" s="10">
        <f t="shared" si="46"/>
        <v>42585.315509259257</v>
      </c>
      <c r="T1490" s="10">
        <f t="shared" si="47"/>
        <v>42598.957638888889</v>
      </c>
    </row>
    <row r="1491" spans="1:20" ht="49" x14ac:dyDescent="0.25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5">
        <f>E1491/D1491</f>
        <v>1.625</v>
      </c>
      <c r="P1491" s="6">
        <f>ROUND(E1491/L1491,2)</f>
        <v>95.59</v>
      </c>
      <c r="Q1491" t="str">
        <f>LEFT(N1491, SEARCH("/",N1491)-1)</f>
        <v>theater</v>
      </c>
      <c r="R1491" t="str">
        <f>RIGHT(N1491, LEN(N1491)-SEARCH("/",N1491))</f>
        <v>plays</v>
      </c>
      <c r="S1491" s="10">
        <f t="shared" si="46"/>
        <v>42097.578159722216</v>
      </c>
      <c r="T1491" s="10">
        <f t="shared" si="47"/>
        <v>42127.743750000001</v>
      </c>
    </row>
    <row r="1492" spans="1:20" ht="49" x14ac:dyDescent="0.25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5">
        <f>E1492/D1492</f>
        <v>1.06</v>
      </c>
      <c r="P1492" s="6">
        <f>ROUND(E1492/L1492,2)</f>
        <v>69.89</v>
      </c>
      <c r="Q1492" t="str">
        <f>LEFT(N1492, SEARCH("/",N1492)-1)</f>
        <v>theater</v>
      </c>
      <c r="R1492" t="str">
        <f>RIGHT(N1492, LEN(N1492)-SEARCH("/",N1492))</f>
        <v>plays</v>
      </c>
      <c r="S1492" s="10">
        <f t="shared" si="46"/>
        <v>41808.461238425924</v>
      </c>
      <c r="T1492" s="10">
        <f t="shared" si="47"/>
        <v>41838.461238425924</v>
      </c>
    </row>
    <row r="1493" spans="1:20" ht="49" x14ac:dyDescent="0.25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5">
        <f>E1493/D1493</f>
        <v>1.0015624999999999</v>
      </c>
      <c r="P1493" s="6">
        <f>ROUND(E1493/L1493,2)</f>
        <v>74.53</v>
      </c>
      <c r="Q1493" t="str">
        <f>LEFT(N1493, SEARCH("/",N1493)-1)</f>
        <v>theater</v>
      </c>
      <c r="R1493" t="str">
        <f>RIGHT(N1493, LEN(N1493)-SEARCH("/",N1493))</f>
        <v>plays</v>
      </c>
      <c r="S1493" s="10">
        <f t="shared" si="46"/>
        <v>41852.449976851851</v>
      </c>
      <c r="T1493" s="10">
        <f t="shared" si="47"/>
        <v>41882.449976851851</v>
      </c>
    </row>
    <row r="1494" spans="1:20" ht="33" x14ac:dyDescent="0.25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5">
        <f>E1494/D1494</f>
        <v>1.0535000000000001</v>
      </c>
      <c r="P1494" s="6">
        <f>ROUND(E1494/L1494,2)</f>
        <v>123.94</v>
      </c>
      <c r="Q1494" t="str">
        <f>LEFT(N1494, SEARCH("/",N1494)-1)</f>
        <v>theater</v>
      </c>
      <c r="R1494" t="str">
        <f>RIGHT(N1494, LEN(N1494)-SEARCH("/",N1494))</f>
        <v>plays</v>
      </c>
      <c r="S1494" s="10">
        <f t="shared" si="46"/>
        <v>42693.90185185185</v>
      </c>
      <c r="T1494" s="10">
        <f t="shared" si="47"/>
        <v>42708.833333333336</v>
      </c>
    </row>
    <row r="1495" spans="1:20" ht="49" x14ac:dyDescent="0.25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5">
        <f>E1495/D1495</f>
        <v>1.748</v>
      </c>
      <c r="P1495" s="6">
        <f>ROUND(E1495/L1495,2)</f>
        <v>264.85000000000002</v>
      </c>
      <c r="Q1495" t="str">
        <f>LEFT(N1495, SEARCH("/",N1495)-1)</f>
        <v>theater</v>
      </c>
      <c r="R1495" t="str">
        <f>RIGHT(N1495, LEN(N1495)-SEARCH("/",N1495))</f>
        <v>plays</v>
      </c>
      <c r="S1495" s="10">
        <f t="shared" si="46"/>
        <v>42341.610046296293</v>
      </c>
      <c r="T1495" s="10">
        <f t="shared" si="47"/>
        <v>42369.958333333336</v>
      </c>
    </row>
    <row r="1496" spans="1:20" ht="49" x14ac:dyDescent="0.25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5">
        <f>E1496/D1496</f>
        <v>1.02</v>
      </c>
      <c r="P1496" s="6">
        <f>ROUND(E1496/L1496,2)</f>
        <v>58.62</v>
      </c>
      <c r="Q1496" t="str">
        <f>LEFT(N1496, SEARCH("/",N1496)-1)</f>
        <v>theater</v>
      </c>
      <c r="R1496" t="str">
        <f>RIGHT(N1496, LEN(N1496)-SEARCH("/",N1496))</f>
        <v>plays</v>
      </c>
      <c r="S1496" s="10">
        <f t="shared" si="46"/>
        <v>41879.852673611109</v>
      </c>
      <c r="T1496" s="10">
        <f t="shared" si="47"/>
        <v>41907.857638888883</v>
      </c>
    </row>
    <row r="1497" spans="1:20" ht="49" x14ac:dyDescent="0.25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5">
        <f>E1497/D1497</f>
        <v>1.00125</v>
      </c>
      <c r="P1497" s="6">
        <f>ROUND(E1497/L1497,2)</f>
        <v>70.88</v>
      </c>
      <c r="Q1497" t="str">
        <f>LEFT(N1497, SEARCH("/",N1497)-1)</f>
        <v>theater</v>
      </c>
      <c r="R1497" t="str">
        <f>RIGHT(N1497, LEN(N1497)-SEARCH("/",N1497))</f>
        <v>plays</v>
      </c>
      <c r="S1497" s="10">
        <f t="shared" si="46"/>
        <v>41941.475532407407</v>
      </c>
      <c r="T1497" s="10">
        <f t="shared" si="47"/>
        <v>41969.916666666664</v>
      </c>
    </row>
    <row r="1498" spans="1:20" ht="49" x14ac:dyDescent="0.25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5">
        <f>E1498/D1498</f>
        <v>1.7142857142857142</v>
      </c>
      <c r="P1498" s="6">
        <f>ROUND(E1498/L1498,2)</f>
        <v>8.57</v>
      </c>
      <c r="Q1498" t="str">
        <f>LEFT(N1498, SEARCH("/",N1498)-1)</f>
        <v>theater</v>
      </c>
      <c r="R1498" t="str">
        <f>RIGHT(N1498, LEN(N1498)-SEARCH("/",N1498))</f>
        <v>plays</v>
      </c>
      <c r="S1498" s="10">
        <f t="shared" si="46"/>
        <v>42425.522337962961</v>
      </c>
      <c r="T1498" s="10">
        <f t="shared" si="47"/>
        <v>42442.291666666664</v>
      </c>
    </row>
    <row r="1499" spans="1:20" ht="65" x14ac:dyDescent="0.25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5">
        <f>E1499/D1499</f>
        <v>1.1356666666666666</v>
      </c>
      <c r="P1499" s="6">
        <f>ROUND(E1499/L1499,2)</f>
        <v>113.57</v>
      </c>
      <c r="Q1499" t="str">
        <f>LEFT(N1499, SEARCH("/",N1499)-1)</f>
        <v>theater</v>
      </c>
      <c r="R1499" t="str">
        <f>RIGHT(N1499, LEN(N1499)-SEARCH("/",N1499))</f>
        <v>plays</v>
      </c>
      <c r="S1499" s="10">
        <f t="shared" si="46"/>
        <v>42026.672847222224</v>
      </c>
      <c r="T1499" s="10">
        <f t="shared" si="47"/>
        <v>42085.884722222218</v>
      </c>
    </row>
    <row r="1500" spans="1:20" ht="49" x14ac:dyDescent="0.25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5">
        <f>E1500/D1500</f>
        <v>1.2946666666666666</v>
      </c>
      <c r="P1500" s="6">
        <f>ROUND(E1500/L1500,2)</f>
        <v>60.69</v>
      </c>
      <c r="Q1500" t="str">
        <f>LEFT(N1500, SEARCH("/",N1500)-1)</f>
        <v>theater</v>
      </c>
      <c r="R1500" t="str">
        <f>RIGHT(N1500, LEN(N1500)-SEARCH("/",N1500))</f>
        <v>plays</v>
      </c>
      <c r="S1500" s="10">
        <f t="shared" si="46"/>
        <v>41922.432256944441</v>
      </c>
      <c r="T1500" s="10">
        <f t="shared" si="47"/>
        <v>41932.040972222218</v>
      </c>
    </row>
    <row r="1501" spans="1:20" ht="49" x14ac:dyDescent="0.25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5">
        <f>E1501/D1501</f>
        <v>1.014</v>
      </c>
      <c r="P1501" s="6">
        <f>ROUND(E1501/L1501,2)</f>
        <v>110.22</v>
      </c>
      <c r="Q1501" t="str">
        <f>LEFT(N1501, SEARCH("/",N1501)-1)</f>
        <v>theater</v>
      </c>
      <c r="R1501" t="str">
        <f>RIGHT(N1501, LEN(N1501)-SEARCH("/",N1501))</f>
        <v>plays</v>
      </c>
      <c r="S1501" s="10">
        <f t="shared" si="46"/>
        <v>41993.616006944438</v>
      </c>
      <c r="T1501" s="10">
        <f t="shared" si="47"/>
        <v>42010.041666666664</v>
      </c>
    </row>
    <row r="1502" spans="1:20" ht="49" x14ac:dyDescent="0.25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5">
        <f>E1502/D1502</f>
        <v>1.0916666666666666</v>
      </c>
      <c r="P1502" s="6">
        <f>ROUND(E1502/L1502,2)</f>
        <v>136.46</v>
      </c>
      <c r="Q1502" t="str">
        <f>LEFT(N1502, SEARCH("/",N1502)-1)</f>
        <v>theater</v>
      </c>
      <c r="R1502" t="str">
        <f>RIGHT(N1502, LEN(N1502)-SEARCH("/",N1502))</f>
        <v>plays</v>
      </c>
      <c r="S1502" s="10">
        <f t="shared" si="46"/>
        <v>42219.70752314815</v>
      </c>
      <c r="T1502" s="10">
        <f t="shared" si="47"/>
        <v>42239.874999999993</v>
      </c>
    </row>
    <row r="1503" spans="1:20" ht="49" x14ac:dyDescent="0.25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5">
        <f>E1503/D1503</f>
        <v>1.28925</v>
      </c>
      <c r="P1503" s="6">
        <f>ROUND(E1503/L1503,2)</f>
        <v>53.16</v>
      </c>
      <c r="Q1503" t="str">
        <f>LEFT(N1503, SEARCH("/",N1503)-1)</f>
        <v>theater</v>
      </c>
      <c r="R1503" t="str">
        <f>RIGHT(N1503, LEN(N1503)-SEARCH("/",N1503))</f>
        <v>spaces</v>
      </c>
      <c r="S1503" s="10">
        <f t="shared" si="46"/>
        <v>42225.351342592585</v>
      </c>
      <c r="T1503" s="10">
        <f t="shared" si="47"/>
        <v>42270.351342592585</v>
      </c>
    </row>
    <row r="1504" spans="1:20" ht="33" x14ac:dyDescent="0.25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5">
        <f>E1504/D1504</f>
        <v>1.0206</v>
      </c>
      <c r="P1504" s="6">
        <f>ROUND(E1504/L1504,2)</f>
        <v>86.49</v>
      </c>
      <c r="Q1504" t="str">
        <f>LEFT(N1504, SEARCH("/",N1504)-1)</f>
        <v>theater</v>
      </c>
      <c r="R1504" t="str">
        <f>RIGHT(N1504, LEN(N1504)-SEARCH("/",N1504))</f>
        <v>spaces</v>
      </c>
      <c r="S1504" s="10">
        <f t="shared" si="46"/>
        <v>42381.478506944441</v>
      </c>
      <c r="T1504" s="10">
        <f t="shared" si="47"/>
        <v>42411.478506944441</v>
      </c>
    </row>
    <row r="1505" spans="1:20" ht="49" x14ac:dyDescent="0.25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5">
        <f>E1505/D1505</f>
        <v>1.465395775862069</v>
      </c>
      <c r="P1505" s="6">
        <f>ROUND(E1505/L1505,2)</f>
        <v>155.24</v>
      </c>
      <c r="Q1505" t="str">
        <f>LEFT(N1505, SEARCH("/",N1505)-1)</f>
        <v>theater</v>
      </c>
      <c r="R1505" t="str">
        <f>RIGHT(N1505, LEN(N1505)-SEARCH("/",N1505))</f>
        <v>spaces</v>
      </c>
      <c r="S1505" s="10">
        <f t="shared" si="46"/>
        <v>41894.424027777779</v>
      </c>
      <c r="T1505" s="10">
        <f t="shared" si="47"/>
        <v>41954.465694444443</v>
      </c>
    </row>
    <row r="1506" spans="1:20" ht="49" x14ac:dyDescent="0.25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5">
        <f>E1506/D1506</f>
        <v>1.00352</v>
      </c>
      <c r="P1506" s="6">
        <f>ROUND(E1506/L1506,2)</f>
        <v>115.08</v>
      </c>
      <c r="Q1506" t="str">
        <f>LEFT(N1506, SEARCH("/",N1506)-1)</f>
        <v>theater</v>
      </c>
      <c r="R1506" t="str">
        <f>RIGHT(N1506, LEN(N1506)-SEARCH("/",N1506))</f>
        <v>spaces</v>
      </c>
      <c r="S1506" s="10">
        <f t="shared" si="46"/>
        <v>42576.070381944439</v>
      </c>
      <c r="T1506" s="10">
        <f t="shared" si="47"/>
        <v>42606.070381944439</v>
      </c>
    </row>
    <row r="1507" spans="1:20" ht="49" x14ac:dyDescent="0.25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5">
        <f>E1507/D1507</f>
        <v>1.2164999999999999</v>
      </c>
      <c r="P1507" s="6">
        <f>ROUND(E1507/L1507,2)</f>
        <v>109.59</v>
      </c>
      <c r="Q1507" t="str">
        <f>LEFT(N1507, SEARCH("/",N1507)-1)</f>
        <v>theater</v>
      </c>
      <c r="R1507" t="str">
        <f>RIGHT(N1507, LEN(N1507)-SEARCH("/",N1507))</f>
        <v>spaces</v>
      </c>
      <c r="S1507" s="10">
        <f t="shared" si="46"/>
        <v>42654.765370370369</v>
      </c>
      <c r="T1507" s="10">
        <f t="shared" si="47"/>
        <v>42673.958333333336</v>
      </c>
    </row>
    <row r="1508" spans="1:20" ht="49" x14ac:dyDescent="0.25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5">
        <f>E1508/D1508</f>
        <v>1.0549999999999999</v>
      </c>
      <c r="P1508" s="6">
        <f>ROUND(E1508/L1508,2)</f>
        <v>45.21</v>
      </c>
      <c r="Q1508" t="str">
        <f>LEFT(N1508, SEARCH("/",N1508)-1)</f>
        <v>theater</v>
      </c>
      <c r="R1508" t="str">
        <f>RIGHT(N1508, LEN(N1508)-SEARCH("/",N1508))</f>
        <v>spaces</v>
      </c>
      <c r="S1508" s="10">
        <f t="shared" si="46"/>
        <v>42431.29173611111</v>
      </c>
      <c r="T1508" s="10">
        <f t="shared" si="47"/>
        <v>42491.250069444439</v>
      </c>
    </row>
    <row r="1509" spans="1:20" ht="49" x14ac:dyDescent="0.25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5">
        <f>E1509/D1509</f>
        <v>1.1040080000000001</v>
      </c>
      <c r="P1509" s="6">
        <f>ROUND(E1509/L1509,2)</f>
        <v>104.15</v>
      </c>
      <c r="Q1509" t="str">
        <f>LEFT(N1509, SEARCH("/",N1509)-1)</f>
        <v>theater</v>
      </c>
      <c r="R1509" t="str">
        <f>RIGHT(N1509, LEN(N1509)-SEARCH("/",N1509))</f>
        <v>spaces</v>
      </c>
      <c r="S1509" s="10">
        <f t="shared" si="46"/>
        <v>42627.098969907405</v>
      </c>
      <c r="T1509" s="10">
        <f t="shared" si="47"/>
        <v>42655.791666666664</v>
      </c>
    </row>
    <row r="1510" spans="1:20" ht="49" x14ac:dyDescent="0.25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5">
        <f>E1510/D1510</f>
        <v>1</v>
      </c>
      <c r="P1510" s="6">
        <f>ROUND(E1510/L1510,2)</f>
        <v>35.71</v>
      </c>
      <c r="Q1510" t="str">
        <f>LEFT(N1510, SEARCH("/",N1510)-1)</f>
        <v>theater</v>
      </c>
      <c r="R1510" t="str">
        <f>RIGHT(N1510, LEN(N1510)-SEARCH("/",N1510))</f>
        <v>spaces</v>
      </c>
      <c r="S1510" s="10">
        <f t="shared" si="46"/>
        <v>42511.153715277775</v>
      </c>
      <c r="T1510" s="10">
        <f t="shared" si="47"/>
        <v>42541.153715277775</v>
      </c>
    </row>
    <row r="1511" spans="1:20" ht="18" x14ac:dyDescent="0.25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5">
        <f>E1511/D1511</f>
        <v>1.76535</v>
      </c>
      <c r="P1511" s="6">
        <f>ROUND(E1511/L1511,2)</f>
        <v>97</v>
      </c>
      <c r="Q1511" t="str">
        <f>LEFT(N1511, SEARCH("/",N1511)-1)</f>
        <v>theater</v>
      </c>
      <c r="R1511" t="str">
        <f>RIGHT(N1511, LEN(N1511)-SEARCH("/",N1511))</f>
        <v>spaces</v>
      </c>
      <c r="S1511" s="10">
        <f t="shared" si="46"/>
        <v>42336.812060185184</v>
      </c>
      <c r="T1511" s="10">
        <f t="shared" si="47"/>
        <v>42358.999305555553</v>
      </c>
    </row>
    <row r="1512" spans="1:20" ht="49" x14ac:dyDescent="0.25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5">
        <f>E1512/D1512</f>
        <v>1</v>
      </c>
      <c r="P1512" s="6">
        <f>ROUND(E1512/L1512,2)</f>
        <v>370.37</v>
      </c>
      <c r="Q1512" t="str">
        <f>LEFT(N1512, SEARCH("/",N1512)-1)</f>
        <v>theater</v>
      </c>
      <c r="R1512" t="str">
        <f>RIGHT(N1512, LEN(N1512)-SEARCH("/",N1512))</f>
        <v>spaces</v>
      </c>
      <c r="S1512" s="10">
        <f t="shared" si="46"/>
        <v>42341.365972222215</v>
      </c>
      <c r="T1512" s="10">
        <f t="shared" si="47"/>
        <v>42376.365972222215</v>
      </c>
    </row>
    <row r="1513" spans="1:20" ht="49" x14ac:dyDescent="0.25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5">
        <f>E1513/D1513</f>
        <v>1.0329411764705883</v>
      </c>
      <c r="P1513" s="6">
        <f>ROUND(E1513/L1513,2)</f>
        <v>94.41</v>
      </c>
      <c r="Q1513" t="str">
        <f>LEFT(N1513, SEARCH("/",N1513)-1)</f>
        <v>theater</v>
      </c>
      <c r="R1513" t="str">
        <f>RIGHT(N1513, LEN(N1513)-SEARCH("/",N1513))</f>
        <v>spaces</v>
      </c>
      <c r="S1513" s="10">
        <f t="shared" si="46"/>
        <v>42740.628819444442</v>
      </c>
      <c r="T1513" s="10">
        <f t="shared" si="47"/>
        <v>42762.628819444442</v>
      </c>
    </row>
    <row r="1514" spans="1:20" ht="49" x14ac:dyDescent="0.25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5">
        <f>E1514/D1514</f>
        <v>1.0449999999999999</v>
      </c>
      <c r="P1514" s="6">
        <f>ROUND(E1514/L1514,2)</f>
        <v>48.98</v>
      </c>
      <c r="Q1514" t="str">
        <f>LEFT(N1514, SEARCH("/",N1514)-1)</f>
        <v>theater</v>
      </c>
      <c r="R1514" t="str">
        <f>RIGHT(N1514, LEN(N1514)-SEARCH("/",N1514))</f>
        <v>spaces</v>
      </c>
      <c r="S1514" s="10">
        <f t="shared" si="46"/>
        <v>42622.559143518512</v>
      </c>
      <c r="T1514" s="10">
        <f t="shared" si="47"/>
        <v>42652.559143518512</v>
      </c>
    </row>
    <row r="1515" spans="1:20" ht="18" x14ac:dyDescent="0.25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5">
        <f>E1515/D1515</f>
        <v>1.0029999999999999</v>
      </c>
      <c r="P1515" s="6">
        <f>ROUND(E1515/L1515,2)</f>
        <v>45.59</v>
      </c>
      <c r="Q1515" t="str">
        <f>LEFT(N1515, SEARCH("/",N1515)-1)</f>
        <v>theater</v>
      </c>
      <c r="R1515" t="str">
        <f>RIGHT(N1515, LEN(N1515)-SEARCH("/",N1515))</f>
        <v>spaces</v>
      </c>
      <c r="S1515" s="10">
        <f t="shared" si="46"/>
        <v>42390.63040509259</v>
      </c>
      <c r="T1515" s="10">
        <f t="shared" si="47"/>
        <v>42420.63040509259</v>
      </c>
    </row>
    <row r="1516" spans="1:20" ht="49" x14ac:dyDescent="0.25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5">
        <f>E1516/D1516</f>
        <v>4.577466666666667</v>
      </c>
      <c r="P1516" s="6">
        <f>ROUND(E1516/L1516,2)</f>
        <v>23.28</v>
      </c>
      <c r="Q1516" t="str">
        <f>LEFT(N1516, SEARCH("/",N1516)-1)</f>
        <v>theater</v>
      </c>
      <c r="R1516" t="str">
        <f>RIGHT(N1516, LEN(N1516)-SEARCH("/",N1516))</f>
        <v>spaces</v>
      </c>
      <c r="S1516" s="10">
        <f t="shared" si="46"/>
        <v>41885.270509259259</v>
      </c>
      <c r="T1516" s="10">
        <f t="shared" si="47"/>
        <v>41915.270509259259</v>
      </c>
    </row>
    <row r="1517" spans="1:20" ht="49" x14ac:dyDescent="0.25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5">
        <f>E1517/D1517</f>
        <v>1.0496000000000001</v>
      </c>
      <c r="P1517" s="6">
        <f>ROUND(E1517/L1517,2)</f>
        <v>63.23</v>
      </c>
      <c r="Q1517" t="str">
        <f>LEFT(N1517, SEARCH("/",N1517)-1)</f>
        <v>theater</v>
      </c>
      <c r="R1517" t="str">
        <f>RIGHT(N1517, LEN(N1517)-SEARCH("/",N1517))</f>
        <v>spaces</v>
      </c>
      <c r="S1517" s="10">
        <f t="shared" si="46"/>
        <v>42724.456840277773</v>
      </c>
      <c r="T1517" s="10">
        <f t="shared" si="47"/>
        <v>42754.456840277773</v>
      </c>
    </row>
    <row r="1518" spans="1:20" ht="33" x14ac:dyDescent="0.25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5">
        <f>E1518/D1518</f>
        <v>1.7194285714285715</v>
      </c>
      <c r="P1518" s="6">
        <f>ROUND(E1518/L1518,2)</f>
        <v>153.52000000000001</v>
      </c>
      <c r="Q1518" t="str">
        <f>LEFT(N1518, SEARCH("/",N1518)-1)</f>
        <v>theater</v>
      </c>
      <c r="R1518" t="str">
        <f>RIGHT(N1518, LEN(N1518)-SEARCH("/",N1518))</f>
        <v>spaces</v>
      </c>
      <c r="S1518" s="10">
        <f t="shared" si="46"/>
        <v>42090.704166666663</v>
      </c>
      <c r="T1518" s="10">
        <f t="shared" si="47"/>
        <v>42150.704166666663</v>
      </c>
    </row>
    <row r="1519" spans="1:20" ht="49" x14ac:dyDescent="0.25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5">
        <f>E1519/D1519</f>
        <v>1.0373000000000001</v>
      </c>
      <c r="P1519" s="6">
        <f>ROUND(E1519/L1519,2)</f>
        <v>90.2</v>
      </c>
      <c r="Q1519" t="str">
        <f>LEFT(N1519, SEARCH("/",N1519)-1)</f>
        <v>theater</v>
      </c>
      <c r="R1519" t="str">
        <f>RIGHT(N1519, LEN(N1519)-SEARCH("/",N1519))</f>
        <v>spaces</v>
      </c>
      <c r="S1519" s="10">
        <f t="shared" si="46"/>
        <v>42775.525381944441</v>
      </c>
      <c r="T1519" s="10">
        <f t="shared" si="47"/>
        <v>42792.999305555553</v>
      </c>
    </row>
    <row r="1520" spans="1:20" ht="49" x14ac:dyDescent="0.25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5">
        <f>E1520/D1520</f>
        <v>1.0302899999999999</v>
      </c>
      <c r="P1520" s="6">
        <f>ROUND(E1520/L1520,2)</f>
        <v>118.97</v>
      </c>
      <c r="Q1520" t="str">
        <f>LEFT(N1520, SEARCH("/",N1520)-1)</f>
        <v>theater</v>
      </c>
      <c r="R1520" t="str">
        <f>RIGHT(N1520, LEN(N1520)-SEARCH("/",N1520))</f>
        <v>spaces</v>
      </c>
      <c r="S1520" s="10">
        <f t="shared" si="46"/>
        <v>41777.985289351847</v>
      </c>
      <c r="T1520" s="10">
        <f t="shared" si="47"/>
        <v>41805.975694444445</v>
      </c>
    </row>
    <row r="1521" spans="1:20" ht="49" x14ac:dyDescent="0.25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5">
        <f>E1521/D1521</f>
        <v>1.1888888888888889</v>
      </c>
      <c r="P1521" s="6">
        <f>ROUND(E1521/L1521,2)</f>
        <v>80.25</v>
      </c>
      <c r="Q1521" t="str">
        <f>LEFT(N1521, SEARCH("/",N1521)-1)</f>
        <v>theater</v>
      </c>
      <c r="R1521" t="str">
        <f>RIGHT(N1521, LEN(N1521)-SEARCH("/",N1521))</f>
        <v>spaces</v>
      </c>
      <c r="S1521" s="10">
        <f t="shared" si="46"/>
        <v>42780.531944444439</v>
      </c>
      <c r="T1521" s="10">
        <f t="shared" si="47"/>
        <v>42794.874999999993</v>
      </c>
    </row>
    <row r="1522" spans="1:20" ht="49" x14ac:dyDescent="0.25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5">
        <f>E1522/D1522</f>
        <v>1</v>
      </c>
      <c r="P1522" s="6">
        <f>ROUND(E1522/L1522,2)</f>
        <v>62.5</v>
      </c>
      <c r="Q1522" t="str">
        <f>LEFT(N1522, SEARCH("/",N1522)-1)</f>
        <v>theater</v>
      </c>
      <c r="R1522" t="str">
        <f>RIGHT(N1522, LEN(N1522)-SEARCH("/",N1522))</f>
        <v>spaces</v>
      </c>
      <c r="S1522" s="10">
        <f t="shared" si="46"/>
        <v>42752.61886574074</v>
      </c>
      <c r="T1522" s="10">
        <f t="shared" si="47"/>
        <v>42766.541666666664</v>
      </c>
    </row>
    <row r="1523" spans="1:20" ht="49" x14ac:dyDescent="0.25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5">
        <f>E1523/D1523</f>
        <v>3.1869988910451896</v>
      </c>
      <c r="P1523" s="6">
        <f>ROUND(E1523/L1523,2)</f>
        <v>131.38</v>
      </c>
      <c r="Q1523" t="str">
        <f>LEFT(N1523, SEARCH("/",N1523)-1)</f>
        <v>theater</v>
      </c>
      <c r="R1523" t="str">
        <f>RIGHT(N1523, LEN(N1523)-SEARCH("/",N1523))</f>
        <v>spaces</v>
      </c>
      <c r="S1523" s="10">
        <f t="shared" si="46"/>
        <v>42534.687291666669</v>
      </c>
      <c r="T1523" s="10">
        <f t="shared" si="47"/>
        <v>42564.687291666669</v>
      </c>
    </row>
    <row r="1524" spans="1:20" ht="33" x14ac:dyDescent="0.25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5">
        <f>E1524/D1524</f>
        <v>1.0850614285714286</v>
      </c>
      <c r="P1524" s="6">
        <f>ROUND(E1524/L1524,2)</f>
        <v>73.03</v>
      </c>
      <c r="Q1524" t="str">
        <f>LEFT(N1524, SEARCH("/",N1524)-1)</f>
        <v>theater</v>
      </c>
      <c r="R1524" t="str">
        <f>RIGHT(N1524, LEN(N1524)-SEARCH("/",N1524))</f>
        <v>spaces</v>
      </c>
      <c r="S1524" s="10">
        <f t="shared" si="46"/>
        <v>41239.627916666665</v>
      </c>
      <c r="T1524" s="10">
        <f t="shared" si="47"/>
        <v>41269.627916666665</v>
      </c>
    </row>
    <row r="1525" spans="1:20" ht="49" x14ac:dyDescent="0.25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>E1525/D1525</f>
        <v>1.0116666666666667</v>
      </c>
      <c r="P1525" s="6">
        <f>ROUND(E1525/L1525,2)</f>
        <v>178.53</v>
      </c>
      <c r="Q1525" t="str">
        <f>LEFT(N1525, SEARCH("/",N1525)-1)</f>
        <v>theater</v>
      </c>
      <c r="R1525" t="str">
        <f>RIGHT(N1525, LEN(N1525)-SEARCH("/",N1525))</f>
        <v>spaces</v>
      </c>
      <c r="S1525" s="10">
        <f t="shared" si="46"/>
        <v>42398.640925925924</v>
      </c>
      <c r="T1525" s="10">
        <f t="shared" si="47"/>
        <v>42430.040972222218</v>
      </c>
    </row>
    <row r="1526" spans="1:20" ht="49" x14ac:dyDescent="0.25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5">
        <f>E1526/D1526</f>
        <v>1.12815</v>
      </c>
      <c r="P1526" s="6">
        <f>ROUND(E1526/L1526,2)</f>
        <v>162.91</v>
      </c>
      <c r="Q1526" t="str">
        <f>LEFT(N1526, SEARCH("/",N1526)-1)</f>
        <v>theater</v>
      </c>
      <c r="R1526" t="str">
        <f>RIGHT(N1526, LEN(N1526)-SEARCH("/",N1526))</f>
        <v>spaces</v>
      </c>
      <c r="S1526" s="10">
        <f t="shared" si="46"/>
        <v>41928.672731481478</v>
      </c>
      <c r="T1526" s="10">
        <f t="shared" si="47"/>
        <v>41958.714398148142</v>
      </c>
    </row>
    <row r="1527" spans="1:20" ht="49" x14ac:dyDescent="0.25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5">
        <f>E1527/D1527</f>
        <v>1.2049622641509434</v>
      </c>
      <c r="P1527" s="6">
        <f>ROUND(E1527/L1527,2)</f>
        <v>108.24</v>
      </c>
      <c r="Q1527" t="str">
        <f>LEFT(N1527, SEARCH("/",N1527)-1)</f>
        <v>theater</v>
      </c>
      <c r="R1527" t="str">
        <f>RIGHT(N1527, LEN(N1527)-SEARCH("/",N1527))</f>
        <v>spaces</v>
      </c>
      <c r="S1527" s="10">
        <f t="shared" si="46"/>
        <v>41888.466493055552</v>
      </c>
      <c r="T1527" s="10">
        <f t="shared" si="47"/>
        <v>41918.466493055552</v>
      </c>
    </row>
    <row r="1528" spans="1:20" ht="33" x14ac:dyDescent="0.25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5">
        <f>E1528/D1528</f>
        <v>1.0774999999999999</v>
      </c>
      <c r="P1528" s="6">
        <f>ROUND(E1528/L1528,2)</f>
        <v>88.87</v>
      </c>
      <c r="Q1528" t="str">
        <f>LEFT(N1528, SEARCH("/",N1528)-1)</f>
        <v>theater</v>
      </c>
      <c r="R1528" t="str">
        <f>RIGHT(N1528, LEN(N1528)-SEARCH("/",N1528))</f>
        <v>spaces</v>
      </c>
      <c r="S1528" s="10">
        <f t="shared" si="46"/>
        <v>41957.54850694444</v>
      </c>
      <c r="T1528" s="10">
        <f t="shared" si="47"/>
        <v>41987.54850694444</v>
      </c>
    </row>
    <row r="1529" spans="1:20" ht="33" x14ac:dyDescent="0.25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5">
        <f>E1529/D1529</f>
        <v>1.8</v>
      </c>
      <c r="P1529" s="6">
        <f>ROUND(E1529/L1529,2)</f>
        <v>54</v>
      </c>
      <c r="Q1529" t="str">
        <f>LEFT(N1529, SEARCH("/",N1529)-1)</f>
        <v>theater</v>
      </c>
      <c r="R1529" t="str">
        <f>RIGHT(N1529, LEN(N1529)-SEARCH("/",N1529))</f>
        <v>spaces</v>
      </c>
      <c r="S1529" s="10">
        <f t="shared" si="46"/>
        <v>42098.007905092592</v>
      </c>
      <c r="T1529" s="10">
        <f t="shared" si="47"/>
        <v>42119.007905092592</v>
      </c>
    </row>
    <row r="1530" spans="1:20" ht="49" x14ac:dyDescent="0.25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5">
        <f>E1530/D1530</f>
        <v>1.0116666666666667</v>
      </c>
      <c r="P1530" s="6">
        <f>ROUND(E1530/L1530,2)</f>
        <v>116.73</v>
      </c>
      <c r="Q1530" t="str">
        <f>LEFT(N1530, SEARCH("/",N1530)-1)</f>
        <v>theater</v>
      </c>
      <c r="R1530" t="str">
        <f>RIGHT(N1530, LEN(N1530)-SEARCH("/",N1530))</f>
        <v>spaces</v>
      </c>
      <c r="S1530" s="10">
        <f t="shared" si="46"/>
        <v>42360.003692129627</v>
      </c>
      <c r="T1530" s="10">
        <f t="shared" si="47"/>
        <v>42390.003692129627</v>
      </c>
    </row>
    <row r="1531" spans="1:20" ht="49" x14ac:dyDescent="0.25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5">
        <f>E1531/D1531</f>
        <v>1.19756</v>
      </c>
      <c r="P1531" s="6">
        <f>ROUND(E1531/L1531,2)</f>
        <v>233.9</v>
      </c>
      <c r="Q1531" t="str">
        <f>LEFT(N1531, SEARCH("/",N1531)-1)</f>
        <v>theater</v>
      </c>
      <c r="R1531" t="str">
        <f>RIGHT(N1531, LEN(N1531)-SEARCH("/",N1531))</f>
        <v>spaces</v>
      </c>
      <c r="S1531" s="10">
        <f t="shared" si="46"/>
        <v>41939.361574074072</v>
      </c>
      <c r="T1531" s="10">
        <f t="shared" si="47"/>
        <v>41969.403240740743</v>
      </c>
    </row>
    <row r="1532" spans="1:20" ht="49" x14ac:dyDescent="0.25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5">
        <f>E1532/D1532</f>
        <v>1.58</v>
      </c>
      <c r="P1532" s="6">
        <f>ROUND(E1532/L1532,2)</f>
        <v>158</v>
      </c>
      <c r="Q1532" t="str">
        <f>LEFT(N1532, SEARCH("/",N1532)-1)</f>
        <v>theater</v>
      </c>
      <c r="R1532" t="str">
        <f>RIGHT(N1532, LEN(N1532)-SEARCH("/",N1532))</f>
        <v>spaces</v>
      </c>
      <c r="S1532" s="10">
        <f t="shared" si="46"/>
        <v>41996.624062499999</v>
      </c>
      <c r="T1532" s="10">
        <f t="shared" si="47"/>
        <v>42056.624062499999</v>
      </c>
    </row>
    <row r="1533" spans="1:20" ht="49" x14ac:dyDescent="0.25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5">
        <f>E1533/D1533</f>
        <v>1.2366666666666666</v>
      </c>
      <c r="P1533" s="6">
        <f>ROUND(E1533/L1533,2)</f>
        <v>14.84</v>
      </c>
      <c r="Q1533" t="str">
        <f>LEFT(N1533, SEARCH("/",N1533)-1)</f>
        <v>theater</v>
      </c>
      <c r="R1533" t="str">
        <f>RIGHT(N1533, LEN(N1533)-SEARCH("/",N1533))</f>
        <v>spaces</v>
      </c>
      <c r="S1533" s="10">
        <f t="shared" si="46"/>
        <v>42334.260601851849</v>
      </c>
      <c r="T1533" s="10">
        <f t="shared" si="47"/>
        <v>42361.749305555553</v>
      </c>
    </row>
    <row r="1534" spans="1:20" ht="49" x14ac:dyDescent="0.25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5">
        <f>E1534/D1534</f>
        <v>1.1712499999999999</v>
      </c>
      <c r="P1534" s="6">
        <f>ROUND(E1534/L1534,2)</f>
        <v>85.18</v>
      </c>
      <c r="Q1534" t="str">
        <f>LEFT(N1534, SEARCH("/",N1534)-1)</f>
        <v>theater</v>
      </c>
      <c r="R1534" t="str">
        <f>RIGHT(N1534, LEN(N1534)-SEARCH("/",N1534))</f>
        <v>spaces</v>
      </c>
      <c r="S1534" s="10">
        <f t="shared" si="46"/>
        <v>42024.494560185187</v>
      </c>
      <c r="T1534" s="10">
        <f t="shared" si="47"/>
        <v>42045.494560185187</v>
      </c>
    </row>
    <row r="1535" spans="1:20" ht="49" x14ac:dyDescent="0.25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5">
        <f>E1535/D1535</f>
        <v>1.5696000000000001</v>
      </c>
      <c r="P1535" s="6">
        <f>ROUND(E1535/L1535,2)</f>
        <v>146.69</v>
      </c>
      <c r="Q1535" t="str">
        <f>LEFT(N1535, SEARCH("/",N1535)-1)</f>
        <v>theater</v>
      </c>
      <c r="R1535" t="str">
        <f>RIGHT(N1535, LEN(N1535)-SEARCH("/",N1535))</f>
        <v>spaces</v>
      </c>
      <c r="S1535" s="10">
        <f t="shared" si="46"/>
        <v>42146.627881944441</v>
      </c>
      <c r="T1535" s="10">
        <f t="shared" si="47"/>
        <v>42176.627881944441</v>
      </c>
    </row>
    <row r="1536" spans="1:20" ht="49" x14ac:dyDescent="0.25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5">
        <f>E1536/D1536</f>
        <v>1.13104</v>
      </c>
      <c r="P1536" s="6">
        <f>ROUND(E1536/L1536,2)</f>
        <v>50.76</v>
      </c>
      <c r="Q1536" t="str">
        <f>LEFT(N1536, SEARCH("/",N1536)-1)</f>
        <v>theater</v>
      </c>
      <c r="R1536" t="str">
        <f>RIGHT(N1536, LEN(N1536)-SEARCH("/",N1536))</f>
        <v>spaces</v>
      </c>
      <c r="S1536" s="10">
        <f t="shared" si="46"/>
        <v>41919.915277777771</v>
      </c>
      <c r="T1536" s="10">
        <f t="shared" si="47"/>
        <v>41948</v>
      </c>
    </row>
    <row r="1537" spans="1:20" ht="49" x14ac:dyDescent="0.25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5">
        <f>E1537/D1537</f>
        <v>1.0317647058823529</v>
      </c>
      <c r="P1537" s="6">
        <f>ROUND(E1537/L1537,2)</f>
        <v>87.7</v>
      </c>
      <c r="Q1537" t="str">
        <f>LEFT(N1537, SEARCH("/",N1537)-1)</f>
        <v>theater</v>
      </c>
      <c r="R1537" t="str">
        <f>RIGHT(N1537, LEN(N1537)-SEARCH("/",N1537))</f>
        <v>spaces</v>
      </c>
      <c r="S1537" s="10">
        <f t="shared" si="46"/>
        <v>41785.518958333334</v>
      </c>
      <c r="T1537" s="10">
        <f t="shared" si="47"/>
        <v>41800.958333333328</v>
      </c>
    </row>
    <row r="1538" spans="1:20" ht="49" x14ac:dyDescent="0.25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5">
        <f>E1538/D1538</f>
        <v>1.0261176470588236</v>
      </c>
      <c r="P1538" s="6">
        <f>ROUND(E1538/L1538,2)</f>
        <v>242.28</v>
      </c>
      <c r="Q1538" t="str">
        <f>LEFT(N1538, SEARCH("/",N1538)-1)</f>
        <v>theater</v>
      </c>
      <c r="R1538" t="str">
        <f>RIGHT(N1538, LEN(N1538)-SEARCH("/",N1538))</f>
        <v>spaces</v>
      </c>
      <c r="S1538" s="10">
        <f t="shared" si="46"/>
        <v>41778.339722222219</v>
      </c>
      <c r="T1538" s="10">
        <f t="shared" si="47"/>
        <v>41838.339722222219</v>
      </c>
    </row>
    <row r="1539" spans="1:20" ht="49" x14ac:dyDescent="0.25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5">
        <f>E1539/D1539</f>
        <v>1.0584090909090909</v>
      </c>
      <c r="P1539" s="6">
        <f>ROUND(E1539/L1539,2)</f>
        <v>146.44999999999999</v>
      </c>
      <c r="Q1539" t="str">
        <f>LEFT(N1539, SEARCH("/",N1539)-1)</f>
        <v>theater</v>
      </c>
      <c r="R1539" t="str">
        <f>RIGHT(N1539, LEN(N1539)-SEARCH("/",N1539))</f>
        <v>spaces</v>
      </c>
      <c r="S1539" s="10">
        <f t="shared" ref="S1539:S1602" si="48">(J1539/86400)+25569+(-5/24)</f>
        <v>41841.641701388886</v>
      </c>
      <c r="T1539" s="10">
        <f t="shared" ref="T1539:T1602" si="49">(I1539/86400)+25569+(-5/24)</f>
        <v>41871.641701388886</v>
      </c>
    </row>
    <row r="1540" spans="1:20" ht="49" x14ac:dyDescent="0.25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5">
        <f>E1540/D1540</f>
        <v>1.0071428571428571</v>
      </c>
      <c r="P1540" s="6">
        <f>ROUND(E1540/L1540,2)</f>
        <v>103.17</v>
      </c>
      <c r="Q1540" t="str">
        <f>LEFT(N1540, SEARCH("/",N1540)-1)</f>
        <v>theater</v>
      </c>
      <c r="R1540" t="str">
        <f>RIGHT(N1540, LEN(N1540)-SEARCH("/",N1540))</f>
        <v>spaces</v>
      </c>
      <c r="S1540" s="10">
        <f t="shared" si="48"/>
        <v>42163.09</v>
      </c>
      <c r="T1540" s="10">
        <f t="shared" si="49"/>
        <v>42205.708333333336</v>
      </c>
    </row>
    <row r="1541" spans="1:20" ht="49" x14ac:dyDescent="0.25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5">
        <f>E1541/D1541</f>
        <v>1.2123333333333333</v>
      </c>
      <c r="P1541" s="6">
        <f>ROUND(E1541/L1541,2)</f>
        <v>80.459999999999994</v>
      </c>
      <c r="Q1541" t="str">
        <f>LEFT(N1541, SEARCH("/",N1541)-1)</f>
        <v>theater</v>
      </c>
      <c r="R1541" t="str">
        <f>RIGHT(N1541, LEN(N1541)-SEARCH("/",N1541))</f>
        <v>spaces</v>
      </c>
      <c r="S1541" s="10">
        <f t="shared" si="48"/>
        <v>41758.625231481477</v>
      </c>
      <c r="T1541" s="10">
        <f t="shared" si="49"/>
        <v>41785.916666666664</v>
      </c>
    </row>
    <row r="1542" spans="1:20" ht="49" x14ac:dyDescent="0.25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5">
        <f>E1542/D1542</f>
        <v>1.0057142857142858</v>
      </c>
      <c r="P1542" s="6">
        <f>ROUND(E1542/L1542,2)</f>
        <v>234.67</v>
      </c>
      <c r="Q1542" t="str">
        <f>LEFT(N1542, SEARCH("/",N1542)-1)</f>
        <v>theater</v>
      </c>
      <c r="R1542" t="str">
        <f>RIGHT(N1542, LEN(N1542)-SEARCH("/",N1542))</f>
        <v>spaces</v>
      </c>
      <c r="S1542" s="10">
        <f t="shared" si="48"/>
        <v>42170.638113425921</v>
      </c>
      <c r="T1542" s="10">
        <f t="shared" si="49"/>
        <v>42230.638113425921</v>
      </c>
    </row>
    <row r="1543" spans="1:20" ht="49" x14ac:dyDescent="0.25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5">
        <f>E1543/D1543</f>
        <v>1.1602222222222223</v>
      </c>
      <c r="P1543" s="6">
        <f>ROUND(E1543/L1543,2)</f>
        <v>50.69</v>
      </c>
      <c r="Q1543" t="str">
        <f>LEFT(N1543, SEARCH("/",N1543)-1)</f>
        <v>theater</v>
      </c>
      <c r="R1543" t="str">
        <f>RIGHT(N1543, LEN(N1543)-SEARCH("/",N1543))</f>
        <v>spaces</v>
      </c>
      <c r="S1543" s="10">
        <f t="shared" si="48"/>
        <v>42660.410520833328</v>
      </c>
      <c r="T1543" s="10">
        <f t="shared" si="49"/>
        <v>42696.040972222218</v>
      </c>
    </row>
    <row r="1544" spans="1:20" ht="49" x14ac:dyDescent="0.25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5">
        <f>E1544/D1544</f>
        <v>1.0087999999999999</v>
      </c>
      <c r="P1544" s="6">
        <f>ROUND(E1544/L1544,2)</f>
        <v>162.71</v>
      </c>
      <c r="Q1544" t="str">
        <f>LEFT(N1544, SEARCH("/",N1544)-1)</f>
        <v>theater</v>
      </c>
      <c r="R1544" t="str">
        <f>RIGHT(N1544, LEN(N1544)-SEARCH("/",N1544))</f>
        <v>spaces</v>
      </c>
      <c r="S1544" s="10">
        <f t="shared" si="48"/>
        <v>42564.745474537034</v>
      </c>
      <c r="T1544" s="10">
        <f t="shared" si="49"/>
        <v>42609.745474537034</v>
      </c>
    </row>
    <row r="1545" spans="1:20" ht="49" x14ac:dyDescent="0.25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5">
        <f>E1545/D1545</f>
        <v>1.03</v>
      </c>
      <c r="P1545" s="6">
        <f>ROUND(E1545/L1545,2)</f>
        <v>120.17</v>
      </c>
      <c r="Q1545" t="str">
        <f>LEFT(N1545, SEARCH("/",N1545)-1)</f>
        <v>theater</v>
      </c>
      <c r="R1545" t="str">
        <f>RIGHT(N1545, LEN(N1545)-SEARCH("/",N1545))</f>
        <v>spaces</v>
      </c>
      <c r="S1545" s="10">
        <f t="shared" si="48"/>
        <v>42121.467430555553</v>
      </c>
      <c r="T1545" s="10">
        <f t="shared" si="49"/>
        <v>42166.467430555553</v>
      </c>
    </row>
    <row r="1546" spans="1:20" ht="49" x14ac:dyDescent="0.25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5">
        <f>E1546/D1546</f>
        <v>2.4641999999999999</v>
      </c>
      <c r="P1546" s="6">
        <f>ROUND(E1546/L1546,2)</f>
        <v>67.7</v>
      </c>
      <c r="Q1546" t="str">
        <f>LEFT(N1546, SEARCH("/",N1546)-1)</f>
        <v>theater</v>
      </c>
      <c r="R1546" t="str">
        <f>RIGHT(N1546, LEN(N1546)-SEARCH("/",N1546))</f>
        <v>spaces</v>
      </c>
      <c r="S1546" s="10">
        <f t="shared" si="48"/>
        <v>41158.785590277774</v>
      </c>
      <c r="T1546" s="10">
        <f t="shared" si="49"/>
        <v>41188.785590277774</v>
      </c>
    </row>
    <row r="1547" spans="1:20" ht="49" x14ac:dyDescent="0.25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5">
        <f>E1547/D1547</f>
        <v>3.0219999999999998</v>
      </c>
      <c r="P1547" s="6">
        <f>ROUND(E1547/L1547,2)</f>
        <v>52.1</v>
      </c>
      <c r="Q1547" t="str">
        <f>LEFT(N1547, SEARCH("/",N1547)-1)</f>
        <v>theater</v>
      </c>
      <c r="R1547" t="str">
        <f>RIGHT(N1547, LEN(N1547)-SEARCH("/",N1547))</f>
        <v>spaces</v>
      </c>
      <c r="S1547" s="10">
        <f t="shared" si="48"/>
        <v>41761.301076388889</v>
      </c>
      <c r="T1547" s="10">
        <f t="shared" si="49"/>
        <v>41789.458333333328</v>
      </c>
    </row>
    <row r="1548" spans="1:20" ht="49" x14ac:dyDescent="0.25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5">
        <f>E1548/D1548</f>
        <v>1.4333333333333333</v>
      </c>
      <c r="P1548" s="6">
        <f>ROUND(E1548/L1548,2)</f>
        <v>51.6</v>
      </c>
      <c r="Q1548" t="str">
        <f>LEFT(N1548, SEARCH("/",N1548)-1)</f>
        <v>theater</v>
      </c>
      <c r="R1548" t="str">
        <f>RIGHT(N1548, LEN(N1548)-SEARCH("/",N1548))</f>
        <v>spaces</v>
      </c>
      <c r="S1548" s="10">
        <f t="shared" si="48"/>
        <v>42783.251064814809</v>
      </c>
      <c r="T1548" s="10">
        <f t="shared" si="49"/>
        <v>42797.251064814809</v>
      </c>
    </row>
    <row r="1549" spans="1:20" ht="33" x14ac:dyDescent="0.25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5">
        <f>E1549/D1549</f>
        <v>1.3144</v>
      </c>
      <c r="P1549" s="6">
        <f>ROUND(E1549/L1549,2)</f>
        <v>164.3</v>
      </c>
      <c r="Q1549" t="str">
        <f>LEFT(N1549, SEARCH("/",N1549)-1)</f>
        <v>theater</v>
      </c>
      <c r="R1549" t="str">
        <f>RIGHT(N1549, LEN(N1549)-SEARCH("/",N1549))</f>
        <v>spaces</v>
      </c>
      <c r="S1549" s="10">
        <f t="shared" si="48"/>
        <v>42053.49596064815</v>
      </c>
      <c r="T1549" s="10">
        <f t="shared" si="49"/>
        <v>42083.454293981478</v>
      </c>
    </row>
    <row r="1550" spans="1:20" ht="33" x14ac:dyDescent="0.25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5">
        <f>E1550/D1550</f>
        <v>1.6801999999999999</v>
      </c>
      <c r="P1550" s="6">
        <f>ROUND(E1550/L1550,2)</f>
        <v>84.86</v>
      </c>
      <c r="Q1550" t="str">
        <f>LEFT(N1550, SEARCH("/",N1550)-1)</f>
        <v>theater</v>
      </c>
      <c r="R1550" t="str">
        <f>RIGHT(N1550, LEN(N1550)-SEARCH("/",N1550))</f>
        <v>spaces</v>
      </c>
      <c r="S1550" s="10">
        <f t="shared" si="48"/>
        <v>42567.055844907409</v>
      </c>
      <c r="T1550" s="10">
        <f t="shared" si="49"/>
        <v>42597.055844907409</v>
      </c>
    </row>
    <row r="1551" spans="1:20" ht="49" x14ac:dyDescent="0.25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5">
        <f>E1551/D1551</f>
        <v>1.0967666666666667</v>
      </c>
      <c r="P1551" s="6">
        <f>ROUND(E1551/L1551,2)</f>
        <v>94.55</v>
      </c>
      <c r="Q1551" t="str">
        <f>LEFT(N1551, SEARCH("/",N1551)-1)</f>
        <v>theater</v>
      </c>
      <c r="R1551" t="str">
        <f>RIGHT(N1551, LEN(N1551)-SEARCH("/",N1551))</f>
        <v>spaces</v>
      </c>
      <c r="S1551" s="10">
        <f t="shared" si="48"/>
        <v>41932.500543981478</v>
      </c>
      <c r="T1551" s="10">
        <f t="shared" si="49"/>
        <v>41960.982638888883</v>
      </c>
    </row>
    <row r="1552" spans="1:20" ht="49" x14ac:dyDescent="0.25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5">
        <f>E1552/D1552</f>
        <v>1.0668571428571429</v>
      </c>
      <c r="P1552" s="6">
        <f>ROUND(E1552/L1552,2)</f>
        <v>45.54</v>
      </c>
      <c r="Q1552" t="str">
        <f>LEFT(N1552, SEARCH("/",N1552)-1)</f>
        <v>theater</v>
      </c>
      <c r="R1552" t="str">
        <f>RIGHT(N1552, LEN(N1552)-SEARCH("/",N1552))</f>
        <v>spaces</v>
      </c>
      <c r="S1552" s="10">
        <f t="shared" si="48"/>
        <v>42233.5390162037</v>
      </c>
      <c r="T1552" s="10">
        <f t="shared" si="49"/>
        <v>42263.5390162037</v>
      </c>
    </row>
    <row r="1553" spans="1:20" ht="81" x14ac:dyDescent="0.25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5">
        <f>E1553/D1553</f>
        <v>1</v>
      </c>
      <c r="P1553" s="6">
        <f>ROUND(E1553/L1553,2)</f>
        <v>51.72</v>
      </c>
      <c r="Q1553" t="str">
        <f>LEFT(N1553, SEARCH("/",N1553)-1)</f>
        <v>theater</v>
      </c>
      <c r="R1553" t="str">
        <f>RIGHT(N1553, LEN(N1553)-SEARCH("/",N1553))</f>
        <v>spaces</v>
      </c>
      <c r="S1553" s="10">
        <f t="shared" si="48"/>
        <v>42597.674155092587</v>
      </c>
      <c r="T1553" s="10">
        <f t="shared" si="49"/>
        <v>42657.674155092587</v>
      </c>
    </row>
    <row r="1554" spans="1:20" ht="49" x14ac:dyDescent="0.25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5">
        <f>E1554/D1554</f>
        <v>1.272</v>
      </c>
      <c r="P1554" s="6">
        <f>ROUND(E1554/L1554,2)</f>
        <v>50.88</v>
      </c>
      <c r="Q1554" t="str">
        <f>LEFT(N1554, SEARCH("/",N1554)-1)</f>
        <v>theater</v>
      </c>
      <c r="R1554" t="str">
        <f>RIGHT(N1554, LEN(N1554)-SEARCH("/",N1554))</f>
        <v>spaces</v>
      </c>
      <c r="S1554" s="10">
        <f t="shared" si="48"/>
        <v>42227.836331018516</v>
      </c>
      <c r="T1554" s="10">
        <f t="shared" si="49"/>
        <v>42257.836331018516</v>
      </c>
    </row>
    <row r="1555" spans="1:20" ht="49" x14ac:dyDescent="0.25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5">
        <f>E1555/D1555</f>
        <v>1.4653333333333334</v>
      </c>
      <c r="P1555" s="6">
        <f>ROUND(E1555/L1555,2)</f>
        <v>191.13</v>
      </c>
      <c r="Q1555" t="str">
        <f>LEFT(N1555, SEARCH("/",N1555)-1)</f>
        <v>theater</v>
      </c>
      <c r="R1555" t="str">
        <f>RIGHT(N1555, LEN(N1555)-SEARCH("/",N1555))</f>
        <v>spaces</v>
      </c>
      <c r="S1555" s="10">
        <f t="shared" si="48"/>
        <v>42569.901909722219</v>
      </c>
      <c r="T1555" s="10">
        <f t="shared" si="49"/>
        <v>42599.901909722219</v>
      </c>
    </row>
    <row r="1556" spans="1:20" ht="65" x14ac:dyDescent="0.25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5">
        <f>E1556/D1556</f>
        <v>1.1253599999999999</v>
      </c>
      <c r="P1556" s="6">
        <f>ROUND(E1556/L1556,2)</f>
        <v>89.31</v>
      </c>
      <c r="Q1556" t="str">
        <f>LEFT(N1556, SEARCH("/",N1556)-1)</f>
        <v>theater</v>
      </c>
      <c r="R1556" t="str">
        <f>RIGHT(N1556, LEN(N1556)-SEARCH("/",N1556))</f>
        <v>spaces</v>
      </c>
      <c r="S1556" s="10">
        <f t="shared" si="48"/>
        <v>42644.327025462961</v>
      </c>
      <c r="T1556" s="10">
        <f t="shared" si="49"/>
        <v>42674.957638888889</v>
      </c>
    </row>
    <row r="1557" spans="1:20" ht="33" x14ac:dyDescent="0.25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5">
        <f>E1557/D1557</f>
        <v>1.0878684000000001</v>
      </c>
      <c r="P1557" s="6">
        <f>ROUND(E1557/L1557,2)</f>
        <v>88.59</v>
      </c>
      <c r="Q1557" t="str">
        <f>LEFT(N1557, SEARCH("/",N1557)-1)</f>
        <v>theater</v>
      </c>
      <c r="R1557" t="str">
        <f>RIGHT(N1557, LEN(N1557)-SEARCH("/",N1557))</f>
        <v>spaces</v>
      </c>
      <c r="S1557" s="10">
        <f t="shared" si="48"/>
        <v>41368.351956018516</v>
      </c>
      <c r="T1557" s="10">
        <f t="shared" si="49"/>
        <v>41398.351956018516</v>
      </c>
    </row>
    <row r="1558" spans="1:20" ht="49" x14ac:dyDescent="0.25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5">
        <f>E1558/D1558</f>
        <v>1.26732</v>
      </c>
      <c r="P1558" s="6">
        <f>ROUND(E1558/L1558,2)</f>
        <v>96.3</v>
      </c>
      <c r="Q1558" t="str">
        <f>LEFT(N1558, SEARCH("/",N1558)-1)</f>
        <v>theater</v>
      </c>
      <c r="R1558" t="str">
        <f>RIGHT(N1558, LEN(N1558)-SEARCH("/",N1558))</f>
        <v>spaces</v>
      </c>
      <c r="S1558" s="10">
        <f t="shared" si="48"/>
        <v>41466.576898148145</v>
      </c>
      <c r="T1558" s="10">
        <f t="shared" si="49"/>
        <v>41502.290972222218</v>
      </c>
    </row>
    <row r="1559" spans="1:20" ht="65" x14ac:dyDescent="0.25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5">
        <f>E1559/D1559</f>
        <v>2.1320000000000001</v>
      </c>
      <c r="P1559" s="6">
        <f>ROUND(E1559/L1559,2)</f>
        <v>33.31</v>
      </c>
      <c r="Q1559" t="str">
        <f>LEFT(N1559, SEARCH("/",N1559)-1)</f>
        <v>theater</v>
      </c>
      <c r="R1559" t="str">
        <f>RIGHT(N1559, LEN(N1559)-SEARCH("/",N1559))</f>
        <v>spaces</v>
      </c>
      <c r="S1559" s="10">
        <f t="shared" si="48"/>
        <v>40378.684872685182</v>
      </c>
      <c r="T1559" s="10">
        <f t="shared" si="49"/>
        <v>40452.999305555553</v>
      </c>
    </row>
    <row r="1560" spans="1:20" ht="49" x14ac:dyDescent="0.25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5">
        <f>E1560/D1560</f>
        <v>1.0049999999999999</v>
      </c>
      <c r="P1560" s="6">
        <f>ROUND(E1560/L1560,2)</f>
        <v>37.22</v>
      </c>
      <c r="Q1560" t="str">
        <f>LEFT(N1560, SEARCH("/",N1560)-1)</f>
        <v>theater</v>
      </c>
      <c r="R1560" t="str">
        <f>RIGHT(N1560, LEN(N1560)-SEARCH("/",N1560))</f>
        <v>spaces</v>
      </c>
      <c r="S1560" s="10">
        <f t="shared" si="48"/>
        <v>42373.043946759259</v>
      </c>
      <c r="T1560" s="10">
        <f t="shared" si="49"/>
        <v>42433.043946759259</v>
      </c>
    </row>
    <row r="1561" spans="1:20" ht="49" x14ac:dyDescent="0.25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5">
        <f>E1561/D1561</f>
        <v>1.0871389999999999</v>
      </c>
      <c r="P1561" s="6">
        <f>ROUND(E1561/L1561,2)</f>
        <v>92.13</v>
      </c>
      <c r="Q1561" t="str">
        <f>LEFT(N1561, SEARCH("/",N1561)-1)</f>
        <v>theater</v>
      </c>
      <c r="R1561" t="str">
        <f>RIGHT(N1561, LEN(N1561)-SEARCH("/",N1561))</f>
        <v>spaces</v>
      </c>
      <c r="S1561" s="10">
        <f t="shared" si="48"/>
        <v>41610.586087962962</v>
      </c>
      <c r="T1561" s="10">
        <f t="shared" si="49"/>
        <v>41637.124305555553</v>
      </c>
    </row>
    <row r="1562" spans="1:20" ht="49" x14ac:dyDescent="0.25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5">
        <f>E1562/D1562</f>
        <v>1.075</v>
      </c>
      <c r="P1562" s="6">
        <f>ROUND(E1562/L1562,2)</f>
        <v>76.790000000000006</v>
      </c>
      <c r="Q1562" t="str">
        <f>LEFT(N1562, SEARCH("/",N1562)-1)</f>
        <v>theater</v>
      </c>
      <c r="R1562" t="str">
        <f>RIGHT(N1562, LEN(N1562)-SEARCH("/",N1562))</f>
        <v>spaces</v>
      </c>
      <c r="S1562" s="10">
        <f t="shared" si="48"/>
        <v>42177.583576388883</v>
      </c>
      <c r="T1562" s="10">
        <f t="shared" si="49"/>
        <v>42181.749999999993</v>
      </c>
    </row>
    <row r="1563" spans="1:20" ht="33" x14ac:dyDescent="0.25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5">
        <f>E1563/D1563</f>
        <v>1.1048192771084338</v>
      </c>
      <c r="P1563" s="6">
        <f>ROUND(E1563/L1563,2)</f>
        <v>96.53</v>
      </c>
      <c r="Q1563" t="str">
        <f>LEFT(N1563, SEARCH("/",N1563)-1)</f>
        <v>theater</v>
      </c>
      <c r="R1563" t="str">
        <f>RIGHT(N1563, LEN(N1563)-SEARCH("/",N1563))</f>
        <v>spaces</v>
      </c>
      <c r="S1563" s="10">
        <f t="shared" si="48"/>
        <v>42359.660277777781</v>
      </c>
      <c r="T1563" s="10">
        <f t="shared" si="49"/>
        <v>42389.660277777781</v>
      </c>
    </row>
    <row r="1564" spans="1:20" ht="49" x14ac:dyDescent="0.25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5">
        <f>E1564/D1564</f>
        <v>1.28</v>
      </c>
      <c r="P1564" s="6">
        <f>ROUND(E1564/L1564,2)</f>
        <v>51.89</v>
      </c>
      <c r="Q1564" t="str">
        <f>LEFT(N1564, SEARCH("/",N1564)-1)</f>
        <v>theater</v>
      </c>
      <c r="R1564" t="str">
        <f>RIGHT(N1564, LEN(N1564)-SEARCH("/",N1564))</f>
        <v>spaces</v>
      </c>
      <c r="S1564" s="10">
        <f t="shared" si="48"/>
        <v>42253.479710648149</v>
      </c>
      <c r="T1564" s="10">
        <f t="shared" si="49"/>
        <v>42283.479710648149</v>
      </c>
    </row>
    <row r="1565" spans="1:20" ht="49" x14ac:dyDescent="0.25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5">
        <f>E1565/D1565</f>
        <v>1.1000666666666667</v>
      </c>
      <c r="P1565" s="6">
        <f>ROUND(E1565/L1565,2)</f>
        <v>128.91</v>
      </c>
      <c r="Q1565" t="str">
        <f>LEFT(N1565, SEARCH("/",N1565)-1)</f>
        <v>theater</v>
      </c>
      <c r="R1565" t="str">
        <f>RIGHT(N1565, LEN(N1565)-SEARCH("/",N1565))</f>
        <v>spaces</v>
      </c>
      <c r="S1565" s="10">
        <f t="shared" si="48"/>
        <v>42082.862256944441</v>
      </c>
      <c r="T1565" s="10">
        <f t="shared" si="49"/>
        <v>42109.909722222219</v>
      </c>
    </row>
    <row r="1566" spans="1:20" ht="49" x14ac:dyDescent="0.25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5">
        <f>E1566/D1566</f>
        <v>1.0934166666666667</v>
      </c>
      <c r="P1566" s="6">
        <f>ROUND(E1566/L1566,2)</f>
        <v>84.11</v>
      </c>
      <c r="Q1566" t="str">
        <f>LEFT(N1566, SEARCH("/",N1566)-1)</f>
        <v>theater</v>
      </c>
      <c r="R1566" t="str">
        <f>RIGHT(N1566, LEN(N1566)-SEARCH("/",N1566))</f>
        <v>spaces</v>
      </c>
      <c r="S1566" s="10">
        <f t="shared" si="48"/>
        <v>42387.518495370365</v>
      </c>
      <c r="T1566" s="10">
        <f t="shared" si="49"/>
        <v>42402.518495370365</v>
      </c>
    </row>
    <row r="1567" spans="1:20" ht="49" x14ac:dyDescent="0.25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5">
        <f>E1567/D1567</f>
        <v>1.3270650000000002</v>
      </c>
      <c r="P1567" s="6">
        <f>ROUND(E1567/L1567,2)</f>
        <v>82.94</v>
      </c>
      <c r="Q1567" t="str">
        <f>LEFT(N1567, SEARCH("/",N1567)-1)</f>
        <v>theater</v>
      </c>
      <c r="R1567" t="str">
        <f>RIGHT(N1567, LEN(N1567)-SEARCH("/",N1567))</f>
        <v>spaces</v>
      </c>
      <c r="S1567" s="10">
        <f t="shared" si="48"/>
        <v>41842.947395833333</v>
      </c>
      <c r="T1567" s="10">
        <f t="shared" si="49"/>
        <v>41872.947395833333</v>
      </c>
    </row>
    <row r="1568" spans="1:20" ht="49" x14ac:dyDescent="0.25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5">
        <f>E1568/D1568</f>
        <v>1.9084810126582279</v>
      </c>
      <c r="P1568" s="6">
        <f>ROUND(E1568/L1568,2)</f>
        <v>259.95</v>
      </c>
      <c r="Q1568" t="str">
        <f>LEFT(N1568, SEARCH("/",N1568)-1)</f>
        <v>theater</v>
      </c>
      <c r="R1568" t="str">
        <f>RIGHT(N1568, LEN(N1568)-SEARCH("/",N1568))</f>
        <v>spaces</v>
      </c>
      <c r="S1568" s="10">
        <f t="shared" si="48"/>
        <v>41862.59474537037</v>
      </c>
      <c r="T1568" s="10">
        <f t="shared" si="49"/>
        <v>41891.994444444441</v>
      </c>
    </row>
    <row r="1569" spans="1:20" ht="49" x14ac:dyDescent="0.25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5">
        <f>E1569/D1569</f>
        <v>1.49</v>
      </c>
      <c r="P1569" s="6">
        <f>ROUND(E1569/L1569,2)</f>
        <v>37.25</v>
      </c>
      <c r="Q1569" t="str">
        <f>LEFT(N1569, SEARCH("/",N1569)-1)</f>
        <v>theater</v>
      </c>
      <c r="R1569" t="str">
        <f>RIGHT(N1569, LEN(N1569)-SEARCH("/",N1569))</f>
        <v>spaces</v>
      </c>
      <c r="S1569" s="10">
        <f t="shared" si="48"/>
        <v>42443.780717592592</v>
      </c>
      <c r="T1569" s="10">
        <f t="shared" si="49"/>
        <v>42487.344444444439</v>
      </c>
    </row>
    <row r="1570" spans="1:20" ht="49" x14ac:dyDescent="0.25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5">
        <f>E1570/D1570</f>
        <v>1.6639999999999999</v>
      </c>
      <c r="P1570" s="6">
        <f>ROUND(E1570/L1570,2)</f>
        <v>177.02</v>
      </c>
      <c r="Q1570" t="str">
        <f>LEFT(N1570, SEARCH("/",N1570)-1)</f>
        <v>theater</v>
      </c>
      <c r="R1570" t="str">
        <f>RIGHT(N1570, LEN(N1570)-SEARCH("/",N1570))</f>
        <v>spaces</v>
      </c>
      <c r="S1570" s="10">
        <f t="shared" si="48"/>
        <v>41975.692847222221</v>
      </c>
      <c r="T1570" s="10">
        <f t="shared" si="49"/>
        <v>42004.681944444441</v>
      </c>
    </row>
    <row r="1571" spans="1:20" ht="49" x14ac:dyDescent="0.25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5">
        <f>E1571/D1571</f>
        <v>1.0666666666666667</v>
      </c>
      <c r="P1571" s="6">
        <f>ROUND(E1571/L1571,2)</f>
        <v>74.069999999999993</v>
      </c>
      <c r="Q1571" t="str">
        <f>LEFT(N1571, SEARCH("/",N1571)-1)</f>
        <v>theater</v>
      </c>
      <c r="R1571" t="str">
        <f>RIGHT(N1571, LEN(N1571)-SEARCH("/",N1571))</f>
        <v>spaces</v>
      </c>
      <c r="S1571" s="10">
        <f t="shared" si="48"/>
        <v>42138.806192129625</v>
      </c>
      <c r="T1571" s="10">
        <f t="shared" si="49"/>
        <v>42168.806192129625</v>
      </c>
    </row>
    <row r="1572" spans="1:20" ht="33" x14ac:dyDescent="0.25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5">
        <f>E1572/D1572</f>
        <v>1.06</v>
      </c>
      <c r="P1572" s="6">
        <f>ROUND(E1572/L1572,2)</f>
        <v>70.67</v>
      </c>
      <c r="Q1572" t="str">
        <f>LEFT(N1572, SEARCH("/",N1572)-1)</f>
        <v>theater</v>
      </c>
      <c r="R1572" t="str">
        <f>RIGHT(N1572, LEN(N1572)-SEARCH("/",N1572))</f>
        <v>spaces</v>
      </c>
      <c r="S1572" s="10">
        <f t="shared" si="48"/>
        <v>42464.960185185184</v>
      </c>
      <c r="T1572" s="10">
        <f t="shared" si="49"/>
        <v>42494.960185185184</v>
      </c>
    </row>
    <row r="1573" spans="1:20" ht="49" x14ac:dyDescent="0.25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5">
        <f>E1573/D1573</f>
        <v>1.1752499999999999</v>
      </c>
      <c r="P1573" s="6">
        <f>ROUND(E1573/L1573,2)</f>
        <v>110.35</v>
      </c>
      <c r="Q1573" t="str">
        <f>LEFT(N1573, SEARCH("/",N1573)-1)</f>
        <v>theater</v>
      </c>
      <c r="R1573" t="str">
        <f>RIGHT(N1573, LEN(N1573)-SEARCH("/",N1573))</f>
        <v>plays</v>
      </c>
      <c r="S1573" s="10">
        <f t="shared" si="48"/>
        <v>41909.761053240734</v>
      </c>
      <c r="T1573" s="10">
        <f t="shared" si="49"/>
        <v>41949.802719907406</v>
      </c>
    </row>
    <row r="1574" spans="1:20" ht="33" x14ac:dyDescent="0.25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5">
        <f>E1574/D1574</f>
        <v>1.3116666666666668</v>
      </c>
      <c r="P1574" s="6">
        <f>ROUND(E1574/L1574,2)</f>
        <v>41.42</v>
      </c>
      <c r="Q1574" t="str">
        <f>LEFT(N1574, SEARCH("/",N1574)-1)</f>
        <v>theater</v>
      </c>
      <c r="R1574" t="str">
        <f>RIGHT(N1574, LEN(N1574)-SEARCH("/",N1574))</f>
        <v>plays</v>
      </c>
      <c r="S1574" s="10">
        <f t="shared" si="48"/>
        <v>41891.456990740735</v>
      </c>
      <c r="T1574" s="10">
        <f t="shared" si="49"/>
        <v>41912.958333333328</v>
      </c>
    </row>
    <row r="1575" spans="1:20" ht="49" x14ac:dyDescent="0.25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5">
        <f>E1575/D1575</f>
        <v>1.04</v>
      </c>
      <c r="P1575" s="6">
        <f>ROUND(E1575/L1575,2)</f>
        <v>52</v>
      </c>
      <c r="Q1575" t="str">
        <f>LEFT(N1575, SEARCH("/",N1575)-1)</f>
        <v>theater</v>
      </c>
      <c r="R1575" t="str">
        <f>RIGHT(N1575, LEN(N1575)-SEARCH("/",N1575))</f>
        <v>plays</v>
      </c>
      <c r="S1575" s="10">
        <f t="shared" si="48"/>
        <v>41225.809027777774</v>
      </c>
      <c r="T1575" s="10">
        <f t="shared" si="49"/>
        <v>41249.875</v>
      </c>
    </row>
    <row r="1576" spans="1:20" ht="65" x14ac:dyDescent="0.25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5">
        <f>E1576/D1576</f>
        <v>1.01</v>
      </c>
      <c r="P1576" s="6">
        <f>ROUND(E1576/L1576,2)</f>
        <v>33.99</v>
      </c>
      <c r="Q1576" t="str">
        <f>LEFT(N1576, SEARCH("/",N1576)-1)</f>
        <v>theater</v>
      </c>
      <c r="R1576" t="str">
        <f>RIGHT(N1576, LEN(N1576)-SEARCH("/",N1576))</f>
        <v>plays</v>
      </c>
      <c r="S1576" s="10">
        <f t="shared" si="48"/>
        <v>40478.055590277778</v>
      </c>
      <c r="T1576" s="10">
        <f t="shared" si="49"/>
        <v>40567.958333333328</v>
      </c>
    </row>
    <row r="1577" spans="1:20" ht="33" x14ac:dyDescent="0.25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5">
        <f>E1577/D1577</f>
        <v>1.004</v>
      </c>
      <c r="P1577" s="6">
        <f>ROUND(E1577/L1577,2)</f>
        <v>103.35</v>
      </c>
      <c r="Q1577" t="str">
        <f>LEFT(N1577, SEARCH("/",N1577)-1)</f>
        <v>theater</v>
      </c>
      <c r="R1577" t="str">
        <f>RIGHT(N1577, LEN(N1577)-SEARCH("/",N1577))</f>
        <v>plays</v>
      </c>
      <c r="S1577" s="10">
        <f t="shared" si="48"/>
        <v>41862.631643518514</v>
      </c>
      <c r="T1577" s="10">
        <f t="shared" si="49"/>
        <v>41892.631643518514</v>
      </c>
    </row>
    <row r="1578" spans="1:20" ht="49" x14ac:dyDescent="0.25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5">
        <f>E1578/D1578</f>
        <v>1.0595454545454546</v>
      </c>
      <c r="P1578" s="6">
        <f>ROUND(E1578/L1578,2)</f>
        <v>34.79</v>
      </c>
      <c r="Q1578" t="str">
        <f>LEFT(N1578, SEARCH("/",N1578)-1)</f>
        <v>theater</v>
      </c>
      <c r="R1578" t="str">
        <f>RIGHT(N1578, LEN(N1578)-SEARCH("/",N1578))</f>
        <v>plays</v>
      </c>
      <c r="S1578" s="10">
        <f t="shared" si="48"/>
        <v>41550.659340277773</v>
      </c>
      <c r="T1578" s="10">
        <f t="shared" si="49"/>
        <v>41580.659340277773</v>
      </c>
    </row>
    <row r="1579" spans="1:20" ht="49" x14ac:dyDescent="0.25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5">
        <f>E1579/D1579</f>
        <v>3.3558333333333334</v>
      </c>
      <c r="P1579" s="6">
        <f>ROUND(E1579/L1579,2)</f>
        <v>41.77</v>
      </c>
      <c r="Q1579" t="str">
        <f>LEFT(N1579, SEARCH("/",N1579)-1)</f>
        <v>theater</v>
      </c>
      <c r="R1579" t="str">
        <f>RIGHT(N1579, LEN(N1579)-SEARCH("/",N1579))</f>
        <v>plays</v>
      </c>
      <c r="S1579" s="10">
        <f t="shared" si="48"/>
        <v>40632.946030092593</v>
      </c>
      <c r="T1579" s="10">
        <f t="shared" si="49"/>
        <v>40663.999305555553</v>
      </c>
    </row>
    <row r="1580" spans="1:20" ht="49" x14ac:dyDescent="0.25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5">
        <f>E1580/D1580</f>
        <v>1.1292857142857142</v>
      </c>
      <c r="P1580" s="6">
        <f>ROUND(E1580/L1580,2)</f>
        <v>64.27</v>
      </c>
      <c r="Q1580" t="str">
        <f>LEFT(N1580, SEARCH("/",N1580)-1)</f>
        <v>theater</v>
      </c>
      <c r="R1580" t="str">
        <f>RIGHT(N1580, LEN(N1580)-SEARCH("/",N1580))</f>
        <v>plays</v>
      </c>
      <c r="S1580" s="10">
        <f t="shared" si="48"/>
        <v>40970.667337962957</v>
      </c>
      <c r="T1580" s="10">
        <f t="shared" si="49"/>
        <v>41000.625671296293</v>
      </c>
    </row>
    <row r="1581" spans="1:20" ht="49" x14ac:dyDescent="0.25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5">
        <f>E1581/D1581</f>
        <v>1.885046</v>
      </c>
      <c r="P1581" s="6">
        <f>ROUND(E1581/L1581,2)</f>
        <v>31.21</v>
      </c>
      <c r="Q1581" t="str">
        <f>LEFT(N1581, SEARCH("/",N1581)-1)</f>
        <v>theater</v>
      </c>
      <c r="R1581" t="str">
        <f>RIGHT(N1581, LEN(N1581)-SEARCH("/",N1581))</f>
        <v>plays</v>
      </c>
      <c r="S1581" s="10">
        <f t="shared" si="48"/>
        <v>41233.290798611109</v>
      </c>
      <c r="T1581" s="10">
        <f t="shared" si="49"/>
        <v>41263.290798611109</v>
      </c>
    </row>
    <row r="1582" spans="1:20" ht="49" x14ac:dyDescent="0.25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5">
        <f>E1582/D1582</f>
        <v>1.0181818181818181</v>
      </c>
      <c r="P1582" s="6">
        <f>ROUND(E1582/L1582,2)</f>
        <v>62.92</v>
      </c>
      <c r="Q1582" t="str">
        <f>LEFT(N1582, SEARCH("/",N1582)-1)</f>
        <v>theater</v>
      </c>
      <c r="R1582" t="str">
        <f>RIGHT(N1582, LEN(N1582)-SEARCH("/",N1582))</f>
        <v>plays</v>
      </c>
      <c r="S1582" s="10">
        <f t="shared" si="48"/>
        <v>41026.744722222218</v>
      </c>
      <c r="T1582" s="10">
        <f t="shared" si="49"/>
        <v>41061.744722222218</v>
      </c>
    </row>
    <row r="1583" spans="1:20" ht="33" x14ac:dyDescent="0.25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5">
        <f>E1583/D1583</f>
        <v>1.01</v>
      </c>
      <c r="P1583" s="6">
        <f>ROUND(E1583/L1583,2)</f>
        <v>98.54</v>
      </c>
      <c r="Q1583" t="str">
        <f>LEFT(N1583, SEARCH("/",N1583)-1)</f>
        <v>theater</v>
      </c>
      <c r="R1583" t="str">
        <f>RIGHT(N1583, LEN(N1583)-SEARCH("/",N1583))</f>
        <v>plays</v>
      </c>
      <c r="S1583" s="10">
        <f t="shared" si="48"/>
        <v>41829.579918981479</v>
      </c>
      <c r="T1583" s="10">
        <f t="shared" si="49"/>
        <v>41839</v>
      </c>
    </row>
    <row r="1584" spans="1:20" ht="33" x14ac:dyDescent="0.25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5">
        <f>E1584/D1584</f>
        <v>1.1399999999999999</v>
      </c>
      <c r="P1584" s="6">
        <f>ROUND(E1584/L1584,2)</f>
        <v>82.61</v>
      </c>
      <c r="Q1584" t="str">
        <f>LEFT(N1584, SEARCH("/",N1584)-1)</f>
        <v>theater</v>
      </c>
      <c r="R1584" t="str">
        <f>RIGHT(N1584, LEN(N1584)-SEARCH("/",N1584))</f>
        <v>plays</v>
      </c>
      <c r="S1584" s="10">
        <f t="shared" si="48"/>
        <v>41447.631388888891</v>
      </c>
      <c r="T1584" s="10">
        <f t="shared" si="49"/>
        <v>41477.631388888891</v>
      </c>
    </row>
    <row r="1585" spans="1:20" ht="33" x14ac:dyDescent="0.25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5">
        <f>E1585/D1585</f>
        <v>1.3348133333333334</v>
      </c>
      <c r="P1585" s="6">
        <f>ROUND(E1585/L1585,2)</f>
        <v>38.5</v>
      </c>
      <c r="Q1585" t="str">
        <f>LEFT(N1585, SEARCH("/",N1585)-1)</f>
        <v>theater</v>
      </c>
      <c r="R1585" t="str">
        <f>RIGHT(N1585, LEN(N1585)-SEARCH("/",N1585))</f>
        <v>plays</v>
      </c>
      <c r="S1585" s="10">
        <f t="shared" si="48"/>
        <v>40883.858344907407</v>
      </c>
      <c r="T1585" s="10">
        <f t="shared" si="49"/>
        <v>40926.75</v>
      </c>
    </row>
    <row r="1586" spans="1:20" ht="49" x14ac:dyDescent="0.25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5">
        <f>E1586/D1586</f>
        <v>1.0153333333333334</v>
      </c>
      <c r="P1586" s="6">
        <f>ROUND(E1586/L1586,2)</f>
        <v>80.16</v>
      </c>
      <c r="Q1586" t="str">
        <f>LEFT(N1586, SEARCH("/",N1586)-1)</f>
        <v>theater</v>
      </c>
      <c r="R1586" t="str">
        <f>RIGHT(N1586, LEN(N1586)-SEARCH("/",N1586))</f>
        <v>plays</v>
      </c>
      <c r="S1586" s="10">
        <f t="shared" si="48"/>
        <v>41841.056562499994</v>
      </c>
      <c r="T1586" s="10">
        <f t="shared" si="49"/>
        <v>41863.999305555553</v>
      </c>
    </row>
    <row r="1587" spans="1:20" ht="49" x14ac:dyDescent="0.25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5">
        <f>E1587/D1587</f>
        <v>1.0509999999999999</v>
      </c>
      <c r="P1587" s="6">
        <f>ROUND(E1587/L1587,2)</f>
        <v>28.41</v>
      </c>
      <c r="Q1587" t="str">
        <f>LEFT(N1587, SEARCH("/",N1587)-1)</f>
        <v>theater</v>
      </c>
      <c r="R1587" t="str">
        <f>RIGHT(N1587, LEN(N1587)-SEARCH("/",N1587))</f>
        <v>plays</v>
      </c>
      <c r="S1587" s="10">
        <f t="shared" si="48"/>
        <v>41897.327800925923</v>
      </c>
      <c r="T1587" s="10">
        <f t="shared" si="49"/>
        <v>41927.327800925923</v>
      </c>
    </row>
    <row r="1588" spans="1:20" ht="49" x14ac:dyDescent="0.25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5">
        <f>E1588/D1588</f>
        <v>1.2715000000000001</v>
      </c>
      <c r="P1588" s="6">
        <f>ROUND(E1588/L1588,2)</f>
        <v>80.73</v>
      </c>
      <c r="Q1588" t="str">
        <f>LEFT(N1588, SEARCH("/",N1588)-1)</f>
        <v>theater</v>
      </c>
      <c r="R1588" t="str">
        <f>RIGHT(N1588, LEN(N1588)-SEARCH("/",N1588))</f>
        <v>plays</v>
      </c>
      <c r="S1588" s="10">
        <f t="shared" si="48"/>
        <v>41799.47756944444</v>
      </c>
      <c r="T1588" s="10">
        <f t="shared" si="49"/>
        <v>41826.875</v>
      </c>
    </row>
    <row r="1589" spans="1:20" ht="49" x14ac:dyDescent="0.25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5">
        <f>E1589/D1589</f>
        <v>1.1115384615384616</v>
      </c>
      <c r="P1589" s="6">
        <f>ROUND(E1589/L1589,2)</f>
        <v>200.69</v>
      </c>
      <c r="Q1589" t="str">
        <f>LEFT(N1589, SEARCH("/",N1589)-1)</f>
        <v>theater</v>
      </c>
      <c r="R1589" t="str">
        <f>RIGHT(N1589, LEN(N1589)-SEARCH("/",N1589))</f>
        <v>plays</v>
      </c>
      <c r="S1589" s="10">
        <f t="shared" si="48"/>
        <v>41775.545428240737</v>
      </c>
      <c r="T1589" s="10">
        <f t="shared" si="49"/>
        <v>41805.545428240737</v>
      </c>
    </row>
    <row r="1590" spans="1:20" ht="49" x14ac:dyDescent="0.25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5">
        <f>E1590/D1590</f>
        <v>1.0676000000000001</v>
      </c>
      <c r="P1590" s="6">
        <f>ROUND(E1590/L1590,2)</f>
        <v>37.590000000000003</v>
      </c>
      <c r="Q1590" t="str">
        <f>LEFT(N1590, SEARCH("/",N1590)-1)</f>
        <v>theater</v>
      </c>
      <c r="R1590" t="str">
        <f>RIGHT(N1590, LEN(N1590)-SEARCH("/",N1590))</f>
        <v>plays</v>
      </c>
      <c r="S1590" s="10">
        <f t="shared" si="48"/>
        <v>41766.597395833327</v>
      </c>
      <c r="T1590" s="10">
        <f t="shared" si="49"/>
        <v>41799.597395833327</v>
      </c>
    </row>
    <row r="1591" spans="1:20" ht="49" x14ac:dyDescent="0.25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5">
        <f>E1591/D1591</f>
        <v>1.6266666666666667</v>
      </c>
      <c r="P1591" s="6">
        <f>ROUND(E1591/L1591,2)</f>
        <v>58.1</v>
      </c>
      <c r="Q1591" t="str">
        <f>LEFT(N1591, SEARCH("/",N1591)-1)</f>
        <v>theater</v>
      </c>
      <c r="R1591" t="str">
        <f>RIGHT(N1591, LEN(N1591)-SEARCH("/",N1591))</f>
        <v>plays</v>
      </c>
      <c r="S1591" s="10">
        <f t="shared" si="48"/>
        <v>40643.950925925921</v>
      </c>
      <c r="T1591" s="10">
        <f t="shared" si="49"/>
        <v>40665.957638888889</v>
      </c>
    </row>
    <row r="1592" spans="1:20" ht="49" x14ac:dyDescent="0.25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5">
        <f>E1592/D1592</f>
        <v>1.6022808571428573</v>
      </c>
      <c r="P1592" s="6">
        <f>ROUND(E1592/L1592,2)</f>
        <v>60.3</v>
      </c>
      <c r="Q1592" t="str">
        <f>LEFT(N1592, SEARCH("/",N1592)-1)</f>
        <v>theater</v>
      </c>
      <c r="R1592" t="str">
        <f>RIGHT(N1592, LEN(N1592)-SEARCH("/",N1592))</f>
        <v>plays</v>
      </c>
      <c r="S1592" s="10">
        <f t="shared" si="48"/>
        <v>41940.483252314814</v>
      </c>
      <c r="T1592" s="10">
        <f t="shared" si="49"/>
        <v>41969.124305555553</v>
      </c>
    </row>
    <row r="1593" spans="1:20" ht="33" x14ac:dyDescent="0.25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5">
        <f>E1593/D1593</f>
        <v>1.1616666666666666</v>
      </c>
      <c r="P1593" s="6">
        <f>ROUND(E1593/L1593,2)</f>
        <v>63.36</v>
      </c>
      <c r="Q1593" t="str">
        <f>LEFT(N1593, SEARCH("/",N1593)-1)</f>
        <v>theater</v>
      </c>
      <c r="R1593" t="str">
        <f>RIGHT(N1593, LEN(N1593)-SEARCH("/",N1593))</f>
        <v>plays</v>
      </c>
      <c r="S1593" s="10">
        <f t="shared" si="48"/>
        <v>41838.967372685183</v>
      </c>
      <c r="T1593" s="10">
        <f t="shared" si="49"/>
        <v>41852.967372685183</v>
      </c>
    </row>
    <row r="1594" spans="1:20" ht="49" x14ac:dyDescent="0.25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5">
        <f>E1594/D1594</f>
        <v>1.242</v>
      </c>
      <c r="P1594" s="6">
        <f>ROUND(E1594/L1594,2)</f>
        <v>50.9</v>
      </c>
      <c r="Q1594" t="str">
        <f>LEFT(N1594, SEARCH("/",N1594)-1)</f>
        <v>theater</v>
      </c>
      <c r="R1594" t="str">
        <f>RIGHT(N1594, LEN(N1594)-SEARCH("/",N1594))</f>
        <v>plays</v>
      </c>
      <c r="S1594" s="10">
        <f t="shared" si="48"/>
        <v>41771.897604166668</v>
      </c>
      <c r="T1594" s="10">
        <f t="shared" si="49"/>
        <v>41803.708333333328</v>
      </c>
    </row>
    <row r="1595" spans="1:20" ht="33" x14ac:dyDescent="0.25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5">
        <f>E1595/D1595</f>
        <v>1.030125</v>
      </c>
      <c r="P1595" s="6">
        <f>ROUND(E1595/L1595,2)</f>
        <v>100.5</v>
      </c>
      <c r="Q1595" t="str">
        <f>LEFT(N1595, SEARCH("/",N1595)-1)</f>
        <v>theater</v>
      </c>
      <c r="R1595" t="str">
        <f>RIGHT(N1595, LEN(N1595)-SEARCH("/",N1595))</f>
        <v>plays</v>
      </c>
      <c r="S1595" s="10">
        <f t="shared" si="48"/>
        <v>41591.529641203699</v>
      </c>
      <c r="T1595" s="10">
        <f t="shared" si="49"/>
        <v>41620.999305555553</v>
      </c>
    </row>
    <row r="1596" spans="1:20" ht="33" x14ac:dyDescent="0.25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5">
        <f>E1596/D1596</f>
        <v>1.1225000000000001</v>
      </c>
      <c r="P1596" s="6">
        <f>ROUND(E1596/L1596,2)</f>
        <v>31.62</v>
      </c>
      <c r="Q1596" t="str">
        <f>LEFT(N1596, SEARCH("/",N1596)-1)</f>
        <v>theater</v>
      </c>
      <c r="R1596" t="str">
        <f>RIGHT(N1596, LEN(N1596)-SEARCH("/",N1596))</f>
        <v>plays</v>
      </c>
      <c r="S1596" s="10">
        <f t="shared" si="48"/>
        <v>41788.872037037036</v>
      </c>
      <c r="T1596" s="10">
        <f t="shared" si="49"/>
        <v>41821.958333333328</v>
      </c>
    </row>
    <row r="1597" spans="1:20" ht="49" x14ac:dyDescent="0.25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5">
        <f>E1597/D1597</f>
        <v>1.0881428571428571</v>
      </c>
      <c r="P1597" s="6">
        <f>ROUND(E1597/L1597,2)</f>
        <v>65.099999999999994</v>
      </c>
      <c r="Q1597" t="str">
        <f>LEFT(N1597, SEARCH("/",N1597)-1)</f>
        <v>theater</v>
      </c>
      <c r="R1597" t="str">
        <f>RIGHT(N1597, LEN(N1597)-SEARCH("/",N1597))</f>
        <v>plays</v>
      </c>
      <c r="S1597" s="10">
        <f t="shared" si="48"/>
        <v>42466.399976851848</v>
      </c>
      <c r="T1597" s="10">
        <f t="shared" si="49"/>
        <v>42496.399976851848</v>
      </c>
    </row>
    <row r="1598" spans="1:20" ht="49" x14ac:dyDescent="0.25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5">
        <f>E1598/D1598</f>
        <v>1.1499999999999999</v>
      </c>
      <c r="P1598" s="6">
        <f>ROUND(E1598/L1598,2)</f>
        <v>79.31</v>
      </c>
      <c r="Q1598" t="str">
        <f>LEFT(N1598, SEARCH("/",N1598)-1)</f>
        <v>theater</v>
      </c>
      <c r="R1598" t="str">
        <f>RIGHT(N1598, LEN(N1598)-SEARCH("/",N1598))</f>
        <v>plays</v>
      </c>
      <c r="S1598" s="10">
        <f t="shared" si="48"/>
        <v>40923.521620370368</v>
      </c>
      <c r="T1598" s="10">
        <f t="shared" si="49"/>
        <v>40953.521620370368</v>
      </c>
    </row>
    <row r="1599" spans="1:20" ht="49" x14ac:dyDescent="0.25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5">
        <f>E1599/D1599</f>
        <v>1.03</v>
      </c>
      <c r="P1599" s="6">
        <f>ROUND(E1599/L1599,2)</f>
        <v>139.19</v>
      </c>
      <c r="Q1599" t="str">
        <f>LEFT(N1599, SEARCH("/",N1599)-1)</f>
        <v>theater</v>
      </c>
      <c r="R1599" t="str">
        <f>RIGHT(N1599, LEN(N1599)-SEARCH("/",N1599))</f>
        <v>plays</v>
      </c>
      <c r="S1599" s="10">
        <f t="shared" si="48"/>
        <v>41878.670046296298</v>
      </c>
      <c r="T1599" s="10">
        <f t="shared" si="49"/>
        <v>41908.670046296298</v>
      </c>
    </row>
    <row r="1600" spans="1:20" ht="49" x14ac:dyDescent="0.25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5">
        <f>E1600/D1600</f>
        <v>1.0113333333333334</v>
      </c>
      <c r="P1600" s="6">
        <f>ROUND(E1600/L1600,2)</f>
        <v>131.91</v>
      </c>
      <c r="Q1600" t="str">
        <f>LEFT(N1600, SEARCH("/",N1600)-1)</f>
        <v>theater</v>
      </c>
      <c r="R1600" t="str">
        <f>RIGHT(N1600, LEN(N1600)-SEARCH("/",N1600))</f>
        <v>plays</v>
      </c>
      <c r="S1600" s="10">
        <f t="shared" si="48"/>
        <v>41862.656342592592</v>
      </c>
      <c r="T1600" s="10">
        <f t="shared" si="49"/>
        <v>41876.656342592592</v>
      </c>
    </row>
    <row r="1601" spans="1:20" ht="49" x14ac:dyDescent="0.25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5">
        <f>E1601/D1601</f>
        <v>1.0955999999999999</v>
      </c>
      <c r="P1601" s="6">
        <f>ROUND(E1601/L1601,2)</f>
        <v>91.3</v>
      </c>
      <c r="Q1601" t="str">
        <f>LEFT(N1601, SEARCH("/",N1601)-1)</f>
        <v>theater</v>
      </c>
      <c r="R1601" t="str">
        <f>RIGHT(N1601, LEN(N1601)-SEARCH("/",N1601))</f>
        <v>plays</v>
      </c>
      <c r="S1601" s="10">
        <f t="shared" si="48"/>
        <v>40531.678553240738</v>
      </c>
      <c r="T1601" s="10">
        <f t="shared" si="49"/>
        <v>40591.678553240738</v>
      </c>
    </row>
    <row r="1602" spans="1:20" ht="49" x14ac:dyDescent="0.25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5">
        <f>E1602/D1602</f>
        <v>1.148421052631579</v>
      </c>
      <c r="P1602" s="6">
        <f>ROUND(E1602/L1602,2)</f>
        <v>39.67</v>
      </c>
      <c r="Q1602" t="str">
        <f>LEFT(N1602, SEARCH("/",N1602)-1)</f>
        <v>theater</v>
      </c>
      <c r="R1602" t="str">
        <f>RIGHT(N1602, LEN(N1602)-SEARCH("/",N1602))</f>
        <v>plays</v>
      </c>
      <c r="S1602" s="10">
        <f t="shared" si="48"/>
        <v>41477.722581018512</v>
      </c>
      <c r="T1602" s="10">
        <f t="shared" si="49"/>
        <v>41504.416666666664</v>
      </c>
    </row>
    <row r="1603" spans="1:20" ht="49" x14ac:dyDescent="0.25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5">
        <f>E1603/D1603</f>
        <v>1.1739999999999999</v>
      </c>
      <c r="P1603" s="6">
        <f>ROUND(E1603/L1603,2)</f>
        <v>57.55</v>
      </c>
      <c r="Q1603" t="str">
        <f>LEFT(N1603, SEARCH("/",N1603)-1)</f>
        <v>theater</v>
      </c>
      <c r="R1603" t="str">
        <f>RIGHT(N1603, LEN(N1603)-SEARCH("/",N1603))</f>
        <v>plays</v>
      </c>
      <c r="S1603" s="10">
        <f t="shared" ref="S1603:S1666" si="50">(J1603/86400)+25569+(-5/24)</f>
        <v>41781.458437499998</v>
      </c>
      <c r="T1603" s="10">
        <f t="shared" ref="T1603:T1666" si="51">(I1603/86400)+25569+(-5/24)</f>
        <v>41811.458437499998</v>
      </c>
    </row>
    <row r="1604" spans="1:20" ht="49" x14ac:dyDescent="0.25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5">
        <f>E1604/D1604</f>
        <v>1.7173333333333334</v>
      </c>
      <c r="P1604" s="6">
        <f>ROUND(E1604/L1604,2)</f>
        <v>33.03</v>
      </c>
      <c r="Q1604" t="str">
        <f>LEFT(N1604, SEARCH("/",N1604)-1)</f>
        <v>theater</v>
      </c>
      <c r="R1604" t="str">
        <f>RIGHT(N1604, LEN(N1604)-SEARCH("/",N1604))</f>
        <v>plays</v>
      </c>
      <c r="S1604" s="10">
        <f t="shared" si="50"/>
        <v>41806.396701388883</v>
      </c>
      <c r="T1604" s="10">
        <f t="shared" si="51"/>
        <v>41836.396701388883</v>
      </c>
    </row>
    <row r="1605" spans="1:20" ht="33" x14ac:dyDescent="0.25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5">
        <f>E1605/D1605</f>
        <v>1.1416238095238094</v>
      </c>
      <c r="P1605" s="6">
        <f>ROUND(E1605/L1605,2)</f>
        <v>77.34</v>
      </c>
      <c r="Q1605" t="str">
        <f>LEFT(N1605, SEARCH("/",N1605)-1)</f>
        <v>theater</v>
      </c>
      <c r="R1605" t="str">
        <f>RIGHT(N1605, LEN(N1605)-SEARCH("/",N1605))</f>
        <v>plays</v>
      </c>
      <c r="S1605" s="10">
        <f t="shared" si="50"/>
        <v>41375.49387731481</v>
      </c>
      <c r="T1605" s="10">
        <f t="shared" si="51"/>
        <v>41400.49387731481</v>
      </c>
    </row>
    <row r="1606" spans="1:20" ht="49" x14ac:dyDescent="0.25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5">
        <f>E1606/D1606</f>
        <v>1.1975</v>
      </c>
      <c r="P1606" s="6">
        <f>ROUND(E1606/L1606,2)</f>
        <v>31.93</v>
      </c>
      <c r="Q1606" t="str">
        <f>LEFT(N1606, SEARCH("/",N1606)-1)</f>
        <v>theater</v>
      </c>
      <c r="R1606" t="str">
        <f>RIGHT(N1606, LEN(N1606)-SEARCH("/",N1606))</f>
        <v>plays</v>
      </c>
      <c r="S1606" s="10">
        <f t="shared" si="50"/>
        <v>41780.204270833332</v>
      </c>
      <c r="T1606" s="10">
        <f t="shared" si="51"/>
        <v>41810.204270833332</v>
      </c>
    </row>
    <row r="1607" spans="1:20" ht="49" x14ac:dyDescent="0.25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5">
        <f>E1607/D1607</f>
        <v>1.0900000000000001</v>
      </c>
      <c r="P1607" s="6">
        <f>ROUND(E1607/L1607,2)</f>
        <v>36.33</v>
      </c>
      <c r="Q1607" t="str">
        <f>LEFT(N1607, SEARCH("/",N1607)-1)</f>
        <v>theater</v>
      </c>
      <c r="R1607" t="str">
        <f>RIGHT(N1607, LEN(N1607)-SEARCH("/",N1607))</f>
        <v>plays</v>
      </c>
      <c r="S1607" s="10">
        <f t="shared" si="50"/>
        <v>41779.101701388885</v>
      </c>
      <c r="T1607" s="10">
        <f t="shared" si="51"/>
        <v>41805.458333333328</v>
      </c>
    </row>
    <row r="1608" spans="1:20" ht="65" x14ac:dyDescent="0.25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5">
        <f>E1608/D1608</f>
        <v>1.0088571428571429</v>
      </c>
      <c r="P1608" s="6">
        <f>ROUND(E1608/L1608,2)</f>
        <v>46.77</v>
      </c>
      <c r="Q1608" t="str">
        <f>LEFT(N1608, SEARCH("/",N1608)-1)</f>
        <v>theater</v>
      </c>
      <c r="R1608" t="str">
        <f>RIGHT(N1608, LEN(N1608)-SEARCH("/",N1608))</f>
        <v>plays</v>
      </c>
      <c r="S1608" s="10">
        <f t="shared" si="50"/>
        <v>40883.740983796291</v>
      </c>
      <c r="T1608" s="10">
        <f t="shared" si="51"/>
        <v>40939.5</v>
      </c>
    </row>
    <row r="1609" spans="1:20" ht="49" x14ac:dyDescent="0.25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5">
        <f>E1609/D1609</f>
        <v>1.0900000000000001</v>
      </c>
      <c r="P1609" s="6">
        <f>ROUND(E1609/L1609,2)</f>
        <v>40.07</v>
      </c>
      <c r="Q1609" t="str">
        <f>LEFT(N1609, SEARCH("/",N1609)-1)</f>
        <v>theater</v>
      </c>
      <c r="R1609" t="str">
        <f>RIGHT(N1609, LEN(N1609)-SEARCH("/",N1609))</f>
        <v>plays</v>
      </c>
      <c r="S1609" s="10">
        <f t="shared" si="50"/>
        <v>41491.586446759255</v>
      </c>
      <c r="T1609" s="10">
        <f t="shared" si="51"/>
        <v>41509.586446759255</v>
      </c>
    </row>
    <row r="1610" spans="1:20" ht="49" x14ac:dyDescent="0.25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5">
        <f>E1610/D1610</f>
        <v>1.0720930232558139</v>
      </c>
      <c r="P1610" s="6">
        <f>ROUND(E1610/L1610,2)</f>
        <v>100.22</v>
      </c>
      <c r="Q1610" t="str">
        <f>LEFT(N1610, SEARCH("/",N1610)-1)</f>
        <v>theater</v>
      </c>
      <c r="R1610" t="str">
        <f>RIGHT(N1610, LEN(N1610)-SEARCH("/",N1610))</f>
        <v>plays</v>
      </c>
      <c r="S1610" s="10">
        <f t="shared" si="50"/>
        <v>41791.785081018512</v>
      </c>
      <c r="T1610" s="10">
        <f t="shared" si="51"/>
        <v>41821.785081018512</v>
      </c>
    </row>
    <row r="1611" spans="1:20" ht="49" x14ac:dyDescent="0.25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5">
        <f>E1611/D1611</f>
        <v>1</v>
      </c>
      <c r="P1611" s="6">
        <f>ROUND(E1611/L1611,2)</f>
        <v>41.67</v>
      </c>
      <c r="Q1611" t="str">
        <f>LEFT(N1611, SEARCH("/",N1611)-1)</f>
        <v>theater</v>
      </c>
      <c r="R1611" t="str">
        <f>RIGHT(N1611, LEN(N1611)-SEARCH("/",N1611))</f>
        <v>plays</v>
      </c>
      <c r="S1611" s="10">
        <f t="shared" si="50"/>
        <v>41829.768993055557</v>
      </c>
      <c r="T1611" s="10">
        <f t="shared" si="51"/>
        <v>41836.768993055557</v>
      </c>
    </row>
    <row r="1612" spans="1:20" ht="49" x14ac:dyDescent="0.25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5">
        <f>E1612/D1612</f>
        <v>1.0218750000000001</v>
      </c>
      <c r="P1612" s="6">
        <f>ROUND(E1612/L1612,2)</f>
        <v>46.71</v>
      </c>
      <c r="Q1612" t="str">
        <f>LEFT(N1612, SEARCH("/",N1612)-1)</f>
        <v>theater</v>
      </c>
      <c r="R1612" t="str">
        <f>RIGHT(N1612, LEN(N1612)-SEARCH("/",N1612))</f>
        <v>plays</v>
      </c>
      <c r="S1612" s="10">
        <f t="shared" si="50"/>
        <v>41868.715717592589</v>
      </c>
      <c r="T1612" s="10">
        <f t="shared" si="51"/>
        <v>41898.666666666664</v>
      </c>
    </row>
    <row r="1613" spans="1:20" ht="49" x14ac:dyDescent="0.25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5">
        <f>E1613/D1613</f>
        <v>1.1629333333333334</v>
      </c>
      <c r="P1613" s="6">
        <f>ROUND(E1613/L1613,2)</f>
        <v>71.489999999999995</v>
      </c>
      <c r="Q1613" t="str">
        <f>LEFT(N1613, SEARCH("/",N1613)-1)</f>
        <v>theater</v>
      </c>
      <c r="R1613" t="str">
        <f>RIGHT(N1613, LEN(N1613)-SEARCH("/",N1613))</f>
        <v>plays</v>
      </c>
      <c r="S1613" s="10">
        <f t="shared" si="50"/>
        <v>41835.458020833328</v>
      </c>
      <c r="T1613" s="10">
        <f t="shared" si="51"/>
        <v>41855.458020833328</v>
      </c>
    </row>
    <row r="1614" spans="1:20" ht="49" x14ac:dyDescent="0.25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5">
        <f>E1614/D1614</f>
        <v>1.0349999999999999</v>
      </c>
      <c r="P1614" s="6">
        <f>ROUND(E1614/L1614,2)</f>
        <v>63.11</v>
      </c>
      <c r="Q1614" t="str">
        <f>LEFT(N1614, SEARCH("/",N1614)-1)</f>
        <v>theater</v>
      </c>
      <c r="R1614" t="str">
        <f>RIGHT(N1614, LEN(N1614)-SEARCH("/",N1614))</f>
        <v>plays</v>
      </c>
      <c r="S1614" s="10">
        <f t="shared" si="50"/>
        <v>41827.396724537037</v>
      </c>
      <c r="T1614" s="10">
        <f t="shared" si="51"/>
        <v>41848.396724537037</v>
      </c>
    </row>
    <row r="1615" spans="1:20" ht="49" x14ac:dyDescent="0.25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5">
        <f>E1615/D1615</f>
        <v>1.1932315789473684</v>
      </c>
      <c r="P1615" s="6">
        <f>ROUND(E1615/L1615,2)</f>
        <v>50.16</v>
      </c>
      <c r="Q1615" t="str">
        <f>LEFT(N1615, SEARCH("/",N1615)-1)</f>
        <v>theater</v>
      </c>
      <c r="R1615" t="str">
        <f>RIGHT(N1615, LEN(N1615)-SEARCH("/",N1615))</f>
        <v>plays</v>
      </c>
      <c r="S1615" s="10">
        <f t="shared" si="50"/>
        <v>41778.42891203703</v>
      </c>
      <c r="T1615" s="10">
        <f t="shared" si="51"/>
        <v>41810.75</v>
      </c>
    </row>
    <row r="1616" spans="1:20" ht="49" x14ac:dyDescent="0.25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5">
        <f>E1616/D1616</f>
        <v>1.2576666666666667</v>
      </c>
      <c r="P1616" s="6">
        <f>ROUND(E1616/L1616,2)</f>
        <v>62.88</v>
      </c>
      <c r="Q1616" t="str">
        <f>LEFT(N1616, SEARCH("/",N1616)-1)</f>
        <v>theater</v>
      </c>
      <c r="R1616" t="str">
        <f>RIGHT(N1616, LEN(N1616)-SEARCH("/",N1616))</f>
        <v>plays</v>
      </c>
      <c r="S1616" s="10">
        <f t="shared" si="50"/>
        <v>41013.728229166663</v>
      </c>
      <c r="T1616" s="10">
        <f t="shared" si="51"/>
        <v>41060.957638888889</v>
      </c>
    </row>
    <row r="1617" spans="1:20" ht="49" x14ac:dyDescent="0.25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5">
        <f>E1617/D1617</f>
        <v>1.1974347826086957</v>
      </c>
      <c r="P1617" s="6">
        <f>ROUND(E1617/L1617,2)</f>
        <v>85.53</v>
      </c>
      <c r="Q1617" t="str">
        <f>LEFT(N1617, SEARCH("/",N1617)-1)</f>
        <v>theater</v>
      </c>
      <c r="R1617" t="str">
        <f>RIGHT(N1617, LEN(N1617)-SEARCH("/",N1617))</f>
        <v>plays</v>
      </c>
      <c r="S1617" s="10">
        <f t="shared" si="50"/>
        <v>41834.378240740734</v>
      </c>
      <c r="T1617" s="10">
        <f t="shared" si="51"/>
        <v>41865.875</v>
      </c>
    </row>
    <row r="1618" spans="1:20" ht="33" x14ac:dyDescent="0.25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5">
        <f>E1618/D1618</f>
        <v>1.2625</v>
      </c>
      <c r="P1618" s="6">
        <f>ROUND(E1618/L1618,2)</f>
        <v>53.72</v>
      </c>
      <c r="Q1618" t="str">
        <f>LEFT(N1618, SEARCH("/",N1618)-1)</f>
        <v>theater</v>
      </c>
      <c r="R1618" t="str">
        <f>RIGHT(N1618, LEN(N1618)-SEARCH("/",N1618))</f>
        <v>plays</v>
      </c>
      <c r="S1618" s="10">
        <f t="shared" si="50"/>
        <v>41829.587395833332</v>
      </c>
      <c r="T1618" s="10">
        <f t="shared" si="51"/>
        <v>41859.587395833332</v>
      </c>
    </row>
    <row r="1619" spans="1:20" ht="49" x14ac:dyDescent="0.25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5">
        <f>E1619/D1619</f>
        <v>1.0011666666666668</v>
      </c>
      <c r="P1619" s="6">
        <f>ROUND(E1619/L1619,2)</f>
        <v>127.81</v>
      </c>
      <c r="Q1619" t="str">
        <f>LEFT(N1619, SEARCH("/",N1619)-1)</f>
        <v>theater</v>
      </c>
      <c r="R1619" t="str">
        <f>RIGHT(N1619, LEN(N1619)-SEARCH("/",N1619))</f>
        <v>plays</v>
      </c>
      <c r="S1619" s="10">
        <f t="shared" si="50"/>
        <v>42171.555081018516</v>
      </c>
      <c r="T1619" s="10">
        <f t="shared" si="51"/>
        <v>42211.555081018516</v>
      </c>
    </row>
    <row r="1620" spans="1:20" ht="49" x14ac:dyDescent="0.25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5">
        <f>E1620/D1620</f>
        <v>1.0213333333333334</v>
      </c>
      <c r="P1620" s="6">
        <f>ROUND(E1620/L1620,2)</f>
        <v>106.57</v>
      </c>
      <c r="Q1620" t="str">
        <f>LEFT(N1620, SEARCH("/",N1620)-1)</f>
        <v>theater</v>
      </c>
      <c r="R1620" t="str">
        <f>RIGHT(N1620, LEN(N1620)-SEARCH("/",N1620))</f>
        <v>plays</v>
      </c>
      <c r="S1620" s="10">
        <f t="shared" si="50"/>
        <v>42337.584178240737</v>
      </c>
      <c r="T1620" s="10">
        <f t="shared" si="51"/>
        <v>42374.788194444445</v>
      </c>
    </row>
    <row r="1621" spans="1:20" ht="65" x14ac:dyDescent="0.25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5">
        <f>E1621/D1621</f>
        <v>1.0035142857142858</v>
      </c>
      <c r="P1621" s="6">
        <f>ROUND(E1621/L1621,2)</f>
        <v>262.11</v>
      </c>
      <c r="Q1621" t="str">
        <f>LEFT(N1621, SEARCH("/",N1621)-1)</f>
        <v>theater</v>
      </c>
      <c r="R1621" t="str">
        <f>RIGHT(N1621, LEN(N1621)-SEARCH("/",N1621))</f>
        <v>plays</v>
      </c>
      <c r="S1621" s="10">
        <f t="shared" si="50"/>
        <v>42219.456840277773</v>
      </c>
      <c r="T1621" s="10">
        <f t="shared" si="51"/>
        <v>42256.957638888889</v>
      </c>
    </row>
    <row r="1622" spans="1:20" ht="49" x14ac:dyDescent="0.25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5">
        <f>E1622/D1622</f>
        <v>1.0004999999999999</v>
      </c>
      <c r="P1622" s="6">
        <f>ROUND(E1622/L1622,2)</f>
        <v>57.17</v>
      </c>
      <c r="Q1622" t="str">
        <f>LEFT(N1622, SEARCH("/",N1622)-1)</f>
        <v>theater</v>
      </c>
      <c r="R1622" t="str">
        <f>RIGHT(N1622, LEN(N1622)-SEARCH("/",N1622))</f>
        <v>plays</v>
      </c>
      <c r="S1622" s="10">
        <f t="shared" si="50"/>
        <v>42165.254293981481</v>
      </c>
      <c r="T1622" s="10">
        <f t="shared" si="51"/>
        <v>42196.395833333336</v>
      </c>
    </row>
    <row r="1623" spans="1:20" ht="33" x14ac:dyDescent="0.25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5">
        <f>E1623/D1623</f>
        <v>1.1602222222222223</v>
      </c>
      <c r="P1623" s="6">
        <f>ROUND(E1623/L1623,2)</f>
        <v>50.2</v>
      </c>
      <c r="Q1623" t="str">
        <f>LEFT(N1623, SEARCH("/",N1623)-1)</f>
        <v>theater</v>
      </c>
      <c r="R1623" t="str">
        <f>RIGHT(N1623, LEN(N1623)-SEARCH("/",N1623))</f>
        <v>plays</v>
      </c>
      <c r="S1623" s="10">
        <f t="shared" si="50"/>
        <v>42648.337777777771</v>
      </c>
      <c r="T1623" s="10">
        <f t="shared" si="51"/>
        <v>42678.337777777771</v>
      </c>
    </row>
    <row r="1624" spans="1:20" ht="49" x14ac:dyDescent="0.25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5">
        <f>E1624/D1624</f>
        <v>1.0209999999999999</v>
      </c>
      <c r="P1624" s="6">
        <f>ROUND(E1624/L1624,2)</f>
        <v>66.59</v>
      </c>
      <c r="Q1624" t="str">
        <f>LEFT(N1624, SEARCH("/",N1624)-1)</f>
        <v>theater</v>
      </c>
      <c r="R1624" t="str">
        <f>RIGHT(N1624, LEN(N1624)-SEARCH("/",N1624))</f>
        <v>plays</v>
      </c>
      <c r="S1624" s="10">
        <f t="shared" si="50"/>
        <v>41970.793819444443</v>
      </c>
      <c r="T1624" s="10">
        <f t="shared" si="51"/>
        <v>42003.791666666664</v>
      </c>
    </row>
    <row r="1625" spans="1:20" ht="33" x14ac:dyDescent="0.25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5">
        <f>E1625/D1625</f>
        <v>1.0011000000000001</v>
      </c>
      <c r="P1625" s="6">
        <f>ROUND(E1625/L1625,2)</f>
        <v>168.25</v>
      </c>
      <c r="Q1625" t="str">
        <f>LEFT(N1625, SEARCH("/",N1625)-1)</f>
        <v>theater</v>
      </c>
      <c r="R1625" t="str">
        <f>RIGHT(N1625, LEN(N1625)-SEARCH("/",N1625))</f>
        <v>plays</v>
      </c>
      <c r="S1625" s="10">
        <f t="shared" si="50"/>
        <v>42050.77484953704</v>
      </c>
      <c r="T1625" s="10">
        <f t="shared" si="51"/>
        <v>42085.733182870368</v>
      </c>
    </row>
    <row r="1626" spans="1:20" ht="33" x14ac:dyDescent="0.25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5">
        <f>E1626/D1626</f>
        <v>1.0084</v>
      </c>
      <c r="P1626" s="6">
        <f>ROUND(E1626/L1626,2)</f>
        <v>256.37</v>
      </c>
      <c r="Q1626" t="str">
        <f>LEFT(N1626, SEARCH("/",N1626)-1)</f>
        <v>theater</v>
      </c>
      <c r="R1626" t="str">
        <f>RIGHT(N1626, LEN(N1626)-SEARCH("/",N1626))</f>
        <v>plays</v>
      </c>
      <c r="S1626" s="10">
        <f t="shared" si="50"/>
        <v>42772.625046296293</v>
      </c>
      <c r="T1626" s="10">
        <f t="shared" si="51"/>
        <v>42806.666666666664</v>
      </c>
    </row>
    <row r="1627" spans="1:20" ht="49" x14ac:dyDescent="0.25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5">
        <f>E1627/D1627</f>
        <v>1.0342499999999999</v>
      </c>
      <c r="P1627" s="6">
        <f>ROUND(E1627/L1627,2)</f>
        <v>36.61</v>
      </c>
      <c r="Q1627" t="str">
        <f>LEFT(N1627, SEARCH("/",N1627)-1)</f>
        <v>theater</v>
      </c>
      <c r="R1627" t="str">
        <f>RIGHT(N1627, LEN(N1627)-SEARCH("/",N1627))</f>
        <v>plays</v>
      </c>
      <c r="S1627" s="10">
        <f t="shared" si="50"/>
        <v>42155.488460648143</v>
      </c>
      <c r="T1627" s="10">
        <f t="shared" si="51"/>
        <v>42190.488460648143</v>
      </c>
    </row>
    <row r="1628" spans="1:20" ht="33" x14ac:dyDescent="0.25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5">
        <f>E1628/D1628</f>
        <v>1.248</v>
      </c>
      <c r="P1628" s="6">
        <f>ROUND(E1628/L1628,2)</f>
        <v>37.14</v>
      </c>
      <c r="Q1628" t="str">
        <f>LEFT(N1628, SEARCH("/",N1628)-1)</f>
        <v>theater</v>
      </c>
      <c r="R1628" t="str">
        <f>RIGHT(N1628, LEN(N1628)-SEARCH("/",N1628))</f>
        <v>plays</v>
      </c>
      <c r="S1628" s="10">
        <f t="shared" si="50"/>
        <v>42270.373807870368</v>
      </c>
      <c r="T1628" s="10">
        <f t="shared" si="51"/>
        <v>42301.686805555553</v>
      </c>
    </row>
    <row r="1629" spans="1:20" ht="33" x14ac:dyDescent="0.25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5">
        <f>E1629/D1629</f>
        <v>1.0951612903225807</v>
      </c>
      <c r="P1629" s="6">
        <f>ROUND(E1629/L1629,2)</f>
        <v>45.88</v>
      </c>
      <c r="Q1629" t="str">
        <f>LEFT(N1629, SEARCH("/",N1629)-1)</f>
        <v>theater</v>
      </c>
      <c r="R1629" t="str">
        <f>RIGHT(N1629, LEN(N1629)-SEARCH("/",N1629))</f>
        <v>plays</v>
      </c>
      <c r="S1629" s="10">
        <f t="shared" si="50"/>
        <v>42206.627037037033</v>
      </c>
      <c r="T1629" s="10">
        <f t="shared" si="51"/>
        <v>42236.627037037033</v>
      </c>
    </row>
    <row r="1630" spans="1:20" ht="49" x14ac:dyDescent="0.25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5">
        <f>E1630/D1630</f>
        <v>1.0203333333333333</v>
      </c>
      <c r="P1630" s="6">
        <f>ROUND(E1630/L1630,2)</f>
        <v>141.71</v>
      </c>
      <c r="Q1630" t="str">
        <f>LEFT(N1630, SEARCH("/",N1630)-1)</f>
        <v>theater</v>
      </c>
      <c r="R1630" t="str">
        <f>RIGHT(N1630, LEN(N1630)-SEARCH("/",N1630))</f>
        <v>plays</v>
      </c>
      <c r="S1630" s="10">
        <f t="shared" si="50"/>
        <v>42697.642511574071</v>
      </c>
      <c r="T1630" s="10">
        <f t="shared" si="51"/>
        <v>42744.999999999993</v>
      </c>
    </row>
    <row r="1631" spans="1:20" ht="49" x14ac:dyDescent="0.25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5">
        <f>E1631/D1631</f>
        <v>1.0235000000000001</v>
      </c>
      <c r="P1631" s="6">
        <f>ROUND(E1631/L1631,2)</f>
        <v>52.49</v>
      </c>
      <c r="Q1631" t="str">
        <f>LEFT(N1631, SEARCH("/",N1631)-1)</f>
        <v>theater</v>
      </c>
      <c r="R1631" t="str">
        <f>RIGHT(N1631, LEN(N1631)-SEARCH("/",N1631))</f>
        <v>plays</v>
      </c>
      <c r="S1631" s="10">
        <f t="shared" si="50"/>
        <v>42503.351134259261</v>
      </c>
      <c r="T1631" s="10">
        <f t="shared" si="51"/>
        <v>42524.666666666664</v>
      </c>
    </row>
    <row r="1632" spans="1:20" ht="49" x14ac:dyDescent="0.25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5">
        <f>E1632/D1632</f>
        <v>1.0416666666666667</v>
      </c>
      <c r="P1632" s="6">
        <f>ROUND(E1632/L1632,2)</f>
        <v>59.52</v>
      </c>
      <c r="Q1632" t="str">
        <f>LEFT(N1632, SEARCH("/",N1632)-1)</f>
        <v>theater</v>
      </c>
      <c r="R1632" t="str">
        <f>RIGHT(N1632, LEN(N1632)-SEARCH("/",N1632))</f>
        <v>plays</v>
      </c>
      <c r="S1632" s="10">
        <f t="shared" si="50"/>
        <v>42277.375138888885</v>
      </c>
      <c r="T1632" s="10">
        <f t="shared" si="51"/>
        <v>42307.375138888885</v>
      </c>
    </row>
    <row r="1633" spans="1:20" ht="49" x14ac:dyDescent="0.25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5">
        <f>E1633/D1633</f>
        <v>1.25</v>
      </c>
      <c r="P1633" s="6">
        <f>ROUND(E1633/L1633,2)</f>
        <v>50</v>
      </c>
      <c r="Q1633" t="str">
        <f>LEFT(N1633, SEARCH("/",N1633)-1)</f>
        <v>theater</v>
      </c>
      <c r="R1633" t="str">
        <f>RIGHT(N1633, LEN(N1633)-SEARCH("/",N1633))</f>
        <v>plays</v>
      </c>
      <c r="S1633" s="10">
        <f t="shared" si="50"/>
        <v>42722.674027777779</v>
      </c>
      <c r="T1633" s="10">
        <f t="shared" si="51"/>
        <v>42752.674027777779</v>
      </c>
    </row>
    <row r="1634" spans="1:20" ht="18" x14ac:dyDescent="0.25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5">
        <f>E1634/D1634</f>
        <v>1.0234285714285714</v>
      </c>
      <c r="P1634" s="6">
        <f>ROUND(E1634/L1634,2)</f>
        <v>193.62</v>
      </c>
      <c r="Q1634" t="str">
        <f>LEFT(N1634, SEARCH("/",N1634)-1)</f>
        <v>theater</v>
      </c>
      <c r="R1634" t="str">
        <f>RIGHT(N1634, LEN(N1634)-SEARCH("/",N1634))</f>
        <v>plays</v>
      </c>
      <c r="S1634" s="10">
        <f t="shared" si="50"/>
        <v>42323.500972222224</v>
      </c>
      <c r="T1634" s="10">
        <f t="shared" si="51"/>
        <v>42354.999305555553</v>
      </c>
    </row>
    <row r="1635" spans="1:20" ht="49" x14ac:dyDescent="0.25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5">
        <f>E1635/D1635</f>
        <v>1.0786500000000001</v>
      </c>
      <c r="P1635" s="6">
        <f>ROUND(E1635/L1635,2)</f>
        <v>106.8</v>
      </c>
      <c r="Q1635" t="str">
        <f>LEFT(N1635, SEARCH("/",N1635)-1)</f>
        <v>theater</v>
      </c>
      <c r="R1635" t="str">
        <f>RIGHT(N1635, LEN(N1635)-SEARCH("/",N1635))</f>
        <v>plays</v>
      </c>
      <c r="S1635" s="10">
        <f t="shared" si="50"/>
        <v>41933.083310185182</v>
      </c>
      <c r="T1635" s="10">
        <f t="shared" si="51"/>
        <v>41963.124976851854</v>
      </c>
    </row>
    <row r="1636" spans="1:20" ht="49" x14ac:dyDescent="0.25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5">
        <f>E1636/D1636</f>
        <v>1.0988461538461538</v>
      </c>
      <c r="P1636" s="6">
        <f>ROUND(E1636/L1636,2)</f>
        <v>77.22</v>
      </c>
      <c r="Q1636" t="str">
        <f>LEFT(N1636, SEARCH("/",N1636)-1)</f>
        <v>theater</v>
      </c>
      <c r="R1636" t="str">
        <f>RIGHT(N1636, LEN(N1636)-SEARCH("/",N1636))</f>
        <v>plays</v>
      </c>
      <c r="S1636" s="10">
        <f t="shared" si="50"/>
        <v>41897.959791666661</v>
      </c>
      <c r="T1636" s="10">
        <f t="shared" si="51"/>
        <v>41912.957638888889</v>
      </c>
    </row>
    <row r="1637" spans="1:20" ht="49" x14ac:dyDescent="0.25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5">
        <f>E1637/D1637</f>
        <v>1.61</v>
      </c>
      <c r="P1637" s="6">
        <f>ROUND(E1637/L1637,2)</f>
        <v>57.5</v>
      </c>
      <c r="Q1637" t="str">
        <f>LEFT(N1637, SEARCH("/",N1637)-1)</f>
        <v>theater</v>
      </c>
      <c r="R1637" t="str">
        <f>RIGHT(N1637, LEN(N1637)-SEARCH("/",N1637))</f>
        <v>plays</v>
      </c>
      <c r="S1637" s="10">
        <f t="shared" si="50"/>
        <v>42446.735497685186</v>
      </c>
      <c r="T1637" s="10">
        <f t="shared" si="51"/>
        <v>42476.735497685186</v>
      </c>
    </row>
    <row r="1638" spans="1:20" ht="49" x14ac:dyDescent="0.25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5">
        <f>E1638/D1638</f>
        <v>1.3120000000000001</v>
      </c>
      <c r="P1638" s="6">
        <f>ROUND(E1638/L1638,2)</f>
        <v>50.46</v>
      </c>
      <c r="Q1638" t="str">
        <f>LEFT(N1638, SEARCH("/",N1638)-1)</f>
        <v>theater</v>
      </c>
      <c r="R1638" t="str">
        <f>RIGHT(N1638, LEN(N1638)-SEARCH("/",N1638))</f>
        <v>plays</v>
      </c>
      <c r="S1638" s="10">
        <f t="shared" si="50"/>
        <v>42463.605520833335</v>
      </c>
      <c r="T1638" s="10">
        <f t="shared" si="51"/>
        <v>42493.957638888889</v>
      </c>
    </row>
    <row r="1639" spans="1:20" ht="49" x14ac:dyDescent="0.25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5">
        <f>E1639/D1639</f>
        <v>1.1879999999999999</v>
      </c>
      <c r="P1639" s="6">
        <f>ROUND(E1639/L1639,2)</f>
        <v>97.38</v>
      </c>
      <c r="Q1639" t="str">
        <f>LEFT(N1639, SEARCH("/",N1639)-1)</f>
        <v>theater</v>
      </c>
      <c r="R1639" t="str">
        <f>RIGHT(N1639, LEN(N1639)-SEARCH("/",N1639))</f>
        <v>plays</v>
      </c>
      <c r="S1639" s="10">
        <f t="shared" si="50"/>
        <v>42766.596701388888</v>
      </c>
      <c r="T1639" s="10">
        <f t="shared" si="51"/>
        <v>42796.596701388888</v>
      </c>
    </row>
    <row r="1640" spans="1:20" ht="49" x14ac:dyDescent="0.25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5">
        <f>E1640/D1640</f>
        <v>1.0039275000000001</v>
      </c>
      <c r="P1640" s="6">
        <f>ROUND(E1640/L1640,2)</f>
        <v>34.92</v>
      </c>
      <c r="Q1640" t="str">
        <f>LEFT(N1640, SEARCH("/",N1640)-1)</f>
        <v>theater</v>
      </c>
      <c r="R1640" t="str">
        <f>RIGHT(N1640, LEN(N1640)-SEARCH("/",N1640))</f>
        <v>plays</v>
      </c>
      <c r="S1640" s="10">
        <f t="shared" si="50"/>
        <v>42734.581111111103</v>
      </c>
      <c r="T1640" s="10">
        <f t="shared" si="51"/>
        <v>42767.771527777775</v>
      </c>
    </row>
    <row r="1641" spans="1:20" ht="49" x14ac:dyDescent="0.25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5">
        <f>E1641/D1641</f>
        <v>1.0320666666666667</v>
      </c>
      <c r="P1641" s="6">
        <f>ROUND(E1641/L1641,2)</f>
        <v>85.53</v>
      </c>
      <c r="Q1641" t="str">
        <f>LEFT(N1641, SEARCH("/",N1641)-1)</f>
        <v>theater</v>
      </c>
      <c r="R1641" t="str">
        <f>RIGHT(N1641, LEN(N1641)-SEARCH("/",N1641))</f>
        <v>plays</v>
      </c>
      <c r="S1641" s="10">
        <f t="shared" si="50"/>
        <v>42522.139479166661</v>
      </c>
      <c r="T1641" s="10">
        <f t="shared" si="51"/>
        <v>42552.139479166661</v>
      </c>
    </row>
    <row r="1642" spans="1:20" ht="49" x14ac:dyDescent="0.25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5">
        <f>E1642/D1642</f>
        <v>1.006</v>
      </c>
      <c r="P1642" s="6">
        <f>ROUND(E1642/L1642,2)</f>
        <v>182.91</v>
      </c>
      <c r="Q1642" t="str">
        <f>LEFT(N1642, SEARCH("/",N1642)-1)</f>
        <v>theater</v>
      </c>
      <c r="R1642" t="str">
        <f>RIGHT(N1642, LEN(N1642)-SEARCH("/",N1642))</f>
        <v>plays</v>
      </c>
      <c r="S1642" s="10">
        <f t="shared" si="50"/>
        <v>42702.708715277775</v>
      </c>
      <c r="T1642" s="10">
        <f t="shared" si="51"/>
        <v>42732.708715277775</v>
      </c>
    </row>
    <row r="1643" spans="1:20" ht="33" x14ac:dyDescent="0.25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5">
        <f>E1643/D1643</f>
        <v>1.0078754285714286</v>
      </c>
      <c r="P1643" s="6">
        <f>ROUND(E1643/L1643,2)</f>
        <v>131.13999999999999</v>
      </c>
      <c r="Q1643" t="str">
        <f>LEFT(N1643, SEARCH("/",N1643)-1)</f>
        <v>theater</v>
      </c>
      <c r="R1643" t="str">
        <f>RIGHT(N1643, LEN(N1643)-SEARCH("/",N1643))</f>
        <v>plays</v>
      </c>
      <c r="S1643" s="10">
        <f t="shared" si="50"/>
        <v>42252.266018518516</v>
      </c>
      <c r="T1643" s="10">
        <f t="shared" si="51"/>
        <v>42275.957638888889</v>
      </c>
    </row>
    <row r="1644" spans="1:20" ht="49" x14ac:dyDescent="0.25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5">
        <f>E1644/D1644</f>
        <v>1.1232142857142857</v>
      </c>
      <c r="P1644" s="6">
        <f>ROUND(E1644/L1644,2)</f>
        <v>39.81</v>
      </c>
      <c r="Q1644" t="str">
        <f>LEFT(N1644, SEARCH("/",N1644)-1)</f>
        <v>theater</v>
      </c>
      <c r="R1644" t="str">
        <f>RIGHT(N1644, LEN(N1644)-SEARCH("/",N1644))</f>
        <v>plays</v>
      </c>
      <c r="S1644" s="10">
        <f t="shared" si="50"/>
        <v>42156.302060185182</v>
      </c>
      <c r="T1644" s="10">
        <f t="shared" si="51"/>
        <v>42186.302060185182</v>
      </c>
    </row>
    <row r="1645" spans="1:20" ht="49" x14ac:dyDescent="0.25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5">
        <f>E1645/D1645</f>
        <v>1.0591914022517912</v>
      </c>
      <c r="P1645" s="6">
        <f>ROUND(E1645/L1645,2)</f>
        <v>59.7</v>
      </c>
      <c r="Q1645" t="str">
        <f>LEFT(N1645, SEARCH("/",N1645)-1)</f>
        <v>theater</v>
      </c>
      <c r="R1645" t="str">
        <f>RIGHT(N1645, LEN(N1645)-SEARCH("/",N1645))</f>
        <v>plays</v>
      </c>
      <c r="S1645" s="10">
        <f t="shared" si="50"/>
        <v>42277.880706018514</v>
      </c>
      <c r="T1645" s="10">
        <f t="shared" si="51"/>
        <v>42302.790972222218</v>
      </c>
    </row>
    <row r="1646" spans="1:20" ht="49" x14ac:dyDescent="0.25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5">
        <f>E1646/D1646</f>
        <v>1.0056666666666667</v>
      </c>
      <c r="P1646" s="6">
        <f>ROUND(E1646/L1646,2)</f>
        <v>88.74</v>
      </c>
      <c r="Q1646" t="str">
        <f>LEFT(N1646, SEARCH("/",N1646)-1)</f>
        <v>theater</v>
      </c>
      <c r="R1646" t="str">
        <f>RIGHT(N1646, LEN(N1646)-SEARCH("/",N1646))</f>
        <v>plays</v>
      </c>
      <c r="S1646" s="10">
        <f t="shared" si="50"/>
        <v>42754.485509259255</v>
      </c>
      <c r="T1646" s="10">
        <f t="shared" si="51"/>
        <v>42782.749999999993</v>
      </c>
    </row>
    <row r="1647" spans="1:20" ht="65" x14ac:dyDescent="0.25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5">
        <f>E1647/D1647</f>
        <v>1.1530588235294117</v>
      </c>
      <c r="P1647" s="6">
        <f>ROUND(E1647/L1647,2)</f>
        <v>58.69</v>
      </c>
      <c r="Q1647" t="str">
        <f>LEFT(N1647, SEARCH("/",N1647)-1)</f>
        <v>theater</v>
      </c>
      <c r="R1647" t="str">
        <f>RIGHT(N1647, LEN(N1647)-SEARCH("/",N1647))</f>
        <v>plays</v>
      </c>
      <c r="S1647" s="10">
        <f t="shared" si="50"/>
        <v>41893.116550925923</v>
      </c>
      <c r="T1647" s="10">
        <f t="shared" si="51"/>
        <v>41926.082638888889</v>
      </c>
    </row>
    <row r="1648" spans="1:20" ht="33" x14ac:dyDescent="0.25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5">
        <f>E1648/D1648</f>
        <v>1.273042</v>
      </c>
      <c r="P1648" s="6">
        <f>ROUND(E1648/L1648,2)</f>
        <v>69.569999999999993</v>
      </c>
      <c r="Q1648" t="str">
        <f>LEFT(N1648, SEARCH("/",N1648)-1)</f>
        <v>theater</v>
      </c>
      <c r="R1648" t="str">
        <f>RIGHT(N1648, LEN(N1648)-SEARCH("/",N1648))</f>
        <v>plays</v>
      </c>
      <c r="S1648" s="10">
        <f t="shared" si="50"/>
        <v>41871.547361111108</v>
      </c>
      <c r="T1648" s="10">
        <f t="shared" si="51"/>
        <v>41901.547361111108</v>
      </c>
    </row>
    <row r="1649" spans="1:20" ht="49" x14ac:dyDescent="0.25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5">
        <f>E1649/D1649</f>
        <v>1.028375</v>
      </c>
      <c r="P1649" s="6">
        <f>ROUND(E1649/L1649,2)</f>
        <v>115.87</v>
      </c>
      <c r="Q1649" t="str">
        <f>LEFT(N1649, SEARCH("/",N1649)-1)</f>
        <v>theater</v>
      </c>
      <c r="R1649" t="str">
        <f>RIGHT(N1649, LEN(N1649)-SEARCH("/",N1649))</f>
        <v>plays</v>
      </c>
      <c r="S1649" s="10">
        <f t="shared" si="50"/>
        <v>42261.888449074067</v>
      </c>
      <c r="T1649" s="10">
        <f t="shared" si="51"/>
        <v>42285.791666666664</v>
      </c>
    </row>
    <row r="1650" spans="1:20" ht="49" x14ac:dyDescent="0.25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5">
        <f>E1650/D1650</f>
        <v>1.0293749999999999</v>
      </c>
      <c r="P1650" s="6">
        <f>ROUND(E1650/L1650,2)</f>
        <v>23.87</v>
      </c>
      <c r="Q1650" t="str">
        <f>LEFT(N1650, SEARCH("/",N1650)-1)</f>
        <v>theater</v>
      </c>
      <c r="R1650" t="str">
        <f>RIGHT(N1650, LEN(N1650)-SEARCH("/",N1650))</f>
        <v>plays</v>
      </c>
      <c r="S1650" s="10">
        <f t="shared" si="50"/>
        <v>42675.485902777778</v>
      </c>
      <c r="T1650" s="10">
        <f t="shared" si="51"/>
        <v>42705.527569444443</v>
      </c>
    </row>
    <row r="1651" spans="1:20" ht="49" x14ac:dyDescent="0.25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5">
        <f>E1651/D1651</f>
        <v>1.043047619047619</v>
      </c>
      <c r="P1651" s="6">
        <f>ROUND(E1651/L1651,2)</f>
        <v>81.13</v>
      </c>
      <c r="Q1651" t="str">
        <f>LEFT(N1651, SEARCH("/",N1651)-1)</f>
        <v>theater</v>
      </c>
      <c r="R1651" t="str">
        <f>RIGHT(N1651, LEN(N1651)-SEARCH("/",N1651))</f>
        <v>plays</v>
      </c>
      <c r="S1651" s="10">
        <f t="shared" si="50"/>
        <v>42135.391874999994</v>
      </c>
      <c r="T1651" s="10">
        <f t="shared" si="51"/>
        <v>42166.874999999993</v>
      </c>
    </row>
    <row r="1652" spans="1:20" ht="49" x14ac:dyDescent="0.25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5">
        <f>E1652/D1652</f>
        <v>1.1122000000000001</v>
      </c>
      <c r="P1652" s="6">
        <f>ROUND(E1652/L1652,2)</f>
        <v>57.63</v>
      </c>
      <c r="Q1652" t="str">
        <f>LEFT(N1652, SEARCH("/",N1652)-1)</f>
        <v>theater</v>
      </c>
      <c r="R1652" t="str">
        <f>RIGHT(N1652, LEN(N1652)-SEARCH("/",N1652))</f>
        <v>plays</v>
      </c>
      <c r="S1652" s="10">
        <f t="shared" si="50"/>
        <v>42230.263888888883</v>
      </c>
      <c r="T1652" s="10">
        <f t="shared" si="51"/>
        <v>42258.957638888889</v>
      </c>
    </row>
    <row r="1653" spans="1:20" ht="49" x14ac:dyDescent="0.25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5">
        <f>E1653/D1653</f>
        <v>1.0586</v>
      </c>
      <c r="P1653" s="6">
        <f>ROUND(E1653/L1653,2)</f>
        <v>46.43</v>
      </c>
      <c r="Q1653" t="str">
        <f>LEFT(N1653, SEARCH("/",N1653)-1)</f>
        <v>theater</v>
      </c>
      <c r="R1653" t="str">
        <f>RIGHT(N1653, LEN(N1653)-SEARCH("/",N1653))</f>
        <v>plays</v>
      </c>
      <c r="S1653" s="10">
        <f t="shared" si="50"/>
        <v>42167.22583333333</v>
      </c>
      <c r="T1653" s="10">
        <f t="shared" si="51"/>
        <v>42197.22583333333</v>
      </c>
    </row>
    <row r="1654" spans="1:20" ht="33" x14ac:dyDescent="0.25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5">
        <f>E1654/D1654</f>
        <v>1.0079166666666666</v>
      </c>
      <c r="P1654" s="6">
        <f>ROUND(E1654/L1654,2)</f>
        <v>60.48</v>
      </c>
      <c r="Q1654" t="str">
        <f>LEFT(N1654, SEARCH("/",N1654)-1)</f>
        <v>theater</v>
      </c>
      <c r="R1654" t="str">
        <f>RIGHT(N1654, LEN(N1654)-SEARCH("/",N1654))</f>
        <v>plays</v>
      </c>
      <c r="S1654" s="10">
        <f t="shared" si="50"/>
        <v>42068.68005787037</v>
      </c>
      <c r="T1654" s="10">
        <f t="shared" si="51"/>
        <v>42098.638391203705</v>
      </c>
    </row>
    <row r="1655" spans="1:20" ht="49" x14ac:dyDescent="0.25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5">
        <f>E1655/D1655</f>
        <v>1.0492727272727274</v>
      </c>
      <c r="P1655" s="6">
        <f>ROUND(E1655/L1655,2)</f>
        <v>65.58</v>
      </c>
      <c r="Q1655" t="str">
        <f>LEFT(N1655, SEARCH("/",N1655)-1)</f>
        <v>theater</v>
      </c>
      <c r="R1655" t="str">
        <f>RIGHT(N1655, LEN(N1655)-SEARCH("/",N1655))</f>
        <v>plays</v>
      </c>
      <c r="S1655" s="10">
        <f t="shared" si="50"/>
        <v>42145.538356481477</v>
      </c>
      <c r="T1655" s="10">
        <f t="shared" si="51"/>
        <v>42175.538356481477</v>
      </c>
    </row>
    <row r="1656" spans="1:20" ht="49" x14ac:dyDescent="0.25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5">
        <f>E1656/D1656</f>
        <v>1.01552</v>
      </c>
      <c r="P1656" s="6">
        <f>ROUND(E1656/L1656,2)</f>
        <v>119.19</v>
      </c>
      <c r="Q1656" t="str">
        <f>LEFT(N1656, SEARCH("/",N1656)-1)</f>
        <v>theater</v>
      </c>
      <c r="R1656" t="str">
        <f>RIGHT(N1656, LEN(N1656)-SEARCH("/",N1656))</f>
        <v>plays</v>
      </c>
      <c r="S1656" s="10">
        <f t="shared" si="50"/>
        <v>41918.533842592587</v>
      </c>
      <c r="T1656" s="10">
        <f t="shared" si="51"/>
        <v>41948.575509259259</v>
      </c>
    </row>
    <row r="1657" spans="1:20" ht="49" x14ac:dyDescent="0.25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5">
        <f>E1657/D1657</f>
        <v>1.1073333333333333</v>
      </c>
      <c r="P1657" s="6">
        <f>ROUND(E1657/L1657,2)</f>
        <v>83.05</v>
      </c>
      <c r="Q1657" t="str">
        <f>LEFT(N1657, SEARCH("/",N1657)-1)</f>
        <v>theater</v>
      </c>
      <c r="R1657" t="str">
        <f>RIGHT(N1657, LEN(N1657)-SEARCH("/",N1657))</f>
        <v>plays</v>
      </c>
      <c r="S1657" s="10">
        <f t="shared" si="50"/>
        <v>42146.52275462963</v>
      </c>
      <c r="T1657" s="10">
        <f t="shared" si="51"/>
        <v>42176.52275462963</v>
      </c>
    </row>
    <row r="1658" spans="1:20" ht="33" x14ac:dyDescent="0.25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5">
        <f>E1658/D1658</f>
        <v>1.2782222222222221</v>
      </c>
      <c r="P1658" s="6">
        <f>ROUND(E1658/L1658,2)</f>
        <v>57.52</v>
      </c>
      <c r="Q1658" t="str">
        <f>LEFT(N1658, SEARCH("/",N1658)-1)</f>
        <v>theater</v>
      </c>
      <c r="R1658" t="str">
        <f>RIGHT(N1658, LEN(N1658)-SEARCH("/",N1658))</f>
        <v>plays</v>
      </c>
      <c r="S1658" s="10">
        <f t="shared" si="50"/>
        <v>42590.264351851853</v>
      </c>
      <c r="T1658" s="10">
        <f t="shared" si="51"/>
        <v>42620.264351851853</v>
      </c>
    </row>
    <row r="1659" spans="1:20" ht="49" x14ac:dyDescent="0.25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5">
        <f>E1659/D1659</f>
        <v>1.0182500000000001</v>
      </c>
      <c r="P1659" s="6">
        <f>ROUND(E1659/L1659,2)</f>
        <v>177.09</v>
      </c>
      <c r="Q1659" t="str">
        <f>LEFT(N1659, SEARCH("/",N1659)-1)</f>
        <v>theater</v>
      </c>
      <c r="R1659" t="str">
        <f>RIGHT(N1659, LEN(N1659)-SEARCH("/",N1659))</f>
        <v>plays</v>
      </c>
      <c r="S1659" s="10">
        <f t="shared" si="50"/>
        <v>42602.368379629632</v>
      </c>
      <c r="T1659" s="10">
        <f t="shared" si="51"/>
        <v>42620.947916666664</v>
      </c>
    </row>
    <row r="1660" spans="1:20" ht="49" x14ac:dyDescent="0.25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5">
        <f>E1660/D1660</f>
        <v>1.012576923076923</v>
      </c>
      <c r="P1660" s="6">
        <f>ROUND(E1660/L1660,2)</f>
        <v>70.77</v>
      </c>
      <c r="Q1660" t="str">
        <f>LEFT(N1660, SEARCH("/",N1660)-1)</f>
        <v>theater</v>
      </c>
      <c r="R1660" t="str">
        <f>RIGHT(N1660, LEN(N1660)-SEARCH("/",N1660))</f>
        <v>plays</v>
      </c>
      <c r="S1660" s="10">
        <f t="shared" si="50"/>
        <v>42058.877418981479</v>
      </c>
      <c r="T1660" s="10">
        <f t="shared" si="51"/>
        <v>42088.835752314808</v>
      </c>
    </row>
    <row r="1661" spans="1:20" ht="49" x14ac:dyDescent="0.25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5">
        <f>E1661/D1661</f>
        <v>1.75</v>
      </c>
      <c r="P1661" s="6">
        <f>ROUND(E1661/L1661,2)</f>
        <v>29.17</v>
      </c>
      <c r="Q1661" t="str">
        <f>LEFT(N1661, SEARCH("/",N1661)-1)</f>
        <v>theater</v>
      </c>
      <c r="R1661" t="str">
        <f>RIGHT(N1661, LEN(N1661)-SEARCH("/",N1661))</f>
        <v>plays</v>
      </c>
      <c r="S1661" s="10">
        <f t="shared" si="50"/>
        <v>41889.559895833328</v>
      </c>
      <c r="T1661" s="10">
        <f t="shared" si="51"/>
        <v>41919.559895833328</v>
      </c>
    </row>
    <row r="1662" spans="1:20" ht="49" x14ac:dyDescent="0.25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5">
        <f>E1662/D1662</f>
        <v>1.2806</v>
      </c>
      <c r="P1662" s="6">
        <f>ROUND(E1662/L1662,2)</f>
        <v>72.760000000000005</v>
      </c>
      <c r="Q1662" t="str">
        <f>LEFT(N1662, SEARCH("/",N1662)-1)</f>
        <v>theater</v>
      </c>
      <c r="R1662" t="str">
        <f>RIGHT(N1662, LEN(N1662)-SEARCH("/",N1662))</f>
        <v>plays</v>
      </c>
      <c r="S1662" s="10">
        <f t="shared" si="50"/>
        <v>42144.365474537037</v>
      </c>
      <c r="T1662" s="10">
        <f t="shared" si="51"/>
        <v>42165.957638888889</v>
      </c>
    </row>
    <row r="1663" spans="1:20" ht="49" x14ac:dyDescent="0.25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5">
        <f>E1663/D1663</f>
        <v>1.0629949999999999</v>
      </c>
      <c r="P1663" s="6">
        <f>ROUND(E1663/L1663,2)</f>
        <v>51.85</v>
      </c>
      <c r="Q1663" t="str">
        <f>LEFT(N1663, SEARCH("/",N1663)-1)</f>
        <v>theater</v>
      </c>
      <c r="R1663" t="str">
        <f>RIGHT(N1663, LEN(N1663)-SEARCH("/",N1663))</f>
        <v>plays</v>
      </c>
      <c r="S1663" s="10">
        <f t="shared" si="50"/>
        <v>42758.351296296292</v>
      </c>
      <c r="T1663" s="10">
        <f t="shared" si="51"/>
        <v>42788.351296296292</v>
      </c>
    </row>
    <row r="1664" spans="1:20" ht="33" x14ac:dyDescent="0.25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5">
        <f>E1664/D1664</f>
        <v>1.052142857142857</v>
      </c>
      <c r="P1664" s="6">
        <f>ROUND(E1664/L1664,2)</f>
        <v>98.2</v>
      </c>
      <c r="Q1664" t="str">
        <f>LEFT(N1664, SEARCH("/",N1664)-1)</f>
        <v>theater</v>
      </c>
      <c r="R1664" t="str">
        <f>RIGHT(N1664, LEN(N1664)-SEARCH("/",N1664))</f>
        <v>plays</v>
      </c>
      <c r="S1664" s="10">
        <f t="shared" si="50"/>
        <v>41982.678946759253</v>
      </c>
      <c r="T1664" s="10">
        <f t="shared" si="51"/>
        <v>42012.678946759253</v>
      </c>
    </row>
    <row r="1665" spans="1:20" ht="49" x14ac:dyDescent="0.25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5">
        <f>E1665/D1665</f>
        <v>1.0616782608695652</v>
      </c>
      <c r="P1665" s="6">
        <f>ROUND(E1665/L1665,2)</f>
        <v>251.74</v>
      </c>
      <c r="Q1665" t="str">
        <f>LEFT(N1665, SEARCH("/",N1665)-1)</f>
        <v>theater</v>
      </c>
      <c r="R1665" t="str">
        <f>RIGHT(N1665, LEN(N1665)-SEARCH("/",N1665))</f>
        <v>plays</v>
      </c>
      <c r="S1665" s="10">
        <f t="shared" si="50"/>
        <v>42614.552604166667</v>
      </c>
      <c r="T1665" s="10">
        <f t="shared" si="51"/>
        <v>42643.957638888889</v>
      </c>
    </row>
    <row r="1666" spans="1:20" ht="49" x14ac:dyDescent="0.25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5">
        <f>E1666/D1666</f>
        <v>1.0924</v>
      </c>
      <c r="P1666" s="6">
        <f>ROUND(E1666/L1666,2)</f>
        <v>74.819999999999993</v>
      </c>
      <c r="Q1666" t="str">
        <f>LEFT(N1666, SEARCH("/",N1666)-1)</f>
        <v>theater</v>
      </c>
      <c r="R1666" t="str">
        <f>RIGHT(N1666, LEN(N1666)-SEARCH("/",N1666))</f>
        <v>plays</v>
      </c>
      <c r="S1666" s="10">
        <f t="shared" si="50"/>
        <v>42303.464328703696</v>
      </c>
      <c r="T1666" s="10">
        <f t="shared" si="51"/>
        <v>42338.505995370368</v>
      </c>
    </row>
    <row r="1667" spans="1:20" ht="49" x14ac:dyDescent="0.25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5">
        <f>E1667/D1667</f>
        <v>1.0045454545454546</v>
      </c>
      <c r="P1667" s="6">
        <f>ROUND(E1667/L1667,2)</f>
        <v>67.650000000000006</v>
      </c>
      <c r="Q1667" t="str">
        <f>LEFT(N1667, SEARCH("/",N1667)-1)</f>
        <v>theater</v>
      </c>
      <c r="R1667" t="str">
        <f>RIGHT(N1667, LEN(N1667)-SEARCH("/",N1667))</f>
        <v>plays</v>
      </c>
      <c r="S1667" s="10">
        <f t="shared" ref="S1667:S1730" si="52">(J1667/86400)+25569+(-5/24)</f>
        <v>42171.517083333332</v>
      </c>
      <c r="T1667" s="10">
        <f t="shared" ref="T1667:T1730" si="53">(I1667/86400)+25569+(-5/24)</f>
        <v>42201.517083333332</v>
      </c>
    </row>
    <row r="1668" spans="1:20" ht="33" x14ac:dyDescent="0.25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5">
        <f>E1668/D1668</f>
        <v>1.0304098360655738</v>
      </c>
      <c r="P1668" s="6">
        <f>ROUND(E1668/L1668,2)</f>
        <v>93.81</v>
      </c>
      <c r="Q1668" t="str">
        <f>LEFT(N1668, SEARCH("/",N1668)-1)</f>
        <v>theater</v>
      </c>
      <c r="R1668" t="str">
        <f>RIGHT(N1668, LEN(N1668)-SEARCH("/",N1668))</f>
        <v>plays</v>
      </c>
      <c r="S1668" s="10">
        <f t="shared" si="52"/>
        <v>41964.107199074067</v>
      </c>
      <c r="T1668" s="10">
        <f t="shared" si="53"/>
        <v>41994.958333333336</v>
      </c>
    </row>
    <row r="1669" spans="1:20" ht="33" x14ac:dyDescent="0.25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5">
        <f>E1669/D1669</f>
        <v>1.121664</v>
      </c>
      <c r="P1669" s="6">
        <f>ROUND(E1669/L1669,2)</f>
        <v>41.24</v>
      </c>
      <c r="Q1669" t="str">
        <f>LEFT(N1669, SEARCH("/",N1669)-1)</f>
        <v>theater</v>
      </c>
      <c r="R1669" t="str">
        <f>RIGHT(N1669, LEN(N1669)-SEARCH("/",N1669))</f>
        <v>plays</v>
      </c>
      <c r="S1669" s="10">
        <f t="shared" si="52"/>
        <v>42284.30773148148</v>
      </c>
      <c r="T1669" s="10">
        <f t="shared" si="53"/>
        <v>42307.666666666664</v>
      </c>
    </row>
    <row r="1670" spans="1:20" ht="33" x14ac:dyDescent="0.25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5">
        <f>E1670/D1670</f>
        <v>1.03</v>
      </c>
      <c r="P1670" s="6">
        <f>ROUND(E1670/L1670,2)</f>
        <v>52.55</v>
      </c>
      <c r="Q1670" t="str">
        <f>LEFT(N1670, SEARCH("/",N1670)-1)</f>
        <v>theater</v>
      </c>
      <c r="R1670" t="str">
        <f>RIGHT(N1670, LEN(N1670)-SEARCH("/",N1670))</f>
        <v>plays</v>
      </c>
      <c r="S1670" s="10">
        <f t="shared" si="52"/>
        <v>42016.591874999998</v>
      </c>
      <c r="T1670" s="10">
        <f t="shared" si="53"/>
        <v>42032.708333333336</v>
      </c>
    </row>
    <row r="1671" spans="1:20" ht="49" x14ac:dyDescent="0.25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5">
        <f>E1671/D1671</f>
        <v>1.64</v>
      </c>
      <c r="P1671" s="6">
        <f>ROUND(E1671/L1671,2)</f>
        <v>70.290000000000006</v>
      </c>
      <c r="Q1671" t="str">
        <f>LEFT(N1671, SEARCH("/",N1671)-1)</f>
        <v>theater</v>
      </c>
      <c r="R1671" t="str">
        <f>RIGHT(N1671, LEN(N1671)-SEARCH("/",N1671))</f>
        <v>plays</v>
      </c>
      <c r="S1671" s="10">
        <f t="shared" si="52"/>
        <v>42311.503645833327</v>
      </c>
      <c r="T1671" s="10">
        <f t="shared" si="53"/>
        <v>42341.499999999993</v>
      </c>
    </row>
    <row r="1672" spans="1:20" ht="49" x14ac:dyDescent="0.25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5">
        <f>E1672/D1672</f>
        <v>1.3128333333333333</v>
      </c>
      <c r="P1672" s="6">
        <f>ROUND(E1672/L1672,2)</f>
        <v>48.33</v>
      </c>
      <c r="Q1672" t="str">
        <f>LEFT(N1672, SEARCH("/",N1672)-1)</f>
        <v>theater</v>
      </c>
      <c r="R1672" t="str">
        <f>RIGHT(N1672, LEN(N1672)-SEARCH("/",N1672))</f>
        <v>plays</v>
      </c>
      <c r="S1672" s="10">
        <f t="shared" si="52"/>
        <v>42136.327800925923</v>
      </c>
      <c r="T1672" s="10">
        <f t="shared" si="53"/>
        <v>42167.666666666664</v>
      </c>
    </row>
    <row r="1673" spans="1:20" ht="49" x14ac:dyDescent="0.25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5">
        <f>E1673/D1673</f>
        <v>1.0209999999999999</v>
      </c>
      <c r="P1673" s="6">
        <f>ROUND(E1673/L1673,2)</f>
        <v>53.18</v>
      </c>
      <c r="Q1673" t="str">
        <f>LEFT(N1673, SEARCH("/",N1673)-1)</f>
        <v>theater</v>
      </c>
      <c r="R1673" t="str">
        <f>RIGHT(N1673, LEN(N1673)-SEARCH("/",N1673))</f>
        <v>plays</v>
      </c>
      <c r="S1673" s="10">
        <f t="shared" si="52"/>
        <v>42172.549305555549</v>
      </c>
      <c r="T1673" s="10">
        <f t="shared" si="53"/>
        <v>42202.549305555549</v>
      </c>
    </row>
    <row r="1674" spans="1:20" ht="49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5">
        <f>E1674/D1674</f>
        <v>1.28</v>
      </c>
      <c r="P1674" s="6">
        <f>ROUND(E1674/L1674,2)</f>
        <v>60.95</v>
      </c>
      <c r="Q1674" t="str">
        <f>LEFT(N1674, SEARCH("/",N1674)-1)</f>
        <v>theater</v>
      </c>
      <c r="R1674" t="str">
        <f>RIGHT(N1674, LEN(N1674)-SEARCH("/",N1674))</f>
        <v>plays</v>
      </c>
      <c r="S1674" s="10">
        <f t="shared" si="52"/>
        <v>42590.695925925924</v>
      </c>
      <c r="T1674" s="10">
        <f t="shared" si="53"/>
        <v>42606.695925925924</v>
      </c>
    </row>
    <row r="1675" spans="1:20" ht="49" x14ac:dyDescent="0.25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5">
        <f>E1675/D1675</f>
        <v>1.0149999999999999</v>
      </c>
      <c r="P1675" s="6">
        <f>ROUND(E1675/L1675,2)</f>
        <v>116</v>
      </c>
      <c r="Q1675" t="str">
        <f>LEFT(N1675, SEARCH("/",N1675)-1)</f>
        <v>theater</v>
      </c>
      <c r="R1675" t="str">
        <f>RIGHT(N1675, LEN(N1675)-SEARCH("/",N1675))</f>
        <v>plays</v>
      </c>
      <c r="S1675" s="10">
        <f t="shared" si="52"/>
        <v>42137.187465277777</v>
      </c>
      <c r="T1675" s="10">
        <f t="shared" si="53"/>
        <v>42171.249999999993</v>
      </c>
    </row>
    <row r="1676" spans="1:20" ht="49" x14ac:dyDescent="0.25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5">
        <f>E1676/D1676</f>
        <v>1.0166666666666666</v>
      </c>
      <c r="P1676" s="6">
        <f>ROUND(E1676/L1676,2)</f>
        <v>61</v>
      </c>
      <c r="Q1676" t="str">
        <f>LEFT(N1676, SEARCH("/",N1676)-1)</f>
        <v>theater</v>
      </c>
      <c r="R1676" t="str">
        <f>RIGHT(N1676, LEN(N1676)-SEARCH("/",N1676))</f>
        <v>plays</v>
      </c>
      <c r="S1676" s="10">
        <f t="shared" si="52"/>
        <v>42167.324826388889</v>
      </c>
      <c r="T1676" s="10">
        <f t="shared" si="53"/>
        <v>42197.324826388889</v>
      </c>
    </row>
    <row r="1677" spans="1:20" ht="18" x14ac:dyDescent="0.25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5">
        <f>E1677/D1677</f>
        <v>1.3</v>
      </c>
      <c r="P1677" s="6">
        <f>ROUND(E1677/L1677,2)</f>
        <v>38.24</v>
      </c>
      <c r="Q1677" t="str">
        <f>LEFT(N1677, SEARCH("/",N1677)-1)</f>
        <v>theater</v>
      </c>
      <c r="R1677" t="str">
        <f>RIGHT(N1677, LEN(N1677)-SEARCH("/",N1677))</f>
        <v>plays</v>
      </c>
      <c r="S1677" s="10">
        <f t="shared" si="52"/>
        <v>41915.22887731481</v>
      </c>
      <c r="T1677" s="10">
        <f t="shared" si="53"/>
        <v>41945.270543981482</v>
      </c>
    </row>
    <row r="1678" spans="1:20" ht="49" x14ac:dyDescent="0.25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5">
        <f>E1678/D1678</f>
        <v>1.5443</v>
      </c>
      <c r="P1678" s="6">
        <f>ROUND(E1678/L1678,2)</f>
        <v>106.5</v>
      </c>
      <c r="Q1678" t="str">
        <f>LEFT(N1678, SEARCH("/",N1678)-1)</f>
        <v>theater</v>
      </c>
      <c r="R1678" t="str">
        <f>RIGHT(N1678, LEN(N1678)-SEARCH("/",N1678))</f>
        <v>plays</v>
      </c>
      <c r="S1678" s="10">
        <f t="shared" si="52"/>
        <v>42284.291770833333</v>
      </c>
      <c r="T1678" s="10">
        <f t="shared" si="53"/>
        <v>42314.333437499998</v>
      </c>
    </row>
    <row r="1679" spans="1:20" ht="49" x14ac:dyDescent="0.25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5">
        <f>E1679/D1679</f>
        <v>1.0740000000000001</v>
      </c>
      <c r="P1679" s="6">
        <f>ROUND(E1679/L1679,2)</f>
        <v>204.57</v>
      </c>
      <c r="Q1679" t="str">
        <f>LEFT(N1679, SEARCH("/",N1679)-1)</f>
        <v>theater</v>
      </c>
      <c r="R1679" t="str">
        <f>RIGHT(N1679, LEN(N1679)-SEARCH("/",N1679))</f>
        <v>plays</v>
      </c>
      <c r="S1679" s="10">
        <f t="shared" si="52"/>
        <v>42611.5930787037</v>
      </c>
      <c r="T1679" s="10">
        <f t="shared" si="53"/>
        <v>42627.583333333336</v>
      </c>
    </row>
    <row r="1680" spans="1:20" ht="49" x14ac:dyDescent="0.25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5">
        <f>E1680/D1680</f>
        <v>1.0132258064516129</v>
      </c>
      <c r="P1680" s="6">
        <f>ROUND(E1680/L1680,2)</f>
        <v>54.91</v>
      </c>
      <c r="Q1680" t="str">
        <f>LEFT(N1680, SEARCH("/",N1680)-1)</f>
        <v>theater</v>
      </c>
      <c r="R1680" t="str">
        <f>RIGHT(N1680, LEN(N1680)-SEARCH("/",N1680))</f>
        <v>plays</v>
      </c>
      <c r="S1680" s="10">
        <f t="shared" si="52"/>
        <v>42400.496203703697</v>
      </c>
      <c r="T1680" s="10">
        <f t="shared" si="53"/>
        <v>42444.666666666664</v>
      </c>
    </row>
    <row r="1681" spans="1:20" ht="49" x14ac:dyDescent="0.25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5">
        <f>E1681/D1681</f>
        <v>1.0027777777777778</v>
      </c>
      <c r="P1681" s="6">
        <f>ROUND(E1681/L1681,2)</f>
        <v>150.41999999999999</v>
      </c>
      <c r="Q1681" t="str">
        <f>LEFT(N1681, SEARCH("/",N1681)-1)</f>
        <v>theater</v>
      </c>
      <c r="R1681" t="str">
        <f>RIGHT(N1681, LEN(N1681)-SEARCH("/",N1681))</f>
        <v>plays</v>
      </c>
      <c r="S1681" s="10">
        <f t="shared" si="52"/>
        <v>42017.672118055554</v>
      </c>
      <c r="T1681" s="10">
        <f t="shared" si="53"/>
        <v>42043.979166666664</v>
      </c>
    </row>
    <row r="1682" spans="1:20" ht="49" x14ac:dyDescent="0.25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5">
        <f>E1682/D1682</f>
        <v>1.1684444444444444</v>
      </c>
      <c r="P1682" s="6">
        <f>ROUND(E1682/L1682,2)</f>
        <v>52.58</v>
      </c>
      <c r="Q1682" t="str">
        <f>LEFT(N1682, SEARCH("/",N1682)-1)</f>
        <v>theater</v>
      </c>
      <c r="R1682" t="str">
        <f>RIGHT(N1682, LEN(N1682)-SEARCH("/",N1682))</f>
        <v>plays</v>
      </c>
      <c r="S1682" s="10">
        <f t="shared" si="52"/>
        <v>42426.741655092592</v>
      </c>
      <c r="T1682" s="10">
        <f t="shared" si="53"/>
        <v>42460.957638888889</v>
      </c>
    </row>
    <row r="1683" spans="1:20" ht="49" x14ac:dyDescent="0.25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5">
        <f>E1683/D1683</f>
        <v>1.0860000000000001</v>
      </c>
      <c r="P1683" s="6">
        <f>ROUND(E1683/L1683,2)</f>
        <v>54.3</v>
      </c>
      <c r="Q1683" t="str">
        <f>LEFT(N1683, SEARCH("/",N1683)-1)</f>
        <v>theater</v>
      </c>
      <c r="R1683" t="str">
        <f>RIGHT(N1683, LEN(N1683)-SEARCH("/",N1683))</f>
        <v>plays</v>
      </c>
      <c r="S1683" s="10">
        <f t="shared" si="52"/>
        <v>41931.474606481475</v>
      </c>
      <c r="T1683" s="10">
        <f t="shared" si="53"/>
        <v>41961.516273148147</v>
      </c>
    </row>
    <row r="1684" spans="1:20" ht="49" x14ac:dyDescent="0.25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5">
        <f>E1684/D1684</f>
        <v>1.034</v>
      </c>
      <c r="P1684" s="6">
        <f>ROUND(E1684/L1684,2)</f>
        <v>76.03</v>
      </c>
      <c r="Q1684" t="str">
        <f>LEFT(N1684, SEARCH("/",N1684)-1)</f>
        <v>theater</v>
      </c>
      <c r="R1684" t="str">
        <f>RIGHT(N1684, LEN(N1684)-SEARCH("/",N1684))</f>
        <v>plays</v>
      </c>
      <c r="S1684" s="10">
        <f t="shared" si="52"/>
        <v>42124.640081018515</v>
      </c>
      <c r="T1684" s="10">
        <f t="shared" si="53"/>
        <v>42154.640081018515</v>
      </c>
    </row>
    <row r="1685" spans="1:20" ht="49" x14ac:dyDescent="0.25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5">
        <f>E1685/D1685</f>
        <v>1.1427586206896552</v>
      </c>
      <c r="P1685" s="6">
        <f>ROUND(E1685/L1685,2)</f>
        <v>105.21</v>
      </c>
      <c r="Q1685" t="str">
        <f>LEFT(N1685, SEARCH("/",N1685)-1)</f>
        <v>theater</v>
      </c>
      <c r="R1685" t="str">
        <f>RIGHT(N1685, LEN(N1685)-SEARCH("/",N1685))</f>
        <v>plays</v>
      </c>
      <c r="S1685" s="10">
        <f t="shared" si="52"/>
        <v>42430.894201388888</v>
      </c>
      <c r="T1685" s="10">
        <f t="shared" si="53"/>
        <v>42460.852534722224</v>
      </c>
    </row>
    <row r="1686" spans="1:20" ht="49" x14ac:dyDescent="0.25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5">
        <f>E1686/D1686</f>
        <v>1.03</v>
      </c>
      <c r="P1686" s="6">
        <f>ROUND(E1686/L1686,2)</f>
        <v>68.67</v>
      </c>
      <c r="Q1686" t="str">
        <f>LEFT(N1686, SEARCH("/",N1686)-1)</f>
        <v>theater</v>
      </c>
      <c r="R1686" t="str">
        <f>RIGHT(N1686, LEN(N1686)-SEARCH("/",N1686))</f>
        <v>plays</v>
      </c>
      <c r="S1686" s="10">
        <f t="shared" si="52"/>
        <v>42121.548587962963</v>
      </c>
      <c r="T1686" s="10">
        <f t="shared" si="53"/>
        <v>42155.999999999993</v>
      </c>
    </row>
    <row r="1687" spans="1:20" ht="33" x14ac:dyDescent="0.25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5">
        <f>E1687/D1687</f>
        <v>1.216</v>
      </c>
      <c r="P1687" s="6">
        <f>ROUND(E1687/L1687,2)</f>
        <v>129.36000000000001</v>
      </c>
      <c r="Q1687" t="str">
        <f>LEFT(N1687, SEARCH("/",N1687)-1)</f>
        <v>theater</v>
      </c>
      <c r="R1687" t="str">
        <f>RIGHT(N1687, LEN(N1687)-SEARCH("/",N1687))</f>
        <v>plays</v>
      </c>
      <c r="S1687" s="10">
        <f t="shared" si="52"/>
        <v>42218.811400462961</v>
      </c>
      <c r="T1687" s="10">
        <f t="shared" si="53"/>
        <v>42248.811400462961</v>
      </c>
    </row>
    <row r="1688" spans="1:20" ht="49" x14ac:dyDescent="0.25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5">
        <f>E1688/D1688</f>
        <v>1.026467741935484</v>
      </c>
      <c r="P1688" s="6">
        <f>ROUND(E1688/L1688,2)</f>
        <v>134.26</v>
      </c>
      <c r="Q1688" t="str">
        <f>LEFT(N1688, SEARCH("/",N1688)-1)</f>
        <v>theater</v>
      </c>
      <c r="R1688" t="str">
        <f>RIGHT(N1688, LEN(N1688)-SEARCH("/",N1688))</f>
        <v>plays</v>
      </c>
      <c r="S1688" s="10">
        <f t="shared" si="52"/>
        <v>42444.985972222225</v>
      </c>
      <c r="T1688" s="10">
        <f t="shared" si="53"/>
        <v>42488.985972222225</v>
      </c>
    </row>
    <row r="1689" spans="1:20" ht="49" x14ac:dyDescent="0.25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5">
        <f>E1689/D1689</f>
        <v>1.0475000000000001</v>
      </c>
      <c r="P1689" s="6">
        <f>ROUND(E1689/L1689,2)</f>
        <v>17.829999999999998</v>
      </c>
      <c r="Q1689" t="str">
        <f>LEFT(N1689, SEARCH("/",N1689)-1)</f>
        <v>theater</v>
      </c>
      <c r="R1689" t="str">
        <f>RIGHT(N1689, LEN(N1689)-SEARCH("/",N1689))</f>
        <v>plays</v>
      </c>
      <c r="S1689" s="10">
        <f t="shared" si="52"/>
        <v>42379.535856481474</v>
      </c>
      <c r="T1689" s="10">
        <f t="shared" si="53"/>
        <v>42410.666666666664</v>
      </c>
    </row>
    <row r="1690" spans="1:20" ht="49" x14ac:dyDescent="0.25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5">
        <f>E1690/D1690</f>
        <v>1.016</v>
      </c>
      <c r="P1690" s="6">
        <f>ROUND(E1690/L1690,2)</f>
        <v>203.2</v>
      </c>
      <c r="Q1690" t="str">
        <f>LEFT(N1690, SEARCH("/",N1690)-1)</f>
        <v>theater</v>
      </c>
      <c r="R1690" t="str">
        <f>RIGHT(N1690, LEN(N1690)-SEARCH("/",N1690))</f>
        <v>plays</v>
      </c>
      <c r="S1690" s="10">
        <f t="shared" si="52"/>
        <v>42380.676539351851</v>
      </c>
      <c r="T1690" s="10">
        <f t="shared" si="53"/>
        <v>42398.040972222218</v>
      </c>
    </row>
    <row r="1691" spans="1:20" ht="18" x14ac:dyDescent="0.25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5">
        <f>E1691/D1691</f>
        <v>1.1210242048409682</v>
      </c>
      <c r="P1691" s="6">
        <f>ROUND(E1691/L1691,2)</f>
        <v>69.19</v>
      </c>
      <c r="Q1691" t="str">
        <f>LEFT(N1691, SEARCH("/",N1691)-1)</f>
        <v>theater</v>
      </c>
      <c r="R1691" t="str">
        <f>RIGHT(N1691, LEN(N1691)-SEARCH("/",N1691))</f>
        <v>plays</v>
      </c>
      <c r="S1691" s="10">
        <f t="shared" si="52"/>
        <v>42762.734097222223</v>
      </c>
      <c r="T1691" s="10">
        <f t="shared" si="53"/>
        <v>42793.999999999993</v>
      </c>
    </row>
    <row r="1692" spans="1:20" ht="49" x14ac:dyDescent="0.25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5">
        <f>E1692/D1692</f>
        <v>1.0176666666666667</v>
      </c>
      <c r="P1692" s="6">
        <f>ROUND(E1692/L1692,2)</f>
        <v>125.12</v>
      </c>
      <c r="Q1692" t="str">
        <f>LEFT(N1692, SEARCH("/",N1692)-1)</f>
        <v>theater</v>
      </c>
      <c r="R1692" t="str">
        <f>RIGHT(N1692, LEN(N1692)-SEARCH("/",N1692))</f>
        <v>plays</v>
      </c>
      <c r="S1692" s="10">
        <f t="shared" si="52"/>
        <v>42567.631736111107</v>
      </c>
      <c r="T1692" s="10">
        <f t="shared" si="53"/>
        <v>42597.631736111107</v>
      </c>
    </row>
    <row r="1693" spans="1:20" ht="33" x14ac:dyDescent="0.25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5">
        <f>E1693/D1693</f>
        <v>1</v>
      </c>
      <c r="P1693" s="6">
        <f>ROUND(E1693/L1693,2)</f>
        <v>73.53</v>
      </c>
      <c r="Q1693" t="str">
        <f>LEFT(N1693, SEARCH("/",N1693)-1)</f>
        <v>theater</v>
      </c>
      <c r="R1693" t="str">
        <f>RIGHT(N1693, LEN(N1693)-SEARCH("/",N1693))</f>
        <v>plays</v>
      </c>
      <c r="S1693" s="10">
        <f t="shared" si="52"/>
        <v>42311.541990740741</v>
      </c>
      <c r="T1693" s="10">
        <f t="shared" si="53"/>
        <v>42336.541990740741</v>
      </c>
    </row>
    <row r="1694" spans="1:20" ht="49" x14ac:dyDescent="0.25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5">
        <f>E1694/D1694</f>
        <v>1.0026489999999999</v>
      </c>
      <c r="P1694" s="6">
        <f>ROUND(E1694/L1694,2)</f>
        <v>48.44</v>
      </c>
      <c r="Q1694" t="str">
        <f>LEFT(N1694, SEARCH("/",N1694)-1)</f>
        <v>theater</v>
      </c>
      <c r="R1694" t="str">
        <f>RIGHT(N1694, LEN(N1694)-SEARCH("/",N1694))</f>
        <v>plays</v>
      </c>
      <c r="S1694" s="10">
        <f t="shared" si="52"/>
        <v>42505.566145833327</v>
      </c>
      <c r="T1694" s="10">
        <f t="shared" si="53"/>
        <v>42541.749999999993</v>
      </c>
    </row>
    <row r="1695" spans="1:20" ht="49" x14ac:dyDescent="0.25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5">
        <f>E1695/D1695</f>
        <v>1.3304200000000002</v>
      </c>
      <c r="P1695" s="6">
        <f>ROUND(E1695/L1695,2)</f>
        <v>26.61</v>
      </c>
      <c r="Q1695" t="str">
        <f>LEFT(N1695, SEARCH("/",N1695)-1)</f>
        <v>theater</v>
      </c>
      <c r="R1695" t="str">
        <f>RIGHT(N1695, LEN(N1695)-SEARCH("/",N1695))</f>
        <v>plays</v>
      </c>
      <c r="S1695" s="10">
        <f t="shared" si="52"/>
        <v>42758.159745370365</v>
      </c>
      <c r="T1695" s="10">
        <f t="shared" si="53"/>
        <v>42786.159745370365</v>
      </c>
    </row>
    <row r="1696" spans="1:20" ht="81" x14ac:dyDescent="0.25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5">
        <f>E1696/D1696</f>
        <v>1.212</v>
      </c>
      <c r="P1696" s="6">
        <f>ROUND(E1696/L1696,2)</f>
        <v>33.67</v>
      </c>
      <c r="Q1696" t="str">
        <f>LEFT(N1696, SEARCH("/",N1696)-1)</f>
        <v>theater</v>
      </c>
      <c r="R1696" t="str">
        <f>RIGHT(N1696, LEN(N1696)-SEARCH("/",N1696))</f>
        <v>plays</v>
      </c>
      <c r="S1696" s="10">
        <f t="shared" si="52"/>
        <v>42775.306608796294</v>
      </c>
      <c r="T1696" s="10">
        <f t="shared" si="53"/>
        <v>42805.306608796294</v>
      </c>
    </row>
    <row r="1697" spans="1:20" ht="49" x14ac:dyDescent="0.25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5">
        <f>E1697/D1697</f>
        <v>1.1399999999999999</v>
      </c>
      <c r="P1697" s="6">
        <f>ROUND(E1697/L1697,2)</f>
        <v>40.71</v>
      </c>
      <c r="Q1697" t="str">
        <f>LEFT(N1697, SEARCH("/",N1697)-1)</f>
        <v>theater</v>
      </c>
      <c r="R1697" t="str">
        <f>RIGHT(N1697, LEN(N1697)-SEARCH("/",N1697))</f>
        <v>plays</v>
      </c>
      <c r="S1697" s="10">
        <f t="shared" si="52"/>
        <v>42232.494212962956</v>
      </c>
      <c r="T1697" s="10">
        <f t="shared" si="53"/>
        <v>42263.957638888889</v>
      </c>
    </row>
    <row r="1698" spans="1:20" ht="49" x14ac:dyDescent="0.25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5">
        <f>E1698/D1698</f>
        <v>2.8613861386138613</v>
      </c>
      <c r="P1698" s="6">
        <f>ROUND(E1698/L1698,2)</f>
        <v>19.27</v>
      </c>
      <c r="Q1698" t="str">
        <f>LEFT(N1698, SEARCH("/",N1698)-1)</f>
        <v>theater</v>
      </c>
      <c r="R1698" t="str">
        <f>RIGHT(N1698, LEN(N1698)-SEARCH("/",N1698))</f>
        <v>plays</v>
      </c>
      <c r="S1698" s="10">
        <f t="shared" si="52"/>
        <v>42282.561898148146</v>
      </c>
      <c r="T1698" s="10">
        <f t="shared" si="53"/>
        <v>42342.603564814817</v>
      </c>
    </row>
    <row r="1699" spans="1:20" ht="49" x14ac:dyDescent="0.25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5">
        <f>E1699/D1699</f>
        <v>1.7044444444444444</v>
      </c>
      <c r="P1699" s="6">
        <f>ROUND(E1699/L1699,2)</f>
        <v>84.29</v>
      </c>
      <c r="Q1699" t="str">
        <f>LEFT(N1699, SEARCH("/",N1699)-1)</f>
        <v>theater</v>
      </c>
      <c r="R1699" t="str">
        <f>RIGHT(N1699, LEN(N1699)-SEARCH("/",N1699))</f>
        <v>plays</v>
      </c>
      <c r="S1699" s="10">
        <f t="shared" si="52"/>
        <v>42768.217037037037</v>
      </c>
      <c r="T1699" s="10">
        <f t="shared" si="53"/>
        <v>42798.217037037037</v>
      </c>
    </row>
    <row r="1700" spans="1:20" ht="49" x14ac:dyDescent="0.25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5">
        <f>E1700/D1700</f>
        <v>1.1833333333333333</v>
      </c>
      <c r="P1700" s="6">
        <f>ROUND(E1700/L1700,2)</f>
        <v>29.58</v>
      </c>
      <c r="Q1700" t="str">
        <f>LEFT(N1700, SEARCH("/",N1700)-1)</f>
        <v>theater</v>
      </c>
      <c r="R1700" t="str">
        <f>RIGHT(N1700, LEN(N1700)-SEARCH("/",N1700))</f>
        <v>plays</v>
      </c>
      <c r="S1700" s="10">
        <f t="shared" si="52"/>
        <v>42141.33280092592</v>
      </c>
      <c r="T1700" s="10">
        <f t="shared" si="53"/>
        <v>42171.33280092592</v>
      </c>
    </row>
    <row r="1701" spans="1:20" ht="49" x14ac:dyDescent="0.25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5">
        <f>E1701/D1701</f>
        <v>1.0285857142857142</v>
      </c>
      <c r="P1701" s="6">
        <f>ROUND(E1701/L1701,2)</f>
        <v>26.67</v>
      </c>
      <c r="Q1701" t="str">
        <f>LEFT(N1701, SEARCH("/",N1701)-1)</f>
        <v>theater</v>
      </c>
      <c r="R1701" t="str">
        <f>RIGHT(N1701, LEN(N1701)-SEARCH("/",N1701))</f>
        <v>plays</v>
      </c>
      <c r="S1701" s="10">
        <f t="shared" si="52"/>
        <v>42609.234131944446</v>
      </c>
      <c r="T1701" s="10">
        <f t="shared" si="53"/>
        <v>42639.234131944446</v>
      </c>
    </row>
    <row r="1702" spans="1:20" ht="49" x14ac:dyDescent="0.25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5">
        <f>E1702/D1702</f>
        <v>1.4406666666666668</v>
      </c>
      <c r="P1702" s="6">
        <f>ROUND(E1702/L1702,2)</f>
        <v>45.98</v>
      </c>
      <c r="Q1702" t="str">
        <f>LEFT(N1702, SEARCH("/",N1702)-1)</f>
        <v>theater</v>
      </c>
      <c r="R1702" t="str">
        <f>RIGHT(N1702, LEN(N1702)-SEARCH("/",N1702))</f>
        <v>plays</v>
      </c>
      <c r="S1702" s="10">
        <f t="shared" si="52"/>
        <v>42309.54828703704</v>
      </c>
      <c r="T1702" s="10">
        <f t="shared" si="53"/>
        <v>42330.708333333336</v>
      </c>
    </row>
    <row r="1703" spans="1:20" ht="49" x14ac:dyDescent="0.25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5">
        <f>E1703/D1703</f>
        <v>1.0007272727272727</v>
      </c>
      <c r="P1703" s="6">
        <f>ROUND(E1703/L1703,2)</f>
        <v>125.09</v>
      </c>
      <c r="Q1703" t="str">
        <f>LEFT(N1703, SEARCH("/",N1703)-1)</f>
        <v>theater</v>
      </c>
      <c r="R1703" t="str">
        <f>RIGHT(N1703, LEN(N1703)-SEARCH("/",N1703))</f>
        <v>plays</v>
      </c>
      <c r="S1703" s="10">
        <f t="shared" si="52"/>
        <v>42193.563148148147</v>
      </c>
      <c r="T1703" s="10">
        <f t="shared" si="53"/>
        <v>42212.749305555553</v>
      </c>
    </row>
    <row r="1704" spans="1:20" ht="49" x14ac:dyDescent="0.25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5">
        <f>E1704/D1704</f>
        <v>1.0173000000000001</v>
      </c>
      <c r="P1704" s="6">
        <f>ROUND(E1704/L1704,2)</f>
        <v>141.29</v>
      </c>
      <c r="Q1704" t="str">
        <f>LEFT(N1704, SEARCH("/",N1704)-1)</f>
        <v>theater</v>
      </c>
      <c r="R1704" t="str">
        <f>RIGHT(N1704, LEN(N1704)-SEARCH("/",N1704))</f>
        <v>plays</v>
      </c>
      <c r="S1704" s="10">
        <f t="shared" si="52"/>
        <v>42239.749629629623</v>
      </c>
      <c r="T1704" s="10">
        <f t="shared" si="53"/>
        <v>42259.791666666664</v>
      </c>
    </row>
    <row r="1705" spans="1:20" ht="49" x14ac:dyDescent="0.25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5">
        <f>E1705/D1705</f>
        <v>1.1619999999999999</v>
      </c>
      <c r="P1705" s="6">
        <f>ROUND(E1705/L1705,2)</f>
        <v>55.33</v>
      </c>
      <c r="Q1705" t="str">
        <f>LEFT(N1705, SEARCH("/",N1705)-1)</f>
        <v>theater</v>
      </c>
      <c r="R1705" t="str">
        <f>RIGHT(N1705, LEN(N1705)-SEARCH("/",N1705))</f>
        <v>plays</v>
      </c>
      <c r="S1705" s="10">
        <f t="shared" si="52"/>
        <v>42261.709062499998</v>
      </c>
      <c r="T1705" s="10">
        <f t="shared" si="53"/>
        <v>42291.709062499998</v>
      </c>
    </row>
    <row r="1706" spans="1:20" ht="49" x14ac:dyDescent="0.25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5">
        <f>E1706/D1706</f>
        <v>1.3616666666666666</v>
      </c>
      <c r="P1706" s="6">
        <f>ROUND(E1706/L1706,2)</f>
        <v>46.42</v>
      </c>
      <c r="Q1706" t="str">
        <f>LEFT(N1706, SEARCH("/",N1706)-1)</f>
        <v>theater</v>
      </c>
      <c r="R1706" t="str">
        <f>RIGHT(N1706, LEN(N1706)-SEARCH("/",N1706))</f>
        <v>plays</v>
      </c>
      <c r="S1706" s="10">
        <f t="shared" si="52"/>
        <v>42102.535439814812</v>
      </c>
      <c r="T1706" s="10">
        <f t="shared" si="53"/>
        <v>42123.535439814812</v>
      </c>
    </row>
    <row r="1707" spans="1:20" ht="49" x14ac:dyDescent="0.25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5">
        <f>E1707/D1707</f>
        <v>1.3346666666666667</v>
      </c>
      <c r="P1707" s="6">
        <f>ROUND(E1707/L1707,2)</f>
        <v>57.2</v>
      </c>
      <c r="Q1707" t="str">
        <f>LEFT(N1707, SEARCH("/",N1707)-1)</f>
        <v>theater</v>
      </c>
      <c r="R1707" t="str">
        <f>RIGHT(N1707, LEN(N1707)-SEARCH("/",N1707))</f>
        <v>plays</v>
      </c>
      <c r="S1707" s="10">
        <f t="shared" si="52"/>
        <v>42538.527499999997</v>
      </c>
      <c r="T1707" s="10">
        <f t="shared" si="53"/>
        <v>42583.082638888889</v>
      </c>
    </row>
    <row r="1708" spans="1:20" ht="18" x14ac:dyDescent="0.25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5">
        <f>E1708/D1708</f>
        <v>1.0339285714285715</v>
      </c>
      <c r="P1708" s="6">
        <f>ROUND(E1708/L1708,2)</f>
        <v>173.7</v>
      </c>
      <c r="Q1708" t="str">
        <f>LEFT(N1708, SEARCH("/",N1708)-1)</f>
        <v>theater</v>
      </c>
      <c r="R1708" t="str">
        <f>RIGHT(N1708, LEN(N1708)-SEARCH("/",N1708))</f>
        <v>plays</v>
      </c>
      <c r="S1708" s="10">
        <f t="shared" si="52"/>
        <v>42681.143240740734</v>
      </c>
      <c r="T1708" s="10">
        <f t="shared" si="53"/>
        <v>42711.143240740734</v>
      </c>
    </row>
    <row r="1709" spans="1:20" ht="49" x14ac:dyDescent="0.25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5">
        <f>E1709/D1709</f>
        <v>1.1588888888888889</v>
      </c>
      <c r="P1709" s="6">
        <f>ROUND(E1709/L1709,2)</f>
        <v>59.6</v>
      </c>
      <c r="Q1709" t="str">
        <f>LEFT(N1709, SEARCH("/",N1709)-1)</f>
        <v>theater</v>
      </c>
      <c r="R1709" t="str">
        <f>RIGHT(N1709, LEN(N1709)-SEARCH("/",N1709))</f>
        <v>plays</v>
      </c>
      <c r="S1709" s="10">
        <f t="shared" si="52"/>
        <v>42056.443101851844</v>
      </c>
      <c r="T1709" s="10">
        <f t="shared" si="53"/>
        <v>42091.401435185187</v>
      </c>
    </row>
    <row r="1710" spans="1:20" ht="49" x14ac:dyDescent="0.25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5">
        <f>E1710/D1710</f>
        <v>1.0451666666666666</v>
      </c>
      <c r="P1710" s="6">
        <f>ROUND(E1710/L1710,2)</f>
        <v>89.59</v>
      </c>
      <c r="Q1710" t="str">
        <f>LEFT(N1710, SEARCH("/",N1710)-1)</f>
        <v>theater</v>
      </c>
      <c r="R1710" t="str">
        <f>RIGHT(N1710, LEN(N1710)-SEARCH("/",N1710))</f>
        <v>plays</v>
      </c>
      <c r="S1710" s="10">
        <f t="shared" si="52"/>
        <v>42696.41611111111</v>
      </c>
      <c r="T1710" s="10">
        <f t="shared" si="53"/>
        <v>42726.41611111111</v>
      </c>
    </row>
    <row r="1711" spans="1:20" ht="49" x14ac:dyDescent="0.25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5">
        <f>E1711/D1711</f>
        <v>1.0202500000000001</v>
      </c>
      <c r="P1711" s="6">
        <f>ROUND(E1711/L1711,2)</f>
        <v>204.05</v>
      </c>
      <c r="Q1711" t="str">
        <f>LEFT(N1711, SEARCH("/",N1711)-1)</f>
        <v>theater</v>
      </c>
      <c r="R1711" t="str">
        <f>RIGHT(N1711, LEN(N1711)-SEARCH("/",N1711))</f>
        <v>plays</v>
      </c>
      <c r="S1711" s="10">
        <f t="shared" si="52"/>
        <v>42186.647546296292</v>
      </c>
      <c r="T1711" s="10">
        <f t="shared" si="53"/>
        <v>42216.647546296292</v>
      </c>
    </row>
    <row r="1712" spans="1:20" ht="49" x14ac:dyDescent="0.25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5">
        <f>E1712/D1712</f>
        <v>1.7533333333333334</v>
      </c>
      <c r="P1712" s="6">
        <f>ROUND(E1712/L1712,2)</f>
        <v>48.7</v>
      </c>
      <c r="Q1712" t="str">
        <f>LEFT(N1712, SEARCH("/",N1712)-1)</f>
        <v>theater</v>
      </c>
      <c r="R1712" t="str">
        <f>RIGHT(N1712, LEN(N1712)-SEARCH("/",N1712))</f>
        <v>plays</v>
      </c>
      <c r="S1712" s="10">
        <f t="shared" si="52"/>
        <v>42493.010902777773</v>
      </c>
      <c r="T1712" s="10">
        <f t="shared" si="53"/>
        <v>42530.916666666664</v>
      </c>
    </row>
    <row r="1713" spans="1:20" ht="49" x14ac:dyDescent="0.25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5">
        <f>E1713/D1713</f>
        <v>1.0668</v>
      </c>
      <c r="P1713" s="6">
        <f>ROUND(E1713/L1713,2)</f>
        <v>53.34</v>
      </c>
      <c r="Q1713" t="str">
        <f>LEFT(N1713, SEARCH("/",N1713)-1)</f>
        <v>theater</v>
      </c>
      <c r="R1713" t="str">
        <f>RIGHT(N1713, LEN(N1713)-SEARCH("/",N1713))</f>
        <v>plays</v>
      </c>
      <c r="S1713" s="10">
        <f t="shared" si="52"/>
        <v>42474.848831018513</v>
      </c>
      <c r="T1713" s="10">
        <f t="shared" si="53"/>
        <v>42504.848831018513</v>
      </c>
    </row>
    <row r="1714" spans="1:20" ht="49" x14ac:dyDescent="0.25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5">
        <f>E1714/D1714</f>
        <v>1.2228571428571429</v>
      </c>
      <c r="P1714" s="6">
        <f>ROUND(E1714/L1714,2)</f>
        <v>75.09</v>
      </c>
      <c r="Q1714" t="str">
        <f>LEFT(N1714, SEARCH("/",N1714)-1)</f>
        <v>theater</v>
      </c>
      <c r="R1714" t="str">
        <f>RIGHT(N1714, LEN(N1714)-SEARCH("/",N1714))</f>
        <v>plays</v>
      </c>
      <c r="S1714" s="10">
        <f t="shared" si="52"/>
        <v>42452.668576388889</v>
      </c>
      <c r="T1714" s="10">
        <f t="shared" si="53"/>
        <v>42473.668576388889</v>
      </c>
    </row>
    <row r="1715" spans="1:20" ht="33" x14ac:dyDescent="0.25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5">
        <f>E1715/D1715</f>
        <v>1.5942857142857143</v>
      </c>
      <c r="P1715" s="6">
        <f>ROUND(E1715/L1715,2)</f>
        <v>18</v>
      </c>
      <c r="Q1715" t="str">
        <f>LEFT(N1715, SEARCH("/",N1715)-1)</f>
        <v>theater</v>
      </c>
      <c r="R1715" t="str">
        <f>RIGHT(N1715, LEN(N1715)-SEARCH("/",N1715))</f>
        <v>plays</v>
      </c>
      <c r="S1715" s="10">
        <f t="shared" si="52"/>
        <v>42628.441874999997</v>
      </c>
      <c r="T1715" s="10">
        <f t="shared" si="53"/>
        <v>42659.441874999997</v>
      </c>
    </row>
    <row r="1716" spans="1:20" ht="33" x14ac:dyDescent="0.25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5">
        <f>E1716/D1716</f>
        <v>1.0007692307692309</v>
      </c>
      <c r="P1716" s="6">
        <f>ROUND(E1716/L1716,2)</f>
        <v>209.84</v>
      </c>
      <c r="Q1716" t="str">
        <f>LEFT(N1716, SEARCH("/",N1716)-1)</f>
        <v>theater</v>
      </c>
      <c r="R1716" t="str">
        <f>RIGHT(N1716, LEN(N1716)-SEARCH("/",N1716))</f>
        <v>plays</v>
      </c>
      <c r="S1716" s="10">
        <f t="shared" si="52"/>
        <v>42253.720196759255</v>
      </c>
      <c r="T1716" s="10">
        <f t="shared" si="53"/>
        <v>42283.720196759255</v>
      </c>
    </row>
    <row r="1717" spans="1:20" ht="49" x14ac:dyDescent="0.25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5">
        <f>E1717/D1717</f>
        <v>1.0984</v>
      </c>
      <c r="P1717" s="6">
        <f>ROUND(E1717/L1717,2)</f>
        <v>61.02</v>
      </c>
      <c r="Q1717" t="str">
        <f>LEFT(N1717, SEARCH("/",N1717)-1)</f>
        <v>theater</v>
      </c>
      <c r="R1717" t="str">
        <f>RIGHT(N1717, LEN(N1717)-SEARCH("/",N1717))</f>
        <v>plays</v>
      </c>
      <c r="S1717" s="10">
        <f t="shared" si="52"/>
        <v>42264.083449074074</v>
      </c>
      <c r="T1717" s="10">
        <f t="shared" si="53"/>
        <v>42294.083449074074</v>
      </c>
    </row>
    <row r="1718" spans="1:20" ht="49" x14ac:dyDescent="0.25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5">
        <f>E1718/D1718</f>
        <v>1.0004</v>
      </c>
      <c r="P1718" s="6">
        <f>ROUND(E1718/L1718,2)</f>
        <v>61</v>
      </c>
      <c r="Q1718" t="str">
        <f>LEFT(N1718, SEARCH("/",N1718)-1)</f>
        <v>theater</v>
      </c>
      <c r="R1718" t="str">
        <f>RIGHT(N1718, LEN(N1718)-SEARCH("/",N1718))</f>
        <v>plays</v>
      </c>
      <c r="S1718" s="10">
        <f t="shared" si="52"/>
        <v>42664.601226851846</v>
      </c>
      <c r="T1718" s="10">
        <f t="shared" si="53"/>
        <v>42685.708333333336</v>
      </c>
    </row>
    <row r="1719" spans="1:20" ht="49" x14ac:dyDescent="0.25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5">
        <f>E1719/D1719</f>
        <v>1.1605000000000001</v>
      </c>
      <c r="P1719" s="6">
        <f>ROUND(E1719/L1719,2)</f>
        <v>80.03</v>
      </c>
      <c r="Q1719" t="str">
        <f>LEFT(N1719, SEARCH("/",N1719)-1)</f>
        <v>theater</v>
      </c>
      <c r="R1719" t="str">
        <f>RIGHT(N1719, LEN(N1719)-SEARCH("/",N1719))</f>
        <v>plays</v>
      </c>
      <c r="S1719" s="10">
        <f t="shared" si="52"/>
        <v>42382.036076388882</v>
      </c>
      <c r="T1719" s="10">
        <f t="shared" si="53"/>
        <v>42395.833333333336</v>
      </c>
    </row>
    <row r="1720" spans="1:20" ht="49" x14ac:dyDescent="0.25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5">
        <f>E1720/D1720</f>
        <v>2.1074999999999999</v>
      </c>
      <c r="P1720" s="6">
        <f>ROUND(E1720/L1720,2)</f>
        <v>29.07</v>
      </c>
      <c r="Q1720" t="str">
        <f>LEFT(N1720, SEARCH("/",N1720)-1)</f>
        <v>theater</v>
      </c>
      <c r="R1720" t="str">
        <f>RIGHT(N1720, LEN(N1720)-SEARCH("/",N1720))</f>
        <v>plays</v>
      </c>
      <c r="S1720" s="10">
        <f t="shared" si="52"/>
        <v>42105.059155092589</v>
      </c>
      <c r="T1720" s="10">
        <f t="shared" si="53"/>
        <v>42132.628472222219</v>
      </c>
    </row>
    <row r="1721" spans="1:20" ht="49" x14ac:dyDescent="0.25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5">
        <f>E1721/D1721</f>
        <v>1.1000000000000001</v>
      </c>
      <c r="P1721" s="6">
        <f>ROUND(E1721/L1721,2)</f>
        <v>49.44</v>
      </c>
      <c r="Q1721" t="str">
        <f>LEFT(N1721, SEARCH("/",N1721)-1)</f>
        <v>theater</v>
      </c>
      <c r="R1721" t="str">
        <f>RIGHT(N1721, LEN(N1721)-SEARCH("/",N1721))</f>
        <v>plays</v>
      </c>
      <c r="S1721" s="10">
        <f t="shared" si="52"/>
        <v>42466.09538194444</v>
      </c>
      <c r="T1721" s="10">
        <f t="shared" si="53"/>
        <v>42496.09538194444</v>
      </c>
    </row>
    <row r="1722" spans="1:20" ht="81" x14ac:dyDescent="0.25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5">
        <f>E1722/D1722</f>
        <v>1.0008673425918038</v>
      </c>
      <c r="P1722" s="6">
        <f>ROUND(E1722/L1722,2)</f>
        <v>93.98</v>
      </c>
      <c r="Q1722" t="str">
        <f>LEFT(N1722, SEARCH("/",N1722)-1)</f>
        <v>theater</v>
      </c>
      <c r="R1722" t="str">
        <f>RIGHT(N1722, LEN(N1722)-SEARCH("/",N1722))</f>
        <v>plays</v>
      </c>
      <c r="S1722" s="10">
        <f t="shared" si="52"/>
        <v>41826.662905092591</v>
      </c>
      <c r="T1722" s="10">
        <f t="shared" si="53"/>
        <v>41859.370833333327</v>
      </c>
    </row>
    <row r="1723" spans="1:20" ht="49" x14ac:dyDescent="0.25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5">
        <f>E1723/D1723</f>
        <v>1.0619047619047619</v>
      </c>
      <c r="P1723" s="6">
        <f>ROUND(E1723/L1723,2)</f>
        <v>61.94</v>
      </c>
      <c r="Q1723" t="str">
        <f>LEFT(N1723, SEARCH("/",N1723)-1)</f>
        <v>theater</v>
      </c>
      <c r="R1723" t="str">
        <f>RIGHT(N1723, LEN(N1723)-SEARCH("/",N1723))</f>
        <v>plays</v>
      </c>
      <c r="S1723" s="10">
        <f t="shared" si="52"/>
        <v>42498.831296296295</v>
      </c>
      <c r="T1723" s="10">
        <f t="shared" si="53"/>
        <v>42528.831296296295</v>
      </c>
    </row>
    <row r="1724" spans="1:20" ht="33" x14ac:dyDescent="0.25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5">
        <f>E1724/D1724</f>
        <v>1.256</v>
      </c>
      <c r="P1724" s="6">
        <f>ROUND(E1724/L1724,2)</f>
        <v>78.5</v>
      </c>
      <c r="Q1724" t="str">
        <f>LEFT(N1724, SEARCH("/",N1724)-1)</f>
        <v>theater</v>
      </c>
      <c r="R1724" t="str">
        <f>RIGHT(N1724, LEN(N1724)-SEARCH("/",N1724))</f>
        <v>plays</v>
      </c>
      <c r="S1724" s="10">
        <f t="shared" si="52"/>
        <v>42431.093668981477</v>
      </c>
      <c r="T1724" s="10">
        <f t="shared" si="53"/>
        <v>42470.895833333336</v>
      </c>
    </row>
    <row r="1725" spans="1:20" ht="49" x14ac:dyDescent="0.25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5">
        <f>E1725/D1725</f>
        <v>1.08</v>
      </c>
      <c r="P1725" s="6">
        <f>ROUND(E1725/L1725,2)</f>
        <v>33.75</v>
      </c>
      <c r="Q1725" t="str">
        <f>LEFT(N1725, SEARCH("/",N1725)-1)</f>
        <v>theater</v>
      </c>
      <c r="R1725" t="str">
        <f>RIGHT(N1725, LEN(N1725)-SEARCH("/",N1725))</f>
        <v>plays</v>
      </c>
      <c r="S1725" s="10">
        <f t="shared" si="52"/>
        <v>41990.377152777779</v>
      </c>
      <c r="T1725" s="10">
        <f t="shared" si="53"/>
        <v>42035.377152777779</v>
      </c>
    </row>
    <row r="1726" spans="1:20" ht="49" x14ac:dyDescent="0.25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5">
        <f>E1726/D1726</f>
        <v>1.01</v>
      </c>
      <c r="P1726" s="6">
        <f>ROUND(E1726/L1726,2)</f>
        <v>66.45</v>
      </c>
      <c r="Q1726" t="str">
        <f>LEFT(N1726, SEARCH("/",N1726)-1)</f>
        <v>theater</v>
      </c>
      <c r="R1726" t="str">
        <f>RIGHT(N1726, LEN(N1726)-SEARCH("/",N1726))</f>
        <v>plays</v>
      </c>
      <c r="S1726" s="10">
        <f t="shared" si="52"/>
        <v>42512.837465277778</v>
      </c>
      <c r="T1726" s="10">
        <f t="shared" si="53"/>
        <v>42542.837465277778</v>
      </c>
    </row>
    <row r="1727" spans="1:20" ht="49" x14ac:dyDescent="0.25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5">
        <f>E1727/D1727</f>
        <v>1.0740000000000001</v>
      </c>
      <c r="P1727" s="6">
        <f>ROUND(E1727/L1727,2)</f>
        <v>35.799999999999997</v>
      </c>
      <c r="Q1727" t="str">
        <f>LEFT(N1727, SEARCH("/",N1727)-1)</f>
        <v>theater</v>
      </c>
      <c r="R1727" t="str">
        <f>RIGHT(N1727, LEN(N1727)-SEARCH("/",N1727))</f>
        <v>plays</v>
      </c>
      <c r="S1727" s="10">
        <f t="shared" si="52"/>
        <v>41913.891956018517</v>
      </c>
      <c r="T1727" s="10">
        <f t="shared" si="53"/>
        <v>41927.957638888889</v>
      </c>
    </row>
    <row r="1728" spans="1:20" ht="49" x14ac:dyDescent="0.25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5">
        <f>E1728/D1728</f>
        <v>1.0151515151515151</v>
      </c>
      <c r="P1728" s="6">
        <f>ROUND(E1728/L1728,2)</f>
        <v>145.65</v>
      </c>
      <c r="Q1728" t="str">
        <f>LEFT(N1728, SEARCH("/",N1728)-1)</f>
        <v>theater</v>
      </c>
      <c r="R1728" t="str">
        <f>RIGHT(N1728, LEN(N1728)-SEARCH("/",N1728))</f>
        <v>plays</v>
      </c>
      <c r="S1728" s="10">
        <f t="shared" si="52"/>
        <v>42520.802037037036</v>
      </c>
      <c r="T1728" s="10">
        <f t="shared" si="53"/>
        <v>42542.954861111109</v>
      </c>
    </row>
    <row r="1729" spans="1:20" ht="49" x14ac:dyDescent="0.25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5">
        <f>E1729/D1729</f>
        <v>1.2589999999999999</v>
      </c>
      <c r="P1729" s="6">
        <f>ROUND(E1729/L1729,2)</f>
        <v>25.69</v>
      </c>
      <c r="Q1729" t="str">
        <f>LEFT(N1729, SEARCH("/",N1729)-1)</f>
        <v>theater</v>
      </c>
      <c r="R1729" t="str">
        <f>RIGHT(N1729, LEN(N1729)-SEARCH("/",N1729))</f>
        <v>plays</v>
      </c>
      <c r="S1729" s="10">
        <f t="shared" si="52"/>
        <v>42608.157499999994</v>
      </c>
      <c r="T1729" s="10">
        <f t="shared" si="53"/>
        <v>42638.157499999994</v>
      </c>
    </row>
    <row r="1730" spans="1:20" ht="33" x14ac:dyDescent="0.25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5">
        <f>E1730/D1730</f>
        <v>1.0166666666666666</v>
      </c>
      <c r="P1730" s="6">
        <f>ROUND(E1730/L1730,2)</f>
        <v>152.5</v>
      </c>
      <c r="Q1730" t="str">
        <f>LEFT(N1730, SEARCH("/",N1730)-1)</f>
        <v>theater</v>
      </c>
      <c r="R1730" t="str">
        <f>RIGHT(N1730, LEN(N1730)-SEARCH("/",N1730))</f>
        <v>plays</v>
      </c>
      <c r="S1730" s="10">
        <f t="shared" si="52"/>
        <v>42512.374884259254</v>
      </c>
      <c r="T1730" s="10">
        <f t="shared" si="53"/>
        <v>42526.374884259254</v>
      </c>
    </row>
    <row r="1731" spans="1:20" ht="49" x14ac:dyDescent="0.25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5">
        <f>E1731/D1731</f>
        <v>1.125</v>
      </c>
      <c r="P1731" s="6">
        <f>ROUND(E1731/L1731,2)</f>
        <v>30</v>
      </c>
      <c r="Q1731" t="str">
        <f>LEFT(N1731, SEARCH("/",N1731)-1)</f>
        <v>theater</v>
      </c>
      <c r="R1731" t="str">
        <f>RIGHT(N1731, LEN(N1731)-SEARCH("/",N1731))</f>
        <v>plays</v>
      </c>
      <c r="S1731" s="10">
        <f t="shared" ref="S1731:S1794" si="54">(J1731/86400)+25569+(-5/24)</f>
        <v>42064.577280092592</v>
      </c>
      <c r="T1731" s="10">
        <f t="shared" ref="T1731:T1794" si="55">(I1731/86400)+25569+(-5/24)</f>
        <v>42099.535613425927</v>
      </c>
    </row>
    <row r="1732" spans="1:20" ht="49" x14ac:dyDescent="0.25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5">
        <f>E1732/D1732</f>
        <v>1.0137499999999999</v>
      </c>
      <c r="P1732" s="6">
        <f>ROUND(E1732/L1732,2)</f>
        <v>142.28</v>
      </c>
      <c r="Q1732" t="str">
        <f>LEFT(N1732, SEARCH("/",N1732)-1)</f>
        <v>theater</v>
      </c>
      <c r="R1732" t="str">
        <f>RIGHT(N1732, LEN(N1732)-SEARCH("/",N1732))</f>
        <v>plays</v>
      </c>
      <c r="S1732" s="10">
        <f t="shared" si="54"/>
        <v>42041.505844907406</v>
      </c>
      <c r="T1732" s="10">
        <f t="shared" si="55"/>
        <v>42071.464178240734</v>
      </c>
    </row>
    <row r="1733" spans="1:20" ht="49" x14ac:dyDescent="0.25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5">
        <f>E1733/D1733</f>
        <v>1.0125</v>
      </c>
      <c r="P1733" s="6">
        <f>ROUND(E1733/L1733,2)</f>
        <v>24.55</v>
      </c>
      <c r="Q1733" t="str">
        <f>LEFT(N1733, SEARCH("/",N1733)-1)</f>
        <v>theater</v>
      </c>
      <c r="R1733" t="str">
        <f>RIGHT(N1733, LEN(N1733)-SEARCH("/",N1733))</f>
        <v>plays</v>
      </c>
      <c r="S1733" s="10">
        <f t="shared" si="54"/>
        <v>42468.166273148141</v>
      </c>
      <c r="T1733" s="10">
        <f t="shared" si="55"/>
        <v>42498.166273148141</v>
      </c>
    </row>
    <row r="1734" spans="1:20" ht="49" x14ac:dyDescent="0.25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5">
        <f>E1734/D1734</f>
        <v>1.4638888888888888</v>
      </c>
      <c r="P1734" s="6">
        <f>ROUND(E1734/L1734,2)</f>
        <v>292.77999999999997</v>
      </c>
      <c r="Q1734" t="str">
        <f>LEFT(N1734, SEARCH("/",N1734)-1)</f>
        <v>theater</v>
      </c>
      <c r="R1734" t="str">
        <f>RIGHT(N1734, LEN(N1734)-SEARCH("/",N1734))</f>
        <v>plays</v>
      </c>
      <c r="S1734" s="10">
        <f t="shared" si="54"/>
        <v>41822.366701388884</v>
      </c>
      <c r="T1734" s="10">
        <f t="shared" si="55"/>
        <v>41824.833333333328</v>
      </c>
    </row>
    <row r="1735" spans="1:20" ht="49" x14ac:dyDescent="0.25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5">
        <f>E1735/D1735</f>
        <v>1.1679999999999999</v>
      </c>
      <c r="P1735" s="6">
        <f>ROUND(E1735/L1735,2)</f>
        <v>44.92</v>
      </c>
      <c r="Q1735" t="str">
        <f>LEFT(N1735, SEARCH("/",N1735)-1)</f>
        <v>theater</v>
      </c>
      <c r="R1735" t="str">
        <f>RIGHT(N1735, LEN(N1735)-SEARCH("/",N1735))</f>
        <v>plays</v>
      </c>
      <c r="S1735" s="10">
        <f t="shared" si="54"/>
        <v>41837.114675925921</v>
      </c>
      <c r="T1735" s="10">
        <f t="shared" si="55"/>
        <v>41847.75</v>
      </c>
    </row>
    <row r="1736" spans="1:20" ht="49" x14ac:dyDescent="0.25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5">
        <f>E1736/D1736</f>
        <v>1.0626666666666666</v>
      </c>
      <c r="P1736" s="6">
        <f>ROUND(E1736/L1736,2)</f>
        <v>23.1</v>
      </c>
      <c r="Q1736" t="str">
        <f>LEFT(N1736, SEARCH("/",N1736)-1)</f>
        <v>theater</v>
      </c>
      <c r="R1736" t="str">
        <f>RIGHT(N1736, LEN(N1736)-SEARCH("/",N1736))</f>
        <v>plays</v>
      </c>
      <c r="S1736" s="10">
        <f t="shared" si="54"/>
        <v>42065.679027777776</v>
      </c>
      <c r="T1736" s="10">
        <f t="shared" si="55"/>
        <v>42095.637361111112</v>
      </c>
    </row>
    <row r="1737" spans="1:20" ht="49" x14ac:dyDescent="0.25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5">
        <f>E1737/D1737</f>
        <v>1.0451999999999999</v>
      </c>
      <c r="P1737" s="6">
        <f>ROUND(E1737/L1737,2)</f>
        <v>80.400000000000006</v>
      </c>
      <c r="Q1737" t="str">
        <f>LEFT(N1737, SEARCH("/",N1737)-1)</f>
        <v>theater</v>
      </c>
      <c r="R1737" t="str">
        <f>RIGHT(N1737, LEN(N1737)-SEARCH("/",N1737))</f>
        <v>plays</v>
      </c>
      <c r="S1737" s="10">
        <f t="shared" si="54"/>
        <v>42248.48942129629</v>
      </c>
      <c r="T1737" s="10">
        <f t="shared" si="55"/>
        <v>42283.48942129629</v>
      </c>
    </row>
    <row r="1738" spans="1:20" ht="49" x14ac:dyDescent="0.25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5">
        <f>E1738/D1738</f>
        <v>1</v>
      </c>
      <c r="P1738" s="6">
        <f>ROUND(E1738/L1738,2)</f>
        <v>72.290000000000006</v>
      </c>
      <c r="Q1738" t="str">
        <f>LEFT(N1738, SEARCH("/",N1738)-1)</f>
        <v>theater</v>
      </c>
      <c r="R1738" t="str">
        <f>RIGHT(N1738, LEN(N1738)-SEARCH("/",N1738))</f>
        <v>plays</v>
      </c>
      <c r="S1738" s="10">
        <f t="shared" si="54"/>
        <v>41809.651967592588</v>
      </c>
      <c r="T1738" s="10">
        <f t="shared" si="55"/>
        <v>41839.651967592588</v>
      </c>
    </row>
    <row r="1739" spans="1:20" ht="49" x14ac:dyDescent="0.25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5">
        <f>E1739/D1739</f>
        <v>1.0457142857142858</v>
      </c>
      <c r="P1739" s="6">
        <f>ROUND(E1739/L1739,2)</f>
        <v>32.97</v>
      </c>
      <c r="Q1739" t="str">
        <f>LEFT(N1739, SEARCH("/",N1739)-1)</f>
        <v>theater</v>
      </c>
      <c r="R1739" t="str">
        <f>RIGHT(N1739, LEN(N1739)-SEARCH("/",N1739))</f>
        <v>plays</v>
      </c>
      <c r="S1739" s="10">
        <f t="shared" si="54"/>
        <v>42148.468518518515</v>
      </c>
      <c r="T1739" s="10">
        <f t="shared" si="55"/>
        <v>42170.468518518515</v>
      </c>
    </row>
    <row r="1740" spans="1:20" ht="33" x14ac:dyDescent="0.25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5">
        <f>E1740/D1740</f>
        <v>1.3862051149573753</v>
      </c>
      <c r="P1740" s="6">
        <f>ROUND(E1740/L1740,2)</f>
        <v>116.65</v>
      </c>
      <c r="Q1740" t="str">
        <f>LEFT(N1740, SEARCH("/",N1740)-1)</f>
        <v>theater</v>
      </c>
      <c r="R1740" t="str">
        <f>RIGHT(N1740, LEN(N1740)-SEARCH("/",N1740))</f>
        <v>plays</v>
      </c>
      <c r="S1740" s="10">
        <f t="shared" si="54"/>
        <v>42185.312754629624</v>
      </c>
      <c r="T1740" s="10">
        <f t="shared" si="55"/>
        <v>42215.312754629624</v>
      </c>
    </row>
    <row r="1741" spans="1:20" ht="49" x14ac:dyDescent="0.25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5">
        <f>E1741/D1741</f>
        <v>1.0032000000000001</v>
      </c>
      <c r="P1741" s="6">
        <f>ROUND(E1741/L1741,2)</f>
        <v>79.62</v>
      </c>
      <c r="Q1741" t="str">
        <f>LEFT(N1741, SEARCH("/",N1741)-1)</f>
        <v>theater</v>
      </c>
      <c r="R1741" t="str">
        <f>RIGHT(N1741, LEN(N1741)-SEARCH("/",N1741))</f>
        <v>plays</v>
      </c>
      <c r="S1741" s="10">
        <f t="shared" si="54"/>
        <v>41827.465810185182</v>
      </c>
      <c r="T1741" s="10">
        <f t="shared" si="55"/>
        <v>41854.75</v>
      </c>
    </row>
    <row r="1742" spans="1:20" ht="49" x14ac:dyDescent="0.25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5">
        <f>E1742/D1742</f>
        <v>1</v>
      </c>
      <c r="P1742" s="6">
        <f>ROUND(E1742/L1742,2)</f>
        <v>27.78</v>
      </c>
      <c r="Q1742" t="str">
        <f>LEFT(N1742, SEARCH("/",N1742)-1)</f>
        <v>theater</v>
      </c>
      <c r="R1742" t="str">
        <f>RIGHT(N1742, LEN(N1742)-SEARCH("/",N1742))</f>
        <v>plays</v>
      </c>
      <c r="S1742" s="10">
        <f t="shared" si="54"/>
        <v>42437.190347222218</v>
      </c>
      <c r="T1742" s="10">
        <f t="shared" si="55"/>
        <v>42465.148680555554</v>
      </c>
    </row>
    <row r="1743" spans="1:20" ht="49" x14ac:dyDescent="0.25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5">
        <f>E1743/D1743</f>
        <v>1.1020000000000001</v>
      </c>
      <c r="P1743" s="6">
        <f>ROUND(E1743/L1743,2)</f>
        <v>81.03</v>
      </c>
      <c r="Q1743" t="str">
        <f>LEFT(N1743, SEARCH("/",N1743)-1)</f>
        <v>theater</v>
      </c>
      <c r="R1743" t="str">
        <f>RIGHT(N1743, LEN(N1743)-SEARCH("/",N1743))</f>
        <v>plays</v>
      </c>
      <c r="S1743" s="10">
        <f t="shared" si="54"/>
        <v>41901.073692129627</v>
      </c>
      <c r="T1743" s="10">
        <f t="shared" si="55"/>
        <v>41922.666666666664</v>
      </c>
    </row>
    <row r="1744" spans="1:20" ht="33" x14ac:dyDescent="0.25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5">
        <f>E1744/D1744</f>
        <v>1.0218</v>
      </c>
      <c r="P1744" s="6">
        <f>ROUND(E1744/L1744,2)</f>
        <v>136.85</v>
      </c>
      <c r="Q1744" t="str">
        <f>LEFT(N1744, SEARCH("/",N1744)-1)</f>
        <v>theater</v>
      </c>
      <c r="R1744" t="str">
        <f>RIGHT(N1744, LEN(N1744)-SEARCH("/",N1744))</f>
        <v>plays</v>
      </c>
      <c r="S1744" s="10">
        <f t="shared" si="54"/>
        <v>42769.366666666661</v>
      </c>
      <c r="T1744" s="10">
        <f t="shared" si="55"/>
        <v>42790.366666666661</v>
      </c>
    </row>
    <row r="1745" spans="1:20" ht="33" x14ac:dyDescent="0.25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5">
        <f>E1745/D1745</f>
        <v>1.0435000000000001</v>
      </c>
      <c r="P1745" s="6">
        <f>ROUND(E1745/L1745,2)</f>
        <v>177.62</v>
      </c>
      <c r="Q1745" t="str">
        <f>LEFT(N1745, SEARCH("/",N1745)-1)</f>
        <v>theater</v>
      </c>
      <c r="R1745" t="str">
        <f>RIGHT(N1745, LEN(N1745)-SEARCH("/",N1745))</f>
        <v>plays</v>
      </c>
      <c r="S1745" s="10">
        <f t="shared" si="54"/>
        <v>42549.457384259258</v>
      </c>
      <c r="T1745" s="10">
        <f t="shared" si="55"/>
        <v>42579.457384259258</v>
      </c>
    </row>
    <row r="1746" spans="1:20" ht="49" x14ac:dyDescent="0.25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5">
        <f>E1746/D1746</f>
        <v>1.3816666666666666</v>
      </c>
      <c r="P1746" s="6">
        <f>ROUND(E1746/L1746,2)</f>
        <v>109.08</v>
      </c>
      <c r="Q1746" t="str">
        <f>LEFT(N1746, SEARCH("/",N1746)-1)</f>
        <v>theater</v>
      </c>
      <c r="R1746" t="str">
        <f>RIGHT(N1746, LEN(N1746)-SEARCH("/",N1746))</f>
        <v>plays</v>
      </c>
      <c r="S1746" s="10">
        <f t="shared" si="54"/>
        <v>42685.765671296293</v>
      </c>
      <c r="T1746" s="10">
        <f t="shared" si="55"/>
        <v>42710.765671296293</v>
      </c>
    </row>
    <row r="1747" spans="1:20" ht="49" x14ac:dyDescent="0.25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5">
        <f>E1747/D1747</f>
        <v>1</v>
      </c>
      <c r="P1747" s="6">
        <f>ROUND(E1747/L1747,2)</f>
        <v>119.64</v>
      </c>
      <c r="Q1747" t="str">
        <f>LEFT(N1747, SEARCH("/",N1747)-1)</f>
        <v>theater</v>
      </c>
      <c r="R1747" t="str">
        <f>RIGHT(N1747, LEN(N1747)-SEARCH("/",N1747))</f>
        <v>plays</v>
      </c>
      <c r="S1747" s="10">
        <f t="shared" si="54"/>
        <v>42510.590520833335</v>
      </c>
      <c r="T1747" s="10">
        <f t="shared" si="55"/>
        <v>42533.499999999993</v>
      </c>
    </row>
    <row r="1748" spans="1:20" ht="33" x14ac:dyDescent="0.25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5">
        <f>E1748/D1748</f>
        <v>1.0166666666666666</v>
      </c>
      <c r="P1748" s="6">
        <f>ROUND(E1748/L1748,2)</f>
        <v>78.209999999999994</v>
      </c>
      <c r="Q1748" t="str">
        <f>LEFT(N1748, SEARCH("/",N1748)-1)</f>
        <v>theater</v>
      </c>
      <c r="R1748" t="str">
        <f>RIGHT(N1748, LEN(N1748)-SEARCH("/",N1748))</f>
        <v>plays</v>
      </c>
      <c r="S1748" s="10">
        <f t="shared" si="54"/>
        <v>42062.088078703702</v>
      </c>
      <c r="T1748" s="10">
        <f t="shared" si="55"/>
        <v>42094.999305555553</v>
      </c>
    </row>
    <row r="1749" spans="1:20" ht="49" x14ac:dyDescent="0.25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5">
        <f>E1749/D1749</f>
        <v>1.7142857142857142</v>
      </c>
      <c r="P1749" s="6">
        <f>ROUND(E1749/L1749,2)</f>
        <v>52.17</v>
      </c>
      <c r="Q1749" t="str">
        <f>LEFT(N1749, SEARCH("/",N1749)-1)</f>
        <v>theater</v>
      </c>
      <c r="R1749" t="str">
        <f>RIGHT(N1749, LEN(N1749)-SEARCH("/",N1749))</f>
        <v>plays</v>
      </c>
      <c r="S1749" s="10">
        <f t="shared" si="54"/>
        <v>42452.708148148151</v>
      </c>
      <c r="T1749" s="10">
        <f t="shared" si="55"/>
        <v>42473.345833333333</v>
      </c>
    </row>
    <row r="1750" spans="1:20" ht="49" x14ac:dyDescent="0.25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5">
        <f>E1750/D1750</f>
        <v>1.0144444444444445</v>
      </c>
      <c r="P1750" s="6">
        <f>ROUND(E1750/L1750,2)</f>
        <v>114.13</v>
      </c>
      <c r="Q1750" t="str">
        <f>LEFT(N1750, SEARCH("/",N1750)-1)</f>
        <v>theater</v>
      </c>
      <c r="R1750" t="str">
        <f>RIGHT(N1750, LEN(N1750)-SEARCH("/",N1750))</f>
        <v>plays</v>
      </c>
      <c r="S1750" s="10">
        <f t="shared" si="54"/>
        <v>41850.991817129623</v>
      </c>
      <c r="T1750" s="10">
        <f t="shared" si="55"/>
        <v>41880.991817129623</v>
      </c>
    </row>
    <row r="1751" spans="1:20" ht="49" x14ac:dyDescent="0.25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5">
        <f>E1751/D1751</f>
        <v>1.3</v>
      </c>
      <c r="P1751" s="6">
        <f>ROUND(E1751/L1751,2)</f>
        <v>50</v>
      </c>
      <c r="Q1751" t="str">
        <f>LEFT(N1751, SEARCH("/",N1751)-1)</f>
        <v>theater</v>
      </c>
      <c r="R1751" t="str">
        <f>RIGHT(N1751, LEN(N1751)-SEARCH("/",N1751))</f>
        <v>plays</v>
      </c>
      <c r="S1751" s="10">
        <f t="shared" si="54"/>
        <v>42052.897777777776</v>
      </c>
      <c r="T1751" s="10">
        <f t="shared" si="55"/>
        <v>42111.817361111105</v>
      </c>
    </row>
    <row r="1752" spans="1:20" ht="49" x14ac:dyDescent="0.25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5">
        <f>E1752/D1752</f>
        <v>1.1000000000000001</v>
      </c>
      <c r="P1752" s="6">
        <f>ROUND(E1752/L1752,2)</f>
        <v>91.67</v>
      </c>
      <c r="Q1752" t="str">
        <f>LEFT(N1752, SEARCH("/",N1752)-1)</f>
        <v>theater</v>
      </c>
      <c r="R1752" t="str">
        <f>RIGHT(N1752, LEN(N1752)-SEARCH("/",N1752))</f>
        <v>plays</v>
      </c>
      <c r="S1752" s="10">
        <f t="shared" si="54"/>
        <v>42053.816087962965</v>
      </c>
      <c r="T1752" s="10">
        <f t="shared" si="55"/>
        <v>42060.816087962965</v>
      </c>
    </row>
    <row r="1753" spans="1:20" ht="49" x14ac:dyDescent="0.25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5">
        <f>E1753/D1753</f>
        <v>1.1944999999999999</v>
      </c>
      <c r="P1753" s="6">
        <f>ROUND(E1753/L1753,2)</f>
        <v>108.59</v>
      </c>
      <c r="Q1753" t="str">
        <f>LEFT(N1753, SEARCH("/",N1753)-1)</f>
        <v>theater</v>
      </c>
      <c r="R1753" t="str">
        <f>RIGHT(N1753, LEN(N1753)-SEARCH("/",N1753))</f>
        <v>plays</v>
      </c>
      <c r="S1753" s="10">
        <f t="shared" si="54"/>
        <v>42484.343217592592</v>
      </c>
      <c r="T1753" s="10">
        <f t="shared" si="55"/>
        <v>42498.666666666664</v>
      </c>
    </row>
    <row r="1754" spans="1:20" ht="49" x14ac:dyDescent="0.25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5">
        <f>E1754/D1754</f>
        <v>1.002909090909091</v>
      </c>
      <c r="P1754" s="6">
        <f>ROUND(E1754/L1754,2)</f>
        <v>69.819999999999993</v>
      </c>
      <c r="Q1754" t="str">
        <f>LEFT(N1754, SEARCH("/",N1754)-1)</f>
        <v>theater</v>
      </c>
      <c r="R1754" t="str">
        <f>RIGHT(N1754, LEN(N1754)-SEARCH("/",N1754))</f>
        <v>plays</v>
      </c>
      <c r="S1754" s="10">
        <f t="shared" si="54"/>
        <v>42466.350462962961</v>
      </c>
      <c r="T1754" s="10">
        <f t="shared" si="55"/>
        <v>42489.957638888889</v>
      </c>
    </row>
    <row r="1755" spans="1:20" ht="49" x14ac:dyDescent="0.25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5">
        <f>E1755/D1755</f>
        <v>1.534</v>
      </c>
      <c r="P1755" s="6">
        <f>ROUND(E1755/L1755,2)</f>
        <v>109.57</v>
      </c>
      <c r="Q1755" t="str">
        <f>LEFT(N1755, SEARCH("/",N1755)-1)</f>
        <v>theater</v>
      </c>
      <c r="R1755" t="str">
        <f>RIGHT(N1755, LEN(N1755)-SEARCH("/",N1755))</f>
        <v>plays</v>
      </c>
      <c r="S1755" s="10">
        <f t="shared" si="54"/>
        <v>42512.902453703697</v>
      </c>
      <c r="T1755" s="10">
        <f t="shared" si="55"/>
        <v>42534.499999999993</v>
      </c>
    </row>
    <row r="1756" spans="1:20" ht="49" x14ac:dyDescent="0.25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5">
        <f>E1756/D1756</f>
        <v>1.0442857142857143</v>
      </c>
      <c r="P1756" s="6">
        <f>ROUND(E1756/L1756,2)</f>
        <v>71.67</v>
      </c>
      <c r="Q1756" t="str">
        <f>LEFT(N1756, SEARCH("/",N1756)-1)</f>
        <v>theater</v>
      </c>
      <c r="R1756" t="str">
        <f>RIGHT(N1756, LEN(N1756)-SEARCH("/",N1756))</f>
        <v>plays</v>
      </c>
      <c r="S1756" s="10">
        <f t="shared" si="54"/>
        <v>42302.493182870363</v>
      </c>
      <c r="T1756" s="10">
        <f t="shared" si="55"/>
        <v>42337.749999999993</v>
      </c>
    </row>
    <row r="1757" spans="1:20" ht="49" x14ac:dyDescent="0.25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5">
        <f>E1757/D1757</f>
        <v>1.0109999999999999</v>
      </c>
      <c r="P1757" s="6">
        <f>ROUND(E1757/L1757,2)</f>
        <v>93.61</v>
      </c>
      <c r="Q1757" t="str">
        <f>LEFT(N1757, SEARCH("/",N1757)-1)</f>
        <v>theater</v>
      </c>
      <c r="R1757" t="str">
        <f>RIGHT(N1757, LEN(N1757)-SEARCH("/",N1757))</f>
        <v>plays</v>
      </c>
      <c r="S1757" s="10">
        <f t="shared" si="54"/>
        <v>41806.187094907407</v>
      </c>
      <c r="T1757" s="10">
        <f t="shared" si="55"/>
        <v>41843.25</v>
      </c>
    </row>
    <row r="1758" spans="1:20" ht="49" x14ac:dyDescent="0.25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5">
        <f>E1758/D1758</f>
        <v>1.0751999999999999</v>
      </c>
      <c r="P1758" s="6">
        <f>ROUND(E1758/L1758,2)</f>
        <v>76.8</v>
      </c>
      <c r="Q1758" t="str">
        <f>LEFT(N1758, SEARCH("/",N1758)-1)</f>
        <v>theater</v>
      </c>
      <c r="R1758" t="str">
        <f>RIGHT(N1758, LEN(N1758)-SEARCH("/",N1758))</f>
        <v>plays</v>
      </c>
      <c r="S1758" s="10">
        <f t="shared" si="54"/>
        <v>42495.784467592595</v>
      </c>
      <c r="T1758" s="10">
        <f t="shared" si="55"/>
        <v>42552.749999999993</v>
      </c>
    </row>
    <row r="1759" spans="1:20" ht="49" x14ac:dyDescent="0.25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5">
        <f>E1759/D1759</f>
        <v>3.15</v>
      </c>
      <c r="P1759" s="6">
        <f>ROUND(E1759/L1759,2)</f>
        <v>35.799999999999997</v>
      </c>
      <c r="Q1759" t="str">
        <f>LEFT(N1759, SEARCH("/",N1759)-1)</f>
        <v>theater</v>
      </c>
      <c r="R1759" t="str">
        <f>RIGHT(N1759, LEN(N1759)-SEARCH("/",N1759))</f>
        <v>plays</v>
      </c>
      <c r="S1759" s="10">
        <f t="shared" si="54"/>
        <v>42479.223958333336</v>
      </c>
      <c r="T1759" s="10">
        <f t="shared" si="55"/>
        <v>42492.749999999993</v>
      </c>
    </row>
    <row r="1760" spans="1:20" ht="33" x14ac:dyDescent="0.25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5">
        <f>E1760/D1760</f>
        <v>1.0193333333333334</v>
      </c>
      <c r="P1760" s="6">
        <f>ROUND(E1760/L1760,2)</f>
        <v>55.6</v>
      </c>
      <c r="Q1760" t="str">
        <f>LEFT(N1760, SEARCH("/",N1760)-1)</f>
        <v>theater</v>
      </c>
      <c r="R1760" t="str">
        <f>RIGHT(N1760, LEN(N1760)-SEARCH("/",N1760))</f>
        <v>plays</v>
      </c>
      <c r="S1760" s="10">
        <f t="shared" si="54"/>
        <v>42270.518587962964</v>
      </c>
      <c r="T1760" s="10">
        <f t="shared" si="55"/>
        <v>42305.959027777775</v>
      </c>
    </row>
    <row r="1761" spans="1:20" ht="49" x14ac:dyDescent="0.25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1.2628571428571429</v>
      </c>
      <c r="P1761" s="6">
        <f>ROUND(E1761/L1761,2)</f>
        <v>147.33000000000001</v>
      </c>
      <c r="Q1761" t="str">
        <f>LEFT(N1761, SEARCH("/",N1761)-1)</f>
        <v>theater</v>
      </c>
      <c r="R1761" t="str">
        <f>RIGHT(N1761, LEN(N1761)-SEARCH("/",N1761))</f>
        <v>plays</v>
      </c>
      <c r="S1761" s="10">
        <f t="shared" si="54"/>
        <v>42489.411192129628</v>
      </c>
      <c r="T1761" s="10">
        <f t="shared" si="55"/>
        <v>42500.261805555558</v>
      </c>
    </row>
    <row r="1762" spans="1:20" ht="49" x14ac:dyDescent="0.25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5">
        <f>E1762/D1762</f>
        <v>1.014</v>
      </c>
      <c r="P1762" s="6">
        <f>ROUND(E1762/L1762,2)</f>
        <v>56.33</v>
      </c>
      <c r="Q1762" t="str">
        <f>LEFT(N1762, SEARCH("/",N1762)-1)</f>
        <v>theater</v>
      </c>
      <c r="R1762" t="str">
        <f>RIGHT(N1762, LEN(N1762)-SEARCH("/",N1762))</f>
        <v>plays</v>
      </c>
      <c r="S1762" s="10">
        <f t="shared" si="54"/>
        <v>42536.607314814813</v>
      </c>
      <c r="T1762" s="10">
        <f t="shared" si="55"/>
        <v>42566.607314814813</v>
      </c>
    </row>
    <row r="1763" spans="1:20" ht="49" x14ac:dyDescent="0.25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5">
        <f>E1763/D1763</f>
        <v>1.01</v>
      </c>
      <c r="P1763" s="6">
        <f>ROUND(E1763/L1763,2)</f>
        <v>96.19</v>
      </c>
      <c r="Q1763" t="str">
        <f>LEFT(N1763, SEARCH("/",N1763)-1)</f>
        <v>theater</v>
      </c>
      <c r="R1763" t="str">
        <f>RIGHT(N1763, LEN(N1763)-SEARCH("/",N1763))</f>
        <v>plays</v>
      </c>
      <c r="S1763" s="10">
        <f t="shared" si="54"/>
        <v>41822.209606481476</v>
      </c>
      <c r="T1763" s="10">
        <f t="shared" si="55"/>
        <v>41852.209606481476</v>
      </c>
    </row>
    <row r="1764" spans="1:20" ht="49" x14ac:dyDescent="0.25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5">
        <f>E1764/D1764</f>
        <v>1.0299</v>
      </c>
      <c r="P1764" s="6">
        <f>ROUND(E1764/L1764,2)</f>
        <v>63.57</v>
      </c>
      <c r="Q1764" t="str">
        <f>LEFT(N1764, SEARCH("/",N1764)-1)</f>
        <v>theater</v>
      </c>
      <c r="R1764" t="str">
        <f>RIGHT(N1764, LEN(N1764)-SEARCH("/",N1764))</f>
        <v>plays</v>
      </c>
      <c r="S1764" s="10">
        <f t="shared" si="54"/>
        <v>41932.102766203701</v>
      </c>
      <c r="T1764" s="10">
        <f t="shared" si="55"/>
        <v>41962.144432870373</v>
      </c>
    </row>
    <row r="1765" spans="1:20" ht="33" x14ac:dyDescent="0.25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5">
        <f>E1765/D1765</f>
        <v>1.0625</v>
      </c>
      <c r="P1765" s="6">
        <f>ROUND(E1765/L1765,2)</f>
        <v>184.78</v>
      </c>
      <c r="Q1765" t="str">
        <f>LEFT(N1765, SEARCH("/",N1765)-1)</f>
        <v>theater</v>
      </c>
      <c r="R1765" t="str">
        <f>RIGHT(N1765, LEN(N1765)-SEARCH("/",N1765))</f>
        <v>plays</v>
      </c>
      <c r="S1765" s="10">
        <f t="shared" si="54"/>
        <v>42745.848773148151</v>
      </c>
      <c r="T1765" s="10">
        <f t="shared" si="55"/>
        <v>42790.848773148151</v>
      </c>
    </row>
    <row r="1766" spans="1:20" ht="33" x14ac:dyDescent="0.25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5">
        <f>E1766/D1766</f>
        <v>1.0137777777777779</v>
      </c>
      <c r="P1766" s="6">
        <f>ROUND(E1766/L1766,2)</f>
        <v>126.72</v>
      </c>
      <c r="Q1766" t="str">
        <f>LEFT(N1766, SEARCH("/",N1766)-1)</f>
        <v>theater</v>
      </c>
      <c r="R1766" t="str">
        <f>RIGHT(N1766, LEN(N1766)-SEARCH("/",N1766))</f>
        <v>plays</v>
      </c>
      <c r="S1766" s="10">
        <f t="shared" si="54"/>
        <v>42696.874340277776</v>
      </c>
      <c r="T1766" s="10">
        <f t="shared" si="55"/>
        <v>42718.457638888889</v>
      </c>
    </row>
    <row r="1767" spans="1:20" ht="49" x14ac:dyDescent="0.25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5">
        <f>E1767/D1767</f>
        <v>1.1346000000000001</v>
      </c>
      <c r="P1767" s="6">
        <f>ROUND(E1767/L1767,2)</f>
        <v>83.43</v>
      </c>
      <c r="Q1767" t="str">
        <f>LEFT(N1767, SEARCH("/",N1767)-1)</f>
        <v>theater</v>
      </c>
      <c r="R1767" t="str">
        <f>RIGHT(N1767, LEN(N1767)-SEARCH("/",N1767))</f>
        <v>plays</v>
      </c>
      <c r="S1767" s="10">
        <f t="shared" si="54"/>
        <v>41865.817013888889</v>
      </c>
      <c r="T1767" s="10">
        <f t="shared" si="55"/>
        <v>41883.457638888889</v>
      </c>
    </row>
    <row r="1768" spans="1:20" ht="49" x14ac:dyDescent="0.25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5">
        <f>E1768/D1768</f>
        <v>2.1800000000000002</v>
      </c>
      <c r="P1768" s="6">
        <f>ROUND(E1768/L1768,2)</f>
        <v>54.5</v>
      </c>
      <c r="Q1768" t="str">
        <f>LEFT(N1768, SEARCH("/",N1768)-1)</f>
        <v>theater</v>
      </c>
      <c r="R1768" t="str">
        <f>RIGHT(N1768, LEN(N1768)-SEARCH("/",N1768))</f>
        <v>plays</v>
      </c>
      <c r="S1768" s="10">
        <f t="shared" si="54"/>
        <v>42055.883298611108</v>
      </c>
      <c r="T1768" s="10">
        <f t="shared" si="55"/>
        <v>42069.996527777774</v>
      </c>
    </row>
    <row r="1769" spans="1:20" ht="49" x14ac:dyDescent="0.25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5">
        <f>E1769/D1769</f>
        <v>1.0141935483870967</v>
      </c>
      <c r="P1769" s="6">
        <f>ROUND(E1769/L1769,2)</f>
        <v>302.31</v>
      </c>
      <c r="Q1769" t="str">
        <f>LEFT(N1769, SEARCH("/",N1769)-1)</f>
        <v>theater</v>
      </c>
      <c r="R1769" t="str">
        <f>RIGHT(N1769, LEN(N1769)-SEARCH("/",N1769))</f>
        <v>plays</v>
      </c>
      <c r="S1769" s="10">
        <f t="shared" si="54"/>
        <v>41851.563020833331</v>
      </c>
      <c r="T1769" s="10">
        <f t="shared" si="55"/>
        <v>41870.458333333328</v>
      </c>
    </row>
    <row r="1770" spans="1:20" ht="49" x14ac:dyDescent="0.25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5">
        <f>E1770/D1770</f>
        <v>1.0593333333333332</v>
      </c>
      <c r="P1770" s="6">
        <f>ROUND(E1770/L1770,2)</f>
        <v>44.14</v>
      </c>
      <c r="Q1770" t="str">
        <f>LEFT(N1770, SEARCH("/",N1770)-1)</f>
        <v>theater</v>
      </c>
      <c r="R1770" t="str">
        <f>RIGHT(N1770, LEN(N1770)-SEARCH("/",N1770))</f>
        <v>plays</v>
      </c>
      <c r="S1770" s="10">
        <f t="shared" si="54"/>
        <v>42422.769085648142</v>
      </c>
      <c r="T1770" s="10">
        <f t="shared" si="55"/>
        <v>42444.666666666664</v>
      </c>
    </row>
    <row r="1771" spans="1:20" ht="49" x14ac:dyDescent="0.25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5">
        <f>E1771/D1771</f>
        <v>1.04</v>
      </c>
      <c r="P1771" s="6">
        <f>ROUND(E1771/L1771,2)</f>
        <v>866.67</v>
      </c>
      <c r="Q1771" t="str">
        <f>LEFT(N1771, SEARCH("/",N1771)-1)</f>
        <v>theater</v>
      </c>
      <c r="R1771" t="str">
        <f>RIGHT(N1771, LEN(N1771)-SEARCH("/",N1771))</f>
        <v>plays</v>
      </c>
      <c r="S1771" s="10">
        <f t="shared" si="54"/>
        <v>42320.893425925919</v>
      </c>
      <c r="T1771" s="10">
        <f t="shared" si="55"/>
        <v>42350.893425925919</v>
      </c>
    </row>
    <row r="1772" spans="1:20" ht="49" x14ac:dyDescent="0.25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5">
        <f>E1772/D1772</f>
        <v>2.21</v>
      </c>
      <c r="P1772" s="6">
        <f>ROUND(E1772/L1772,2)</f>
        <v>61.39</v>
      </c>
      <c r="Q1772" t="str">
        <f>LEFT(N1772, SEARCH("/",N1772)-1)</f>
        <v>theater</v>
      </c>
      <c r="R1772" t="str">
        <f>RIGHT(N1772, LEN(N1772)-SEARCH("/",N1772))</f>
        <v>plays</v>
      </c>
      <c r="S1772" s="10">
        <f t="shared" si="54"/>
        <v>42106.859224537031</v>
      </c>
      <c r="T1772" s="10">
        <f t="shared" si="55"/>
        <v>42136.859224537031</v>
      </c>
    </row>
    <row r="1773" spans="1:20" ht="49" x14ac:dyDescent="0.25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5">
        <f>E1773/D1773</f>
        <v>1.1866666666666668</v>
      </c>
      <c r="P1773" s="6">
        <f>ROUND(E1773/L1773,2)</f>
        <v>29.67</v>
      </c>
      <c r="Q1773" t="str">
        <f>LEFT(N1773, SEARCH("/",N1773)-1)</f>
        <v>theater</v>
      </c>
      <c r="R1773" t="str">
        <f>RIGHT(N1773, LEN(N1773)-SEARCH("/",N1773))</f>
        <v>plays</v>
      </c>
      <c r="S1773" s="10">
        <f t="shared" si="54"/>
        <v>42192.725624999999</v>
      </c>
      <c r="T1773" s="10">
        <f t="shared" si="55"/>
        <v>42217.725624999999</v>
      </c>
    </row>
    <row r="1774" spans="1:20" ht="49" x14ac:dyDescent="0.25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5">
        <f>E1774/D1774</f>
        <v>1.046</v>
      </c>
      <c r="P1774" s="6">
        <f>ROUND(E1774/L1774,2)</f>
        <v>45.48</v>
      </c>
      <c r="Q1774" t="str">
        <f>LEFT(N1774, SEARCH("/",N1774)-1)</f>
        <v>theater</v>
      </c>
      <c r="R1774" t="str">
        <f>RIGHT(N1774, LEN(N1774)-SEARCH("/",N1774))</f>
        <v>plays</v>
      </c>
      <c r="S1774" s="10">
        <f t="shared" si="54"/>
        <v>41968.991423611107</v>
      </c>
      <c r="T1774" s="10">
        <f t="shared" si="55"/>
        <v>42004.999999999993</v>
      </c>
    </row>
    <row r="1775" spans="1:20" ht="49" x14ac:dyDescent="0.25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5">
        <f>E1775/D1775</f>
        <v>1.0389999999999999</v>
      </c>
      <c r="P1775" s="6">
        <f>ROUND(E1775/L1775,2)</f>
        <v>96.2</v>
      </c>
      <c r="Q1775" t="str">
        <f>LEFT(N1775, SEARCH("/",N1775)-1)</f>
        <v>theater</v>
      </c>
      <c r="R1775" t="str">
        <f>RIGHT(N1775, LEN(N1775)-SEARCH("/",N1775))</f>
        <v>plays</v>
      </c>
      <c r="S1775" s="10">
        <f t="shared" si="54"/>
        <v>42689.833101851851</v>
      </c>
      <c r="T1775" s="10">
        <f t="shared" si="55"/>
        <v>42749.833101851851</v>
      </c>
    </row>
    <row r="1776" spans="1:20" ht="33" x14ac:dyDescent="0.25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5">
        <f>E1776/D1776</f>
        <v>1.1773333333333333</v>
      </c>
      <c r="P1776" s="6">
        <f>ROUND(E1776/L1776,2)</f>
        <v>67.92</v>
      </c>
      <c r="Q1776" t="str">
        <f>LEFT(N1776, SEARCH("/",N1776)-1)</f>
        <v>theater</v>
      </c>
      <c r="R1776" t="str">
        <f>RIGHT(N1776, LEN(N1776)-SEARCH("/",N1776))</f>
        <v>plays</v>
      </c>
      <c r="S1776" s="10">
        <f t="shared" si="54"/>
        <v>42690.125983796293</v>
      </c>
      <c r="T1776" s="10">
        <f t="shared" si="55"/>
        <v>42721.124999999993</v>
      </c>
    </row>
    <row r="1777" spans="1:20" ht="33" x14ac:dyDescent="0.25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5">
        <f>E1777/D1777</f>
        <v>1.385</v>
      </c>
      <c r="P1777" s="6">
        <f>ROUND(E1777/L1777,2)</f>
        <v>30.78</v>
      </c>
      <c r="Q1777" t="str">
        <f>LEFT(N1777, SEARCH("/",N1777)-1)</f>
        <v>theater</v>
      </c>
      <c r="R1777" t="str">
        <f>RIGHT(N1777, LEN(N1777)-SEARCH("/",N1777))</f>
        <v>plays</v>
      </c>
      <c r="S1777" s="10">
        <f t="shared" si="54"/>
        <v>42312.666261574072</v>
      </c>
      <c r="T1777" s="10">
        <f t="shared" si="55"/>
        <v>42340.666261574072</v>
      </c>
    </row>
    <row r="1778" spans="1:20" ht="49" x14ac:dyDescent="0.25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5">
        <f>E1778/D1778</f>
        <v>1.0349999999999999</v>
      </c>
      <c r="P1778" s="6">
        <f>ROUND(E1778/L1778,2)</f>
        <v>38.33</v>
      </c>
      <c r="Q1778" t="str">
        <f>LEFT(N1778, SEARCH("/",N1778)-1)</f>
        <v>theater</v>
      </c>
      <c r="R1778" t="str">
        <f>RIGHT(N1778, LEN(N1778)-SEARCH("/",N1778))</f>
        <v>plays</v>
      </c>
      <c r="S1778" s="10">
        <f t="shared" si="54"/>
        <v>41855.339768518512</v>
      </c>
      <c r="T1778" s="10">
        <f t="shared" si="55"/>
        <v>41875.999305555553</v>
      </c>
    </row>
    <row r="1779" spans="1:20" ht="49" x14ac:dyDescent="0.25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5">
        <f>E1779/D1779</f>
        <v>1.0024999999999999</v>
      </c>
      <c r="P1779" s="6">
        <f>ROUND(E1779/L1779,2)</f>
        <v>66.83</v>
      </c>
      <c r="Q1779" t="str">
        <f>LEFT(N1779, SEARCH("/",N1779)-1)</f>
        <v>theater</v>
      </c>
      <c r="R1779" t="str">
        <f>RIGHT(N1779, LEN(N1779)-SEARCH("/",N1779))</f>
        <v>plays</v>
      </c>
      <c r="S1779" s="10">
        <f t="shared" si="54"/>
        <v>42179.646296296291</v>
      </c>
      <c r="T1779" s="10">
        <f t="shared" si="55"/>
        <v>42203.458333333336</v>
      </c>
    </row>
    <row r="1780" spans="1:20" ht="49" x14ac:dyDescent="0.25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5">
        <f>E1780/D1780</f>
        <v>1.0657142857142856</v>
      </c>
      <c r="P1780" s="6">
        <f>ROUND(E1780/L1780,2)</f>
        <v>71.73</v>
      </c>
      <c r="Q1780" t="str">
        <f>LEFT(N1780, SEARCH("/",N1780)-1)</f>
        <v>theater</v>
      </c>
      <c r="R1780" t="str">
        <f>RIGHT(N1780, LEN(N1780)-SEARCH("/",N1780))</f>
        <v>plays</v>
      </c>
      <c r="S1780" s="10">
        <f t="shared" si="54"/>
        <v>42275.523333333331</v>
      </c>
      <c r="T1780" s="10">
        <f t="shared" si="55"/>
        <v>42305.523333333331</v>
      </c>
    </row>
    <row r="1781" spans="1:20" ht="49" x14ac:dyDescent="0.25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5">
        <f>E1781/D1781</f>
        <v>1</v>
      </c>
      <c r="P1781" s="6">
        <f>ROUND(E1781/L1781,2)</f>
        <v>176.47</v>
      </c>
      <c r="Q1781" t="str">
        <f>LEFT(N1781, SEARCH("/",N1781)-1)</f>
        <v>theater</v>
      </c>
      <c r="R1781" t="str">
        <f>RIGHT(N1781, LEN(N1781)-SEARCH("/",N1781))</f>
        <v>plays</v>
      </c>
      <c r="S1781" s="10">
        <f t="shared" si="54"/>
        <v>41765.402465277773</v>
      </c>
      <c r="T1781" s="10">
        <f t="shared" si="55"/>
        <v>41777.402465277773</v>
      </c>
    </row>
    <row r="1782" spans="1:20" ht="49" x14ac:dyDescent="0.25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5">
        <f>E1782/D1782</f>
        <v>1.0001249999999999</v>
      </c>
      <c r="P1782" s="6">
        <f>ROUND(E1782/L1782,2)</f>
        <v>421.11</v>
      </c>
      <c r="Q1782" t="str">
        <f>LEFT(N1782, SEARCH("/",N1782)-1)</f>
        <v>theater</v>
      </c>
      <c r="R1782" t="str">
        <f>RIGHT(N1782, LEN(N1782)-SEARCH("/",N1782))</f>
        <v>plays</v>
      </c>
      <c r="S1782" s="10">
        <f t="shared" si="54"/>
        <v>42059.492986111109</v>
      </c>
      <c r="T1782" s="10">
        <f t="shared" si="55"/>
        <v>42119.451319444437</v>
      </c>
    </row>
    <row r="1783" spans="1:20" ht="49" x14ac:dyDescent="0.25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5">
        <f>E1783/D1783</f>
        <v>1.0105</v>
      </c>
      <c r="P1783" s="6">
        <f>ROUND(E1783/L1783,2)</f>
        <v>104.99</v>
      </c>
      <c r="Q1783" t="str">
        <f>LEFT(N1783, SEARCH("/",N1783)-1)</f>
        <v>theater</v>
      </c>
      <c r="R1783" t="str">
        <f>RIGHT(N1783, LEN(N1783)-SEARCH("/",N1783))</f>
        <v>plays</v>
      </c>
      <c r="S1783" s="10">
        <f t="shared" si="54"/>
        <v>42053.524293981478</v>
      </c>
      <c r="T1783" s="10">
        <f t="shared" si="55"/>
        <v>42083.49722222222</v>
      </c>
    </row>
    <row r="1784" spans="1:20" ht="49" x14ac:dyDescent="0.25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5">
        <f>E1784/D1784</f>
        <v>1.0763636363636364</v>
      </c>
      <c r="P1784" s="6">
        <f>ROUND(E1784/L1784,2)</f>
        <v>28.19</v>
      </c>
      <c r="Q1784" t="str">
        <f>LEFT(N1784, SEARCH("/",N1784)-1)</f>
        <v>theater</v>
      </c>
      <c r="R1784" t="str">
        <f>RIGHT(N1784, LEN(N1784)-SEARCH("/",N1784))</f>
        <v>plays</v>
      </c>
      <c r="S1784" s="10">
        <f t="shared" si="54"/>
        <v>41858.147060185183</v>
      </c>
      <c r="T1784" s="10">
        <f t="shared" si="55"/>
        <v>41882.338888888888</v>
      </c>
    </row>
    <row r="1785" spans="1:20" ht="49" x14ac:dyDescent="0.25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5">
        <f>E1785/D1785</f>
        <v>1.0365</v>
      </c>
      <c r="P1785" s="6">
        <f>ROUND(E1785/L1785,2)</f>
        <v>54.55</v>
      </c>
      <c r="Q1785" t="str">
        <f>LEFT(N1785, SEARCH("/",N1785)-1)</f>
        <v>theater</v>
      </c>
      <c r="R1785" t="str">
        <f>RIGHT(N1785, LEN(N1785)-SEARCH("/",N1785))</f>
        <v>plays</v>
      </c>
      <c r="S1785" s="10">
        <f t="shared" si="54"/>
        <v>42225.305555555555</v>
      </c>
      <c r="T1785" s="10">
        <f t="shared" si="55"/>
        <v>42242.749999999993</v>
      </c>
    </row>
    <row r="1786" spans="1:20" ht="49" x14ac:dyDescent="0.25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5">
        <f>E1786/D1786</f>
        <v>1.0443333333333333</v>
      </c>
      <c r="P1786" s="6">
        <f>ROUND(E1786/L1786,2)</f>
        <v>111.89</v>
      </c>
      <c r="Q1786" t="str">
        <f>LEFT(N1786, SEARCH("/",N1786)-1)</f>
        <v>theater</v>
      </c>
      <c r="R1786" t="str">
        <f>RIGHT(N1786, LEN(N1786)-SEARCH("/",N1786))</f>
        <v>plays</v>
      </c>
      <c r="S1786" s="10">
        <f t="shared" si="54"/>
        <v>41937.745115740741</v>
      </c>
      <c r="T1786" s="10">
        <f t="shared" si="55"/>
        <v>41972.786782407406</v>
      </c>
    </row>
    <row r="1787" spans="1:20" ht="49" x14ac:dyDescent="0.25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5">
        <f>E1787/D1787</f>
        <v>1.0225</v>
      </c>
      <c r="P1787" s="6">
        <f>ROUND(E1787/L1787,2)</f>
        <v>85.21</v>
      </c>
      <c r="Q1787" t="str">
        <f>LEFT(N1787, SEARCH("/",N1787)-1)</f>
        <v>theater</v>
      </c>
      <c r="R1787" t="str">
        <f>RIGHT(N1787, LEN(N1787)-SEARCH("/",N1787))</f>
        <v>plays</v>
      </c>
      <c r="S1787" s="10">
        <f t="shared" si="54"/>
        <v>42043.976655092592</v>
      </c>
      <c r="T1787" s="10">
        <f t="shared" si="55"/>
        <v>42073.934988425921</v>
      </c>
    </row>
    <row r="1788" spans="1:20" ht="49" x14ac:dyDescent="0.25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5">
        <f>E1788/D1788</f>
        <v>1.0074285714285713</v>
      </c>
      <c r="P1788" s="6">
        <f>ROUND(E1788/L1788,2)</f>
        <v>76.650000000000006</v>
      </c>
      <c r="Q1788" t="str">
        <f>LEFT(N1788, SEARCH("/",N1788)-1)</f>
        <v>theater</v>
      </c>
      <c r="R1788" t="str">
        <f>RIGHT(N1788, LEN(N1788)-SEARCH("/",N1788))</f>
        <v>plays</v>
      </c>
      <c r="S1788" s="10">
        <f t="shared" si="54"/>
        <v>42559.222870370366</v>
      </c>
      <c r="T1788" s="10">
        <f t="shared" si="55"/>
        <v>42583.749305555553</v>
      </c>
    </row>
    <row r="1789" spans="1:20" ht="49" x14ac:dyDescent="0.25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5">
        <f>E1789/D1789</f>
        <v>1.1171428571428572</v>
      </c>
      <c r="P1789" s="6">
        <f>ROUND(E1789/L1789,2)</f>
        <v>65.17</v>
      </c>
      <c r="Q1789" t="str">
        <f>LEFT(N1789, SEARCH("/",N1789)-1)</f>
        <v>theater</v>
      </c>
      <c r="R1789" t="str">
        <f>RIGHT(N1789, LEN(N1789)-SEARCH("/",N1789))</f>
        <v>plays</v>
      </c>
      <c r="S1789" s="10">
        <f t="shared" si="54"/>
        <v>42524.574305555558</v>
      </c>
      <c r="T1789" s="10">
        <f t="shared" si="55"/>
        <v>42544.574305555558</v>
      </c>
    </row>
    <row r="1790" spans="1:20" ht="49" x14ac:dyDescent="0.25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5">
        <f>E1790/D1790</f>
        <v>1.0001100000000001</v>
      </c>
      <c r="P1790" s="6">
        <f>ROUND(E1790/L1790,2)</f>
        <v>93.76</v>
      </c>
      <c r="Q1790" t="str">
        <f>LEFT(N1790, SEARCH("/",N1790)-1)</f>
        <v>theater</v>
      </c>
      <c r="R1790" t="str">
        <f>RIGHT(N1790, LEN(N1790)-SEARCH("/",N1790))</f>
        <v>plays</v>
      </c>
      <c r="S1790" s="10">
        <f t="shared" si="54"/>
        <v>42291.879259259258</v>
      </c>
      <c r="T1790" s="10">
        <f t="shared" si="55"/>
        <v>42328.916666666664</v>
      </c>
    </row>
    <row r="1791" spans="1:20" ht="49" x14ac:dyDescent="0.25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5">
        <f>E1791/D1791</f>
        <v>1</v>
      </c>
      <c r="P1791" s="6">
        <f>ROUND(E1791/L1791,2)</f>
        <v>133.33000000000001</v>
      </c>
      <c r="Q1791" t="str">
        <f>LEFT(N1791, SEARCH("/",N1791)-1)</f>
        <v>theater</v>
      </c>
      <c r="R1791" t="str">
        <f>RIGHT(N1791, LEN(N1791)-SEARCH("/",N1791))</f>
        <v>plays</v>
      </c>
      <c r="S1791" s="10">
        <f t="shared" si="54"/>
        <v>41953.659166666665</v>
      </c>
      <c r="T1791" s="10">
        <f t="shared" si="55"/>
        <v>41983.659166666665</v>
      </c>
    </row>
    <row r="1792" spans="1:20" ht="49" x14ac:dyDescent="0.25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5">
        <f>E1792/D1792</f>
        <v>1.05</v>
      </c>
      <c r="P1792" s="6">
        <f>ROUND(E1792/L1792,2)</f>
        <v>51.22</v>
      </c>
      <c r="Q1792" t="str">
        <f>LEFT(N1792, SEARCH("/",N1792)-1)</f>
        <v>theater</v>
      </c>
      <c r="R1792" t="str">
        <f>RIGHT(N1792, LEN(N1792)-SEARCH("/",N1792))</f>
        <v>plays</v>
      </c>
      <c r="S1792" s="10">
        <f t="shared" si="54"/>
        <v>41946.436412037037</v>
      </c>
      <c r="T1792" s="10">
        <f t="shared" si="55"/>
        <v>41976.436412037037</v>
      </c>
    </row>
    <row r="1793" spans="1:20" ht="49" x14ac:dyDescent="0.25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5">
        <f>E1793/D1793</f>
        <v>1.1686666666666667</v>
      </c>
      <c r="P1793" s="6">
        <f>ROUND(E1793/L1793,2)</f>
        <v>100.17</v>
      </c>
      <c r="Q1793" t="str">
        <f>LEFT(N1793, SEARCH("/",N1793)-1)</f>
        <v>theater</v>
      </c>
      <c r="R1793" t="str">
        <f>RIGHT(N1793, LEN(N1793)-SEARCH("/",N1793))</f>
        <v>plays</v>
      </c>
      <c r="S1793" s="10">
        <f t="shared" si="54"/>
        <v>41947.554259259261</v>
      </c>
      <c r="T1793" s="10">
        <f t="shared" si="55"/>
        <v>41987.554259259261</v>
      </c>
    </row>
    <row r="1794" spans="1:20" ht="49" x14ac:dyDescent="0.25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5">
        <f>E1794/D1794</f>
        <v>1.038</v>
      </c>
      <c r="P1794" s="6">
        <f>ROUND(E1794/L1794,2)</f>
        <v>34.6</v>
      </c>
      <c r="Q1794" t="str">
        <f>LEFT(N1794, SEARCH("/",N1794)-1)</f>
        <v>theater</v>
      </c>
      <c r="R1794" t="str">
        <f>RIGHT(N1794, LEN(N1794)-SEARCH("/",N1794))</f>
        <v>plays</v>
      </c>
      <c r="S1794" s="10">
        <f t="shared" si="54"/>
        <v>42143.252789351849</v>
      </c>
      <c r="T1794" s="10">
        <f t="shared" si="55"/>
        <v>42173.252789351849</v>
      </c>
    </row>
    <row r="1795" spans="1:20" ht="49" x14ac:dyDescent="0.25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5">
        <f>E1795/D1795</f>
        <v>1.145</v>
      </c>
      <c r="P1795" s="6">
        <f>ROUND(E1795/L1795,2)</f>
        <v>184.68</v>
      </c>
      <c r="Q1795" t="str">
        <f>LEFT(N1795, SEARCH("/",N1795)-1)</f>
        <v>theater</v>
      </c>
      <c r="R1795" t="str">
        <f>RIGHT(N1795, LEN(N1795)-SEARCH("/",N1795))</f>
        <v>plays</v>
      </c>
      <c r="S1795" s="10">
        <f t="shared" ref="S1795:S1858" si="56">(J1795/86400)+25569+(-5/24)</f>
        <v>42494.355115740742</v>
      </c>
      <c r="T1795" s="10">
        <f t="shared" ref="T1795:T1858" si="57">(I1795/86400)+25569+(-5/24)</f>
        <v>42524.355115740742</v>
      </c>
    </row>
    <row r="1796" spans="1:20" ht="49" x14ac:dyDescent="0.25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5">
        <f>E1796/D1796</f>
        <v>1.024</v>
      </c>
      <c r="P1796" s="6">
        <f>ROUND(E1796/L1796,2)</f>
        <v>69.819999999999993</v>
      </c>
      <c r="Q1796" t="str">
        <f>LEFT(N1796, SEARCH("/",N1796)-1)</f>
        <v>theater</v>
      </c>
      <c r="R1796" t="str">
        <f>RIGHT(N1796, LEN(N1796)-SEARCH("/",N1796))</f>
        <v>plays</v>
      </c>
      <c r="S1796" s="10">
        <f t="shared" si="56"/>
        <v>41815.566493055558</v>
      </c>
      <c r="T1796" s="10">
        <f t="shared" si="57"/>
        <v>41830.566493055558</v>
      </c>
    </row>
    <row r="1797" spans="1:20" ht="49" x14ac:dyDescent="0.25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5">
        <f>E1797/D1797</f>
        <v>2.23</v>
      </c>
      <c r="P1797" s="6">
        <f>ROUND(E1797/L1797,2)</f>
        <v>61.94</v>
      </c>
      <c r="Q1797" t="str">
        <f>LEFT(N1797, SEARCH("/",N1797)-1)</f>
        <v>theater</v>
      </c>
      <c r="R1797" t="str">
        <f>RIGHT(N1797, LEN(N1797)-SEARCH("/",N1797))</f>
        <v>plays</v>
      </c>
      <c r="S1797" s="10">
        <f t="shared" si="56"/>
        <v>41830.337361111109</v>
      </c>
      <c r="T1797" s="10">
        <f t="shared" si="57"/>
        <v>41859.727777777771</v>
      </c>
    </row>
    <row r="1798" spans="1:20" ht="49" x14ac:dyDescent="0.25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5">
        <f>E1798/D1798</f>
        <v>1</v>
      </c>
      <c r="P1798" s="6">
        <f>ROUND(E1798/L1798,2)</f>
        <v>41.67</v>
      </c>
      <c r="Q1798" t="str">
        <f>LEFT(N1798, SEARCH("/",N1798)-1)</f>
        <v>theater</v>
      </c>
      <c r="R1798" t="str">
        <f>RIGHT(N1798, LEN(N1798)-SEARCH("/",N1798))</f>
        <v>plays</v>
      </c>
      <c r="S1798" s="10">
        <f t="shared" si="56"/>
        <v>42446.63721064815</v>
      </c>
      <c r="T1798" s="10">
        <f t="shared" si="57"/>
        <v>42496.63721064815</v>
      </c>
    </row>
    <row r="1799" spans="1:20" ht="49" x14ac:dyDescent="0.25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5">
        <f>E1799/D1799</f>
        <v>1.0580000000000001</v>
      </c>
      <c r="P1799" s="6">
        <f>ROUND(E1799/L1799,2)</f>
        <v>36.07</v>
      </c>
      <c r="Q1799" t="str">
        <f>LEFT(N1799, SEARCH("/",N1799)-1)</f>
        <v>theater</v>
      </c>
      <c r="R1799" t="str">
        <f>RIGHT(N1799, LEN(N1799)-SEARCH("/",N1799))</f>
        <v>plays</v>
      </c>
      <c r="S1799" s="10">
        <f t="shared" si="56"/>
        <v>41923.713310185187</v>
      </c>
      <c r="T1799" s="10">
        <f t="shared" si="57"/>
        <v>41948.823611111111</v>
      </c>
    </row>
    <row r="1800" spans="1:20" ht="49" x14ac:dyDescent="0.25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5">
        <f>E1800/D1800</f>
        <v>1.4236363636363636</v>
      </c>
      <c r="P1800" s="6">
        <f>ROUND(E1800/L1800,2)</f>
        <v>29</v>
      </c>
      <c r="Q1800" t="str">
        <f>LEFT(N1800, SEARCH("/",N1800)-1)</f>
        <v>theater</v>
      </c>
      <c r="R1800" t="str">
        <f>RIGHT(N1800, LEN(N1800)-SEARCH("/",N1800))</f>
        <v>plays</v>
      </c>
      <c r="S1800" s="10">
        <f t="shared" si="56"/>
        <v>41817.387094907404</v>
      </c>
      <c r="T1800" s="10">
        <f t="shared" si="57"/>
        <v>41847.387094907404</v>
      </c>
    </row>
    <row r="1801" spans="1:20" ht="33" x14ac:dyDescent="0.25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5">
        <f>E1801/D1801</f>
        <v>1.84</v>
      </c>
      <c r="P1801" s="6">
        <f>ROUND(E1801/L1801,2)</f>
        <v>24.21</v>
      </c>
      <c r="Q1801" t="str">
        <f>LEFT(N1801, SEARCH("/",N1801)-1)</f>
        <v>theater</v>
      </c>
      <c r="R1801" t="str">
        <f>RIGHT(N1801, LEN(N1801)-SEARCH("/",N1801))</f>
        <v>plays</v>
      </c>
      <c r="S1801" s="10">
        <f t="shared" si="56"/>
        <v>42140.503981481474</v>
      </c>
      <c r="T1801" s="10">
        <f t="shared" si="57"/>
        <v>42154.548611111109</v>
      </c>
    </row>
    <row r="1802" spans="1:20" ht="49" x14ac:dyDescent="0.25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5">
        <f>E1802/D1802</f>
        <v>1.0433333333333332</v>
      </c>
      <c r="P1802" s="6">
        <f>ROUND(E1802/L1802,2)</f>
        <v>55.89</v>
      </c>
      <c r="Q1802" t="str">
        <f>LEFT(N1802, SEARCH("/",N1802)-1)</f>
        <v>theater</v>
      </c>
      <c r="R1802" t="str">
        <f>RIGHT(N1802, LEN(N1802)-SEARCH("/",N1802))</f>
        <v>plays</v>
      </c>
      <c r="S1802" s="10">
        <f t="shared" si="56"/>
        <v>41764.238298611112</v>
      </c>
      <c r="T1802" s="10">
        <f t="shared" si="57"/>
        <v>41790.957638888889</v>
      </c>
    </row>
    <row r="1803" spans="1:20" ht="33" x14ac:dyDescent="0.25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5">
        <f>E1803/D1803</f>
        <v>1.1200000000000001</v>
      </c>
      <c r="P1803" s="6">
        <f>ROUND(E1803/L1803,2)</f>
        <v>11.67</v>
      </c>
      <c r="Q1803" t="str">
        <f>LEFT(N1803, SEARCH("/",N1803)-1)</f>
        <v>theater</v>
      </c>
      <c r="R1803" t="str">
        <f>RIGHT(N1803, LEN(N1803)-SEARCH("/",N1803))</f>
        <v>plays</v>
      </c>
      <c r="S1803" s="10">
        <f t="shared" si="56"/>
        <v>42378.270011574066</v>
      </c>
      <c r="T1803" s="10">
        <f t="shared" si="57"/>
        <v>42418.708333333336</v>
      </c>
    </row>
    <row r="1804" spans="1:20" ht="49" x14ac:dyDescent="0.25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5">
        <f>E1804/D1804</f>
        <v>1.1107499999999999</v>
      </c>
      <c r="P1804" s="6">
        <f>ROUND(E1804/L1804,2)</f>
        <v>68.349999999999994</v>
      </c>
      <c r="Q1804" t="str">
        <f>LEFT(N1804, SEARCH("/",N1804)-1)</f>
        <v>theater</v>
      </c>
      <c r="R1804" t="str">
        <f>RIGHT(N1804, LEN(N1804)-SEARCH("/",N1804))</f>
        <v>plays</v>
      </c>
      <c r="S1804" s="10">
        <f t="shared" si="56"/>
        <v>41941.543703703697</v>
      </c>
      <c r="T1804" s="10">
        <f t="shared" si="57"/>
        <v>41964.499999999993</v>
      </c>
    </row>
    <row r="1805" spans="1:20" ht="49" x14ac:dyDescent="0.25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5">
        <f>E1805/D1805</f>
        <v>1.0375000000000001</v>
      </c>
      <c r="P1805" s="6">
        <f>ROUND(E1805/L1805,2)</f>
        <v>27.07</v>
      </c>
      <c r="Q1805" t="str">
        <f>LEFT(N1805, SEARCH("/",N1805)-1)</f>
        <v>theater</v>
      </c>
      <c r="R1805" t="str">
        <f>RIGHT(N1805, LEN(N1805)-SEARCH("/",N1805))</f>
        <v>plays</v>
      </c>
      <c r="S1805" s="10">
        <f t="shared" si="56"/>
        <v>42026.712094907409</v>
      </c>
      <c r="T1805" s="10">
        <f t="shared" si="57"/>
        <v>42056.712094907409</v>
      </c>
    </row>
    <row r="1806" spans="1:20" ht="49" x14ac:dyDescent="0.25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5">
        <f>E1806/D1806</f>
        <v>1.0041</v>
      </c>
      <c r="P1806" s="6">
        <f>ROUND(E1806/L1806,2)</f>
        <v>118.13</v>
      </c>
      <c r="Q1806" t="str">
        <f>LEFT(N1806, SEARCH("/",N1806)-1)</f>
        <v>theater</v>
      </c>
      <c r="R1806" t="str">
        <f>RIGHT(N1806, LEN(N1806)-SEARCH("/",N1806))</f>
        <v>plays</v>
      </c>
      <c r="S1806" s="10">
        <f t="shared" si="56"/>
        <v>41834.745532407404</v>
      </c>
      <c r="T1806" s="10">
        <f t="shared" si="57"/>
        <v>41879.745532407404</v>
      </c>
    </row>
    <row r="1807" spans="1:20" ht="49" x14ac:dyDescent="0.25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5">
        <f>E1807/D1807</f>
        <v>1.0186206896551724</v>
      </c>
      <c r="P1807" s="6">
        <f>ROUND(E1807/L1807,2)</f>
        <v>44.76</v>
      </c>
      <c r="Q1807" t="str">
        <f>LEFT(N1807, SEARCH("/",N1807)-1)</f>
        <v>theater</v>
      </c>
      <c r="R1807" t="str">
        <f>RIGHT(N1807, LEN(N1807)-SEARCH("/",N1807))</f>
        <v>plays</v>
      </c>
      <c r="S1807" s="10">
        <f t="shared" si="56"/>
        <v>42193.5155787037</v>
      </c>
      <c r="T1807" s="10">
        <f t="shared" si="57"/>
        <v>42223.5155787037</v>
      </c>
    </row>
    <row r="1808" spans="1:20" ht="49" x14ac:dyDescent="0.25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5">
        <f>E1808/D1808</f>
        <v>1.0976666666666666</v>
      </c>
      <c r="P1808" s="6">
        <f>ROUND(E1808/L1808,2)</f>
        <v>99.79</v>
      </c>
      <c r="Q1808" t="str">
        <f>LEFT(N1808, SEARCH("/",N1808)-1)</f>
        <v>theater</v>
      </c>
      <c r="R1808" t="str">
        <f>RIGHT(N1808, LEN(N1808)-SEARCH("/",N1808))</f>
        <v>plays</v>
      </c>
      <c r="S1808" s="10">
        <f t="shared" si="56"/>
        <v>42290.410219907404</v>
      </c>
      <c r="T1808" s="10">
        <f t="shared" si="57"/>
        <v>42319.896527777775</v>
      </c>
    </row>
    <row r="1809" spans="1:20" ht="49" x14ac:dyDescent="0.25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5">
        <f>E1809/D1809</f>
        <v>1</v>
      </c>
      <c r="P1809" s="6">
        <f>ROUND(E1809/L1809,2)</f>
        <v>117.65</v>
      </c>
      <c r="Q1809" t="str">
        <f>LEFT(N1809, SEARCH("/",N1809)-1)</f>
        <v>theater</v>
      </c>
      <c r="R1809" t="str">
        <f>RIGHT(N1809, LEN(N1809)-SEARCH("/",N1809))</f>
        <v>plays</v>
      </c>
      <c r="S1809" s="10">
        <f t="shared" si="56"/>
        <v>42150.253749999996</v>
      </c>
      <c r="T1809" s="10">
        <f t="shared" si="57"/>
        <v>42180.253749999996</v>
      </c>
    </row>
    <row r="1810" spans="1:20" ht="49" x14ac:dyDescent="0.25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5">
        <f>E1810/D1810</f>
        <v>1.22</v>
      </c>
      <c r="P1810" s="6">
        <f>ROUND(E1810/L1810,2)</f>
        <v>203.33</v>
      </c>
      <c r="Q1810" t="str">
        <f>LEFT(N1810, SEARCH("/",N1810)-1)</f>
        <v>theater</v>
      </c>
      <c r="R1810" t="str">
        <f>RIGHT(N1810, LEN(N1810)-SEARCH("/",N1810))</f>
        <v>plays</v>
      </c>
      <c r="S1810" s="10">
        <f t="shared" si="56"/>
        <v>42152.295162037037</v>
      </c>
      <c r="T1810" s="10">
        <f t="shared" si="57"/>
        <v>42172.295162037037</v>
      </c>
    </row>
    <row r="1811" spans="1:20" ht="49" x14ac:dyDescent="0.25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5">
        <f>E1811/D1811</f>
        <v>1.3757142857142857</v>
      </c>
      <c r="P1811" s="6">
        <f>ROUND(E1811/L1811,2)</f>
        <v>28.32</v>
      </c>
      <c r="Q1811" t="str">
        <f>LEFT(N1811, SEARCH("/",N1811)-1)</f>
        <v>theater</v>
      </c>
      <c r="R1811" t="str">
        <f>RIGHT(N1811, LEN(N1811)-SEARCH("/",N1811))</f>
        <v>plays</v>
      </c>
      <c r="S1811" s="10">
        <f t="shared" si="56"/>
        <v>42409.808865740742</v>
      </c>
      <c r="T1811" s="10">
        <f t="shared" si="57"/>
        <v>42430.790972222218</v>
      </c>
    </row>
    <row r="1812" spans="1:20" ht="33" x14ac:dyDescent="0.25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5">
        <f>E1812/D1812</f>
        <v>1.0031000000000001</v>
      </c>
      <c r="P1812" s="6">
        <f>ROUND(E1812/L1812,2)</f>
        <v>110.23</v>
      </c>
      <c r="Q1812" t="str">
        <f>LEFT(N1812, SEARCH("/",N1812)-1)</f>
        <v>theater</v>
      </c>
      <c r="R1812" t="str">
        <f>RIGHT(N1812, LEN(N1812)-SEARCH("/",N1812))</f>
        <v>plays</v>
      </c>
      <c r="S1812" s="10">
        <f t="shared" si="56"/>
        <v>41791.284444444442</v>
      </c>
      <c r="T1812" s="10">
        <f t="shared" si="57"/>
        <v>41836.284444444442</v>
      </c>
    </row>
    <row r="1813" spans="1:20" ht="65" x14ac:dyDescent="0.25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5">
        <f>E1813/D1813</f>
        <v>1.071</v>
      </c>
      <c r="P1813" s="6">
        <f>ROUND(E1813/L1813,2)</f>
        <v>31.97</v>
      </c>
      <c r="Q1813" t="str">
        <f>LEFT(N1813, SEARCH("/",N1813)-1)</f>
        <v>theater</v>
      </c>
      <c r="R1813" t="str">
        <f>RIGHT(N1813, LEN(N1813)-SEARCH("/",N1813))</f>
        <v>plays</v>
      </c>
      <c r="S1813" s="10">
        <f t="shared" si="56"/>
        <v>41796.21399305555</v>
      </c>
      <c r="T1813" s="10">
        <f t="shared" si="57"/>
        <v>41826.21399305555</v>
      </c>
    </row>
    <row r="1814" spans="1:20" ht="49" x14ac:dyDescent="0.25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5">
        <f>E1814/D1814</f>
        <v>2.11</v>
      </c>
      <c r="P1814" s="6">
        <f>ROUND(E1814/L1814,2)</f>
        <v>58.61</v>
      </c>
      <c r="Q1814" t="str">
        <f>LEFT(N1814, SEARCH("/",N1814)-1)</f>
        <v>theater</v>
      </c>
      <c r="R1814" t="str">
        <f>RIGHT(N1814, LEN(N1814)-SEARCH("/",N1814))</f>
        <v>plays</v>
      </c>
      <c r="S1814" s="10">
        <f t="shared" si="56"/>
        <v>41808.78361111111</v>
      </c>
      <c r="T1814" s="10">
        <f t="shared" si="57"/>
        <v>41838.78361111111</v>
      </c>
    </row>
    <row r="1815" spans="1:20" ht="49" x14ac:dyDescent="0.25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5">
        <f>E1815/D1815</f>
        <v>1.236</v>
      </c>
      <c r="P1815" s="6">
        <f>ROUND(E1815/L1815,2)</f>
        <v>29.43</v>
      </c>
      <c r="Q1815" t="str">
        <f>LEFT(N1815, SEARCH("/",N1815)-1)</f>
        <v>theater</v>
      </c>
      <c r="R1815" t="str">
        <f>RIGHT(N1815, LEN(N1815)-SEARCH("/",N1815))</f>
        <v>plays</v>
      </c>
      <c r="S1815" s="10">
        <f t="shared" si="56"/>
        <v>42544.605995370366</v>
      </c>
      <c r="T1815" s="10">
        <f t="shared" si="57"/>
        <v>42582.665277777771</v>
      </c>
    </row>
    <row r="1816" spans="1:20" ht="49" x14ac:dyDescent="0.25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5">
        <f>E1816/D1816</f>
        <v>1.085</v>
      </c>
      <c r="P1816" s="6">
        <f>ROUND(E1816/L1816,2)</f>
        <v>81.38</v>
      </c>
      <c r="Q1816" t="str">
        <f>LEFT(N1816, SEARCH("/",N1816)-1)</f>
        <v>theater</v>
      </c>
      <c r="R1816" t="str">
        <f>RIGHT(N1816, LEN(N1816)-SEARCH("/",N1816))</f>
        <v>plays</v>
      </c>
      <c r="S1816" s="10">
        <f t="shared" si="56"/>
        <v>42499.83321759259</v>
      </c>
      <c r="T1816" s="10">
        <f t="shared" si="57"/>
        <v>42527.083333333336</v>
      </c>
    </row>
    <row r="1817" spans="1:20" ht="49" x14ac:dyDescent="0.25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5">
        <f>E1817/D1817</f>
        <v>1.0356666666666667</v>
      </c>
      <c r="P1817" s="6">
        <f>ROUND(E1817/L1817,2)</f>
        <v>199.17</v>
      </c>
      <c r="Q1817" t="str">
        <f>LEFT(N1817, SEARCH("/",N1817)-1)</f>
        <v>theater</v>
      </c>
      <c r="R1817" t="str">
        <f>RIGHT(N1817, LEN(N1817)-SEARCH("/",N1817))</f>
        <v>plays</v>
      </c>
      <c r="S1817" s="10">
        <f t="shared" si="56"/>
        <v>42264.814490740733</v>
      </c>
      <c r="T1817" s="10">
        <f t="shared" si="57"/>
        <v>42284.814490740733</v>
      </c>
    </row>
    <row r="1818" spans="1:20" ht="49" x14ac:dyDescent="0.25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5">
        <f>E1818/D1818</f>
        <v>1</v>
      </c>
      <c r="P1818" s="6">
        <f>ROUND(E1818/L1818,2)</f>
        <v>115.38</v>
      </c>
      <c r="Q1818" t="str">
        <f>LEFT(N1818, SEARCH("/",N1818)-1)</f>
        <v>theater</v>
      </c>
      <c r="R1818" t="str">
        <f>RIGHT(N1818, LEN(N1818)-SEARCH("/",N1818))</f>
        <v>plays</v>
      </c>
      <c r="S1818" s="10">
        <f t="shared" si="56"/>
        <v>41879.750717592593</v>
      </c>
      <c r="T1818" s="10">
        <f t="shared" si="57"/>
        <v>41909.750717592593</v>
      </c>
    </row>
    <row r="1819" spans="1:20" ht="49" x14ac:dyDescent="0.25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5">
        <f>E1819/D1819</f>
        <v>1.3</v>
      </c>
      <c r="P1819" s="6">
        <f>ROUND(E1819/L1819,2)</f>
        <v>46.43</v>
      </c>
      <c r="Q1819" t="str">
        <f>LEFT(N1819, SEARCH("/",N1819)-1)</f>
        <v>theater</v>
      </c>
      <c r="R1819" t="str">
        <f>RIGHT(N1819, LEN(N1819)-SEARCH("/",N1819))</f>
        <v>plays</v>
      </c>
      <c r="S1819" s="10">
        <f t="shared" si="56"/>
        <v>42053.524745370371</v>
      </c>
      <c r="T1819" s="10">
        <f t="shared" si="57"/>
        <v>42062.999305555553</v>
      </c>
    </row>
    <row r="1820" spans="1:20" ht="49" x14ac:dyDescent="0.25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5">
        <f>E1820/D1820</f>
        <v>1.0349999999999999</v>
      </c>
      <c r="P1820" s="6">
        <f>ROUND(E1820/L1820,2)</f>
        <v>70.569999999999993</v>
      </c>
      <c r="Q1820" t="str">
        <f>LEFT(N1820, SEARCH("/",N1820)-1)</f>
        <v>theater</v>
      </c>
      <c r="R1820" t="str">
        <f>RIGHT(N1820, LEN(N1820)-SEARCH("/",N1820))</f>
        <v>plays</v>
      </c>
      <c r="S1820" s="10">
        <f t="shared" si="56"/>
        <v>42675.624131944445</v>
      </c>
      <c r="T1820" s="10">
        <f t="shared" si="57"/>
        <v>42705.124305555553</v>
      </c>
    </row>
    <row r="1821" spans="1:20" ht="33" x14ac:dyDescent="0.25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5">
        <f>E1821/D1821</f>
        <v>1</v>
      </c>
      <c r="P1821" s="6">
        <f>ROUND(E1821/L1821,2)</f>
        <v>22.22</v>
      </c>
      <c r="Q1821" t="str">
        <f>LEFT(N1821, SEARCH("/",N1821)-1)</f>
        <v>theater</v>
      </c>
      <c r="R1821" t="str">
        <f>RIGHT(N1821, LEN(N1821)-SEARCH("/",N1821))</f>
        <v>plays</v>
      </c>
      <c r="S1821" s="10">
        <f t="shared" si="56"/>
        <v>42466.935833333329</v>
      </c>
      <c r="T1821" s="10">
        <f t="shared" si="57"/>
        <v>42477.770833333336</v>
      </c>
    </row>
    <row r="1822" spans="1:20" ht="49" x14ac:dyDescent="0.25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5">
        <f>E1822/D1822</f>
        <v>1.196</v>
      </c>
      <c r="P1822" s="6">
        <f>ROUND(E1822/L1822,2)</f>
        <v>159.47</v>
      </c>
      <c r="Q1822" t="str">
        <f>LEFT(N1822, SEARCH("/",N1822)-1)</f>
        <v>theater</v>
      </c>
      <c r="R1822" t="str">
        <f>RIGHT(N1822, LEN(N1822)-SEARCH("/",N1822))</f>
        <v>plays</v>
      </c>
      <c r="S1822" s="10">
        <f t="shared" si="56"/>
        <v>42089.204224537032</v>
      </c>
      <c r="T1822" s="10">
        <f t="shared" si="57"/>
        <v>42117.562499999993</v>
      </c>
    </row>
    <row r="1823" spans="1:20" ht="49" x14ac:dyDescent="0.25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5">
        <f>E1823/D1823</f>
        <v>1.0000058823529412</v>
      </c>
      <c r="P1823" s="6">
        <f>ROUND(E1823/L1823,2)</f>
        <v>37.78</v>
      </c>
      <c r="Q1823" t="str">
        <f>LEFT(N1823, SEARCH("/",N1823)-1)</f>
        <v>theater</v>
      </c>
      <c r="R1823" t="str">
        <f>RIGHT(N1823, LEN(N1823)-SEARCH("/",N1823))</f>
        <v>plays</v>
      </c>
      <c r="S1823" s="10">
        <f t="shared" si="56"/>
        <v>41894.705416666664</v>
      </c>
      <c r="T1823" s="10">
        <f t="shared" si="57"/>
        <v>41937.821527777771</v>
      </c>
    </row>
    <row r="1824" spans="1:20" ht="49" x14ac:dyDescent="0.25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5">
        <f>E1824/D1824</f>
        <v>1.00875</v>
      </c>
      <c r="P1824" s="6">
        <f>ROUND(E1824/L1824,2)</f>
        <v>72.05</v>
      </c>
      <c r="Q1824" t="str">
        <f>LEFT(N1824, SEARCH("/",N1824)-1)</f>
        <v>theater</v>
      </c>
      <c r="R1824" t="str">
        <f>RIGHT(N1824, LEN(N1824)-SEARCH("/",N1824))</f>
        <v>plays</v>
      </c>
      <c r="S1824" s="10">
        <f t="shared" si="56"/>
        <v>41752.626238425924</v>
      </c>
      <c r="T1824" s="10">
        <f t="shared" si="57"/>
        <v>41782.626238425924</v>
      </c>
    </row>
    <row r="1825" spans="1:20" ht="65" x14ac:dyDescent="0.25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5">
        <f>E1825/D1825</f>
        <v>1.0654545454545454</v>
      </c>
      <c r="P1825" s="6">
        <f>ROUND(E1825/L1825,2)</f>
        <v>63.7</v>
      </c>
      <c r="Q1825" t="str">
        <f>LEFT(N1825, SEARCH("/",N1825)-1)</f>
        <v>theater</v>
      </c>
      <c r="R1825" t="str">
        <f>RIGHT(N1825, LEN(N1825)-SEARCH("/",N1825))</f>
        <v>plays</v>
      </c>
      <c r="S1825" s="10">
        <f t="shared" si="56"/>
        <v>42448.613252314812</v>
      </c>
      <c r="T1825" s="10">
        <f t="shared" si="57"/>
        <v>42466.687499999993</v>
      </c>
    </row>
    <row r="1826" spans="1:20" ht="49" x14ac:dyDescent="0.25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5">
        <f>E1826/D1826</f>
        <v>1.38</v>
      </c>
      <c r="P1826" s="6">
        <f>ROUND(E1826/L1826,2)</f>
        <v>28.41</v>
      </c>
      <c r="Q1826" t="str">
        <f>LEFT(N1826, SEARCH("/",N1826)-1)</f>
        <v>theater</v>
      </c>
      <c r="R1826" t="str">
        <f>RIGHT(N1826, LEN(N1826)-SEARCH("/",N1826))</f>
        <v>plays</v>
      </c>
      <c r="S1826" s="10">
        <f t="shared" si="56"/>
        <v>42404.881967592592</v>
      </c>
      <c r="T1826" s="10">
        <f t="shared" si="57"/>
        <v>42413.791666666664</v>
      </c>
    </row>
    <row r="1827" spans="1:20" ht="49" x14ac:dyDescent="0.25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5">
        <f>E1827/D1827</f>
        <v>1.0115000000000001</v>
      </c>
      <c r="P1827" s="6">
        <f>ROUND(E1827/L1827,2)</f>
        <v>103.21</v>
      </c>
      <c r="Q1827" t="str">
        <f>LEFT(N1827, SEARCH("/",N1827)-1)</f>
        <v>theater</v>
      </c>
      <c r="R1827" t="str">
        <f>RIGHT(N1827, LEN(N1827)-SEARCH("/",N1827))</f>
        <v>plays</v>
      </c>
      <c r="S1827" s="10">
        <f t="shared" si="56"/>
        <v>42037.582905092589</v>
      </c>
      <c r="T1827" s="10">
        <f t="shared" si="57"/>
        <v>42067.582905092589</v>
      </c>
    </row>
    <row r="1828" spans="1:20" ht="49" x14ac:dyDescent="0.25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5">
        <f>E1828/D1828</f>
        <v>1.091</v>
      </c>
      <c r="P1828" s="6">
        <f>ROUND(E1828/L1828,2)</f>
        <v>71.150000000000006</v>
      </c>
      <c r="Q1828" t="str">
        <f>LEFT(N1828, SEARCH("/",N1828)-1)</f>
        <v>theater</v>
      </c>
      <c r="R1828" t="str">
        <f>RIGHT(N1828, LEN(N1828)-SEARCH("/",N1828))</f>
        <v>plays</v>
      </c>
      <c r="S1828" s="10">
        <f t="shared" si="56"/>
        <v>42323.353888888887</v>
      </c>
      <c r="T1828" s="10">
        <f t="shared" si="57"/>
        <v>42351.791666666664</v>
      </c>
    </row>
    <row r="1829" spans="1:20" ht="49" x14ac:dyDescent="0.25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5">
        <f>E1829/D1829</f>
        <v>1.4</v>
      </c>
      <c r="P1829" s="6">
        <f>ROUND(E1829/L1829,2)</f>
        <v>35</v>
      </c>
      <c r="Q1829" t="str">
        <f>LEFT(N1829, SEARCH("/",N1829)-1)</f>
        <v>theater</v>
      </c>
      <c r="R1829" t="str">
        <f>RIGHT(N1829, LEN(N1829)-SEARCH("/",N1829))</f>
        <v>plays</v>
      </c>
      <c r="S1829" s="10">
        <f t="shared" si="56"/>
        <v>42088.703020833331</v>
      </c>
      <c r="T1829" s="10">
        <f t="shared" si="57"/>
        <v>42118.703020833331</v>
      </c>
    </row>
    <row r="1830" spans="1:20" ht="49" x14ac:dyDescent="0.25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5">
        <f>E1830/D1830</f>
        <v>1.0358333333333334</v>
      </c>
      <c r="P1830" s="6">
        <f>ROUND(E1830/L1830,2)</f>
        <v>81.78</v>
      </c>
      <c r="Q1830" t="str">
        <f>LEFT(N1830, SEARCH("/",N1830)-1)</f>
        <v>theater</v>
      </c>
      <c r="R1830" t="str">
        <f>RIGHT(N1830, LEN(N1830)-SEARCH("/",N1830))</f>
        <v>plays</v>
      </c>
      <c r="S1830" s="10">
        <f t="shared" si="56"/>
        <v>42018.468564814808</v>
      </c>
      <c r="T1830" s="10">
        <f t="shared" si="57"/>
        <v>42040.082638888889</v>
      </c>
    </row>
    <row r="1831" spans="1:20" ht="49" x14ac:dyDescent="0.25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5">
        <f>E1831/D1831</f>
        <v>1.0297033333333332</v>
      </c>
      <c r="P1831" s="6">
        <f>ROUND(E1831/L1831,2)</f>
        <v>297.02999999999997</v>
      </c>
      <c r="Q1831" t="str">
        <f>LEFT(N1831, SEARCH("/",N1831)-1)</f>
        <v>theater</v>
      </c>
      <c r="R1831" t="str">
        <f>RIGHT(N1831, LEN(N1831)-SEARCH("/",N1831))</f>
        <v>plays</v>
      </c>
      <c r="S1831" s="10">
        <f t="shared" si="56"/>
        <v>41884.40898148148</v>
      </c>
      <c r="T1831" s="10">
        <f t="shared" si="57"/>
        <v>41916.40898148148</v>
      </c>
    </row>
    <row r="1832" spans="1:20" ht="49" x14ac:dyDescent="0.25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5">
        <f>E1832/D1832</f>
        <v>1.0813333333333333</v>
      </c>
      <c r="P1832" s="6">
        <f>ROUND(E1832/L1832,2)</f>
        <v>46.61</v>
      </c>
      <c r="Q1832" t="str">
        <f>LEFT(N1832, SEARCH("/",N1832)-1)</f>
        <v>theater</v>
      </c>
      <c r="R1832" t="str">
        <f>RIGHT(N1832, LEN(N1832)-SEARCH("/",N1832))</f>
        <v>plays</v>
      </c>
      <c r="S1832" s="10">
        <f t="shared" si="56"/>
        <v>41883.848414351851</v>
      </c>
      <c r="T1832" s="10">
        <f t="shared" si="57"/>
        <v>41902.875</v>
      </c>
    </row>
    <row r="1833" spans="1:20" ht="49" x14ac:dyDescent="0.25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5">
        <f>E1833/D1833</f>
        <v>1</v>
      </c>
      <c r="P1833" s="6">
        <f>ROUND(E1833/L1833,2)</f>
        <v>51.72</v>
      </c>
      <c r="Q1833" t="str">
        <f>LEFT(N1833, SEARCH("/",N1833)-1)</f>
        <v>theater</v>
      </c>
      <c r="R1833" t="str">
        <f>RIGHT(N1833, LEN(N1833)-SEARCH("/",N1833))</f>
        <v>plays</v>
      </c>
      <c r="S1833" s="10">
        <f t="shared" si="56"/>
        <v>41792.436944444438</v>
      </c>
      <c r="T1833" s="10">
        <f t="shared" si="57"/>
        <v>41822.436944444438</v>
      </c>
    </row>
    <row r="1834" spans="1:20" ht="49" x14ac:dyDescent="0.25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5">
        <f>E1834/D1834</f>
        <v>1.0275000000000001</v>
      </c>
      <c r="P1834" s="6">
        <f>ROUND(E1834/L1834,2)</f>
        <v>40.29</v>
      </c>
      <c r="Q1834" t="str">
        <f>LEFT(N1834, SEARCH("/",N1834)-1)</f>
        <v>theater</v>
      </c>
      <c r="R1834" t="str">
        <f>RIGHT(N1834, LEN(N1834)-SEARCH("/",N1834))</f>
        <v>plays</v>
      </c>
      <c r="S1834" s="10">
        <f t="shared" si="56"/>
        <v>42038.512118055551</v>
      </c>
      <c r="T1834" s="10">
        <f t="shared" si="57"/>
        <v>42063.499999999993</v>
      </c>
    </row>
    <row r="1835" spans="1:20" ht="49" x14ac:dyDescent="0.25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5">
        <f>E1835/D1835</f>
        <v>1.3</v>
      </c>
      <c r="P1835" s="6">
        <f>ROUND(E1835/L1835,2)</f>
        <v>16.25</v>
      </c>
      <c r="Q1835" t="str">
        <f>LEFT(N1835, SEARCH("/",N1835)-1)</f>
        <v>theater</v>
      </c>
      <c r="R1835" t="str">
        <f>RIGHT(N1835, LEN(N1835)-SEARCH("/",N1835))</f>
        <v>plays</v>
      </c>
      <c r="S1835" s="10">
        <f t="shared" si="56"/>
        <v>42661.813206018516</v>
      </c>
      <c r="T1835" s="10">
        <f t="shared" si="57"/>
        <v>42675.813206018516</v>
      </c>
    </row>
    <row r="1836" spans="1:20" ht="49" x14ac:dyDescent="0.25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5">
        <f>E1836/D1836</f>
        <v>1.0854949999999999</v>
      </c>
      <c r="P1836" s="6">
        <f>ROUND(E1836/L1836,2)</f>
        <v>30.15</v>
      </c>
      <c r="Q1836" t="str">
        <f>LEFT(N1836, SEARCH("/",N1836)-1)</f>
        <v>theater</v>
      </c>
      <c r="R1836" t="str">
        <f>RIGHT(N1836, LEN(N1836)-SEARCH("/",N1836))</f>
        <v>plays</v>
      </c>
      <c r="S1836" s="10">
        <f t="shared" si="56"/>
        <v>41820.737280092588</v>
      </c>
      <c r="T1836" s="10">
        <f t="shared" si="57"/>
        <v>41850.737280092588</v>
      </c>
    </row>
    <row r="1837" spans="1:20" ht="49" x14ac:dyDescent="0.25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5">
        <f>E1837/D1837</f>
        <v>1</v>
      </c>
      <c r="P1837" s="6">
        <f>ROUND(E1837/L1837,2)</f>
        <v>95.24</v>
      </c>
      <c r="Q1837" t="str">
        <f>LEFT(N1837, SEARCH("/",N1837)-1)</f>
        <v>theater</v>
      </c>
      <c r="R1837" t="str">
        <f>RIGHT(N1837, LEN(N1837)-SEARCH("/",N1837))</f>
        <v>plays</v>
      </c>
      <c r="S1837" s="10">
        <f t="shared" si="56"/>
        <v>41839.522604166668</v>
      </c>
      <c r="T1837" s="10">
        <f t="shared" si="57"/>
        <v>41869.522604166668</v>
      </c>
    </row>
    <row r="1838" spans="1:20" ht="49" x14ac:dyDescent="0.25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5">
        <f>E1838/D1838</f>
        <v>1.0965</v>
      </c>
      <c r="P1838" s="6">
        <f>ROUND(E1838/L1838,2)</f>
        <v>52.21</v>
      </c>
      <c r="Q1838" t="str">
        <f>LEFT(N1838, SEARCH("/",N1838)-1)</f>
        <v>theater</v>
      </c>
      <c r="R1838" t="str">
        <f>RIGHT(N1838, LEN(N1838)-SEARCH("/",N1838))</f>
        <v>plays</v>
      </c>
      <c r="S1838" s="10">
        <f t="shared" si="56"/>
        <v>42380.372847222221</v>
      </c>
      <c r="T1838" s="10">
        <f t="shared" si="57"/>
        <v>42405.708333333336</v>
      </c>
    </row>
    <row r="1839" spans="1:20" ht="49" x14ac:dyDescent="0.25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5">
        <f>E1839/D1839</f>
        <v>1.0026315789473683</v>
      </c>
      <c r="P1839" s="6">
        <f>ROUND(E1839/L1839,2)</f>
        <v>134.15</v>
      </c>
      <c r="Q1839" t="str">
        <f>LEFT(N1839, SEARCH("/",N1839)-1)</f>
        <v>theater</v>
      </c>
      <c r="R1839" t="str">
        <f>RIGHT(N1839, LEN(N1839)-SEARCH("/",N1839))</f>
        <v>plays</v>
      </c>
      <c r="S1839" s="10">
        <f t="shared" si="56"/>
        <v>41775.854803240734</v>
      </c>
      <c r="T1839" s="10">
        <f t="shared" si="57"/>
        <v>41806.916666666664</v>
      </c>
    </row>
    <row r="1840" spans="1:20" ht="49" x14ac:dyDescent="0.25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5">
        <f>E1840/D1840</f>
        <v>1.0555000000000001</v>
      </c>
      <c r="P1840" s="6">
        <f>ROUND(E1840/L1840,2)</f>
        <v>62.83</v>
      </c>
      <c r="Q1840" t="str">
        <f>LEFT(N1840, SEARCH("/",N1840)-1)</f>
        <v>theater</v>
      </c>
      <c r="R1840" t="str">
        <f>RIGHT(N1840, LEN(N1840)-SEARCH("/",N1840))</f>
        <v>plays</v>
      </c>
      <c r="S1840" s="10">
        <f t="shared" si="56"/>
        <v>41800.172094907401</v>
      </c>
      <c r="T1840" s="10">
        <f t="shared" si="57"/>
        <v>41830.172094907401</v>
      </c>
    </row>
    <row r="1841" spans="1:20" ht="49" x14ac:dyDescent="0.25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5">
        <f>E1841/D1841</f>
        <v>1.1200000000000001</v>
      </c>
      <c r="P1841" s="6">
        <f>ROUND(E1841/L1841,2)</f>
        <v>58.95</v>
      </c>
      <c r="Q1841" t="str">
        <f>LEFT(N1841, SEARCH("/",N1841)-1)</f>
        <v>theater</v>
      </c>
      <c r="R1841" t="str">
        <f>RIGHT(N1841, LEN(N1841)-SEARCH("/",N1841))</f>
        <v>plays</v>
      </c>
      <c r="S1841" s="10">
        <f t="shared" si="56"/>
        <v>42572.408483796295</v>
      </c>
      <c r="T1841" s="10">
        <f t="shared" si="57"/>
        <v>42588.916666666664</v>
      </c>
    </row>
    <row r="1842" spans="1:20" ht="49" x14ac:dyDescent="0.25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5">
        <f>E1842/D1842</f>
        <v>1.0589999999999999</v>
      </c>
      <c r="P1842" s="6">
        <f>ROUND(E1842/L1842,2)</f>
        <v>143.11000000000001</v>
      </c>
      <c r="Q1842" t="str">
        <f>LEFT(N1842, SEARCH("/",N1842)-1)</f>
        <v>theater</v>
      </c>
      <c r="R1842" t="str">
        <f>RIGHT(N1842, LEN(N1842)-SEARCH("/",N1842))</f>
        <v>plays</v>
      </c>
      <c r="S1842" s="10">
        <f t="shared" si="56"/>
        <v>41851.333252314813</v>
      </c>
      <c r="T1842" s="10">
        <f t="shared" si="57"/>
        <v>41872.477777777771</v>
      </c>
    </row>
    <row r="1843" spans="1:20" ht="49" x14ac:dyDescent="0.25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5">
        <f>E1843/D1843</f>
        <v>1.01</v>
      </c>
      <c r="P1843" s="6">
        <f>ROUND(E1843/L1843,2)</f>
        <v>84.17</v>
      </c>
      <c r="Q1843" t="str">
        <f>LEFT(N1843, SEARCH("/",N1843)-1)</f>
        <v>theater</v>
      </c>
      <c r="R1843" t="str">
        <f>RIGHT(N1843, LEN(N1843)-SEARCH("/",N1843))</f>
        <v>plays</v>
      </c>
      <c r="S1843" s="10">
        <f t="shared" si="56"/>
        <v>42205.502546296295</v>
      </c>
      <c r="T1843" s="10">
        <f t="shared" si="57"/>
        <v>42235.502546296295</v>
      </c>
    </row>
    <row r="1844" spans="1:20" ht="49" x14ac:dyDescent="0.25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5">
        <f>E1844/D1844</f>
        <v>1.042</v>
      </c>
      <c r="P1844" s="6">
        <f>ROUND(E1844/L1844,2)</f>
        <v>186.07</v>
      </c>
      <c r="Q1844" t="str">
        <f>LEFT(N1844, SEARCH("/",N1844)-1)</f>
        <v>theater</v>
      </c>
      <c r="R1844" t="str">
        <f>RIGHT(N1844, LEN(N1844)-SEARCH("/",N1844))</f>
        <v>plays</v>
      </c>
      <c r="S1844" s="10">
        <f t="shared" si="56"/>
        <v>42100.719525462962</v>
      </c>
      <c r="T1844" s="10">
        <f t="shared" si="57"/>
        <v>42126.666666666664</v>
      </c>
    </row>
    <row r="1845" spans="1:20" ht="33" x14ac:dyDescent="0.25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5">
        <f>E1845/D1845</f>
        <v>1.3467833333333334</v>
      </c>
      <c r="P1845" s="6">
        <f>ROUND(E1845/L1845,2)</f>
        <v>89.79</v>
      </c>
      <c r="Q1845" t="str">
        <f>LEFT(N1845, SEARCH("/",N1845)-1)</f>
        <v>theater</v>
      </c>
      <c r="R1845" t="str">
        <f>RIGHT(N1845, LEN(N1845)-SEARCH("/",N1845))</f>
        <v>plays</v>
      </c>
      <c r="S1845" s="10">
        <f t="shared" si="56"/>
        <v>42374.702893518515</v>
      </c>
      <c r="T1845" s="10">
        <f t="shared" si="57"/>
        <v>42387.999305555553</v>
      </c>
    </row>
    <row r="1846" spans="1:20" ht="49" x14ac:dyDescent="0.25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5">
        <f>E1846/D1846</f>
        <v>1.052184</v>
      </c>
      <c r="P1846" s="6">
        <f>ROUND(E1846/L1846,2)</f>
        <v>64.16</v>
      </c>
      <c r="Q1846" t="str">
        <f>LEFT(N1846, SEARCH("/",N1846)-1)</f>
        <v>theater</v>
      </c>
      <c r="R1846" t="str">
        <f>RIGHT(N1846, LEN(N1846)-SEARCH("/",N1846))</f>
        <v>plays</v>
      </c>
      <c r="S1846" s="10">
        <f t="shared" si="56"/>
        <v>41808.914675925924</v>
      </c>
      <c r="T1846" s="10">
        <f t="shared" si="57"/>
        <v>41831.46875</v>
      </c>
    </row>
    <row r="1847" spans="1:20" ht="49" x14ac:dyDescent="0.25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5">
        <f>E1847/D1847</f>
        <v>1.026</v>
      </c>
      <c r="P1847" s="6">
        <f>ROUND(E1847/L1847,2)</f>
        <v>59.65</v>
      </c>
      <c r="Q1847" t="str">
        <f>LEFT(N1847, SEARCH("/",N1847)-1)</f>
        <v>theater</v>
      </c>
      <c r="R1847" t="str">
        <f>RIGHT(N1847, LEN(N1847)-SEARCH("/",N1847))</f>
        <v>plays</v>
      </c>
      <c r="S1847" s="10">
        <f t="shared" si="56"/>
        <v>42294.221307870372</v>
      </c>
      <c r="T1847" s="10">
        <f t="shared" si="57"/>
        <v>42321.636805555558</v>
      </c>
    </row>
    <row r="1848" spans="1:20" ht="49" x14ac:dyDescent="0.25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5">
        <f>E1848/D1848</f>
        <v>1</v>
      </c>
      <c r="P1848" s="6">
        <f>ROUND(E1848/L1848,2)</f>
        <v>31.25</v>
      </c>
      <c r="Q1848" t="str">
        <f>LEFT(N1848, SEARCH("/",N1848)-1)</f>
        <v>theater</v>
      </c>
      <c r="R1848" t="str">
        <f>RIGHT(N1848, LEN(N1848)-SEARCH("/",N1848))</f>
        <v>plays</v>
      </c>
      <c r="S1848" s="10">
        <f t="shared" si="56"/>
        <v>42124.632777777777</v>
      </c>
      <c r="T1848" s="10">
        <f t="shared" si="57"/>
        <v>42154.632777777777</v>
      </c>
    </row>
    <row r="1849" spans="1:20" ht="49" x14ac:dyDescent="0.25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5">
        <f>E1849/D1849</f>
        <v>1.855</v>
      </c>
      <c r="P1849" s="6">
        <f>ROUND(E1849/L1849,2)</f>
        <v>41.22</v>
      </c>
      <c r="Q1849" t="str">
        <f>LEFT(N1849, SEARCH("/",N1849)-1)</f>
        <v>theater</v>
      </c>
      <c r="R1849" t="str">
        <f>RIGHT(N1849, LEN(N1849)-SEARCH("/",N1849))</f>
        <v>plays</v>
      </c>
      <c r="S1849" s="10">
        <f t="shared" si="56"/>
        <v>41861.316504629627</v>
      </c>
      <c r="T1849" s="10">
        <f t="shared" si="57"/>
        <v>41891.316504629627</v>
      </c>
    </row>
    <row r="1850" spans="1:20" ht="49" x14ac:dyDescent="0.25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5">
        <f>E1850/D1850</f>
        <v>2.89</v>
      </c>
      <c r="P1850" s="6">
        <f>ROUND(E1850/L1850,2)</f>
        <v>43.35</v>
      </c>
      <c r="Q1850" t="str">
        <f>LEFT(N1850, SEARCH("/",N1850)-1)</f>
        <v>theater</v>
      </c>
      <c r="R1850" t="str">
        <f>RIGHT(N1850, LEN(N1850)-SEARCH("/",N1850))</f>
        <v>plays</v>
      </c>
      <c r="S1850" s="10">
        <f t="shared" si="56"/>
        <v>42521.08317129629</v>
      </c>
      <c r="T1850" s="10">
        <f t="shared" si="57"/>
        <v>42529.374305555553</v>
      </c>
    </row>
    <row r="1851" spans="1:20" ht="49" x14ac:dyDescent="0.25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5">
        <f>E1851/D1851</f>
        <v>1</v>
      </c>
      <c r="P1851" s="6">
        <f>ROUND(E1851/L1851,2)</f>
        <v>64.52</v>
      </c>
      <c r="Q1851" t="str">
        <f>LEFT(N1851, SEARCH("/",N1851)-1)</f>
        <v>theater</v>
      </c>
      <c r="R1851" t="str">
        <f>RIGHT(N1851, LEN(N1851)-SEARCH("/",N1851))</f>
        <v>plays</v>
      </c>
      <c r="S1851" s="10">
        <f t="shared" si="56"/>
        <v>42272.322175925925</v>
      </c>
      <c r="T1851" s="10">
        <f t="shared" si="57"/>
        <v>42300.322175925925</v>
      </c>
    </row>
    <row r="1852" spans="1:20" ht="49" x14ac:dyDescent="0.25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5">
        <f>E1852/D1852</f>
        <v>1.0820000000000001</v>
      </c>
      <c r="P1852" s="6">
        <f>ROUND(E1852/L1852,2)</f>
        <v>43.28</v>
      </c>
      <c r="Q1852" t="str">
        <f>LEFT(N1852, SEARCH("/",N1852)-1)</f>
        <v>theater</v>
      </c>
      <c r="R1852" t="str">
        <f>RIGHT(N1852, LEN(N1852)-SEARCH("/",N1852))</f>
        <v>plays</v>
      </c>
      <c r="S1852" s="10">
        <f t="shared" si="56"/>
        <v>42016.624131944445</v>
      </c>
      <c r="T1852" s="10">
        <f t="shared" si="57"/>
        <v>42040.305555555555</v>
      </c>
    </row>
    <row r="1853" spans="1:20" ht="33" x14ac:dyDescent="0.25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5">
        <f>E1853/D1853</f>
        <v>1.0780000000000001</v>
      </c>
      <c r="P1853" s="6">
        <f>ROUND(E1853/L1853,2)</f>
        <v>77</v>
      </c>
      <c r="Q1853" t="str">
        <f>LEFT(N1853, SEARCH("/",N1853)-1)</f>
        <v>theater</v>
      </c>
      <c r="R1853" t="str">
        <f>RIGHT(N1853, LEN(N1853)-SEARCH("/",N1853))</f>
        <v>plays</v>
      </c>
      <c r="S1853" s="10">
        <f t="shared" si="56"/>
        <v>42402.680694444447</v>
      </c>
      <c r="T1853" s="10">
        <f t="shared" si="57"/>
        <v>42447.639027777775</v>
      </c>
    </row>
    <row r="1854" spans="1:20" ht="49" x14ac:dyDescent="0.25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5">
        <f>E1854/D1854</f>
        <v>1.0976190476190477</v>
      </c>
      <c r="P1854" s="6">
        <f>ROUND(E1854/L1854,2)</f>
        <v>51.22</v>
      </c>
      <c r="Q1854" t="str">
        <f>LEFT(N1854, SEARCH("/",N1854)-1)</f>
        <v>theater</v>
      </c>
      <c r="R1854" t="str">
        <f>RIGHT(N1854, LEN(N1854)-SEARCH("/",N1854))</f>
        <v>plays</v>
      </c>
      <c r="S1854" s="10">
        <f t="shared" si="56"/>
        <v>41959.910752314812</v>
      </c>
      <c r="T1854" s="10">
        <f t="shared" si="57"/>
        <v>41989.910752314812</v>
      </c>
    </row>
    <row r="1855" spans="1:20" ht="49" x14ac:dyDescent="0.25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5">
        <f>E1855/D1855</f>
        <v>1.70625</v>
      </c>
      <c r="P1855" s="6">
        <f>ROUND(E1855/L1855,2)</f>
        <v>68.25</v>
      </c>
      <c r="Q1855" t="str">
        <f>LEFT(N1855, SEARCH("/",N1855)-1)</f>
        <v>theater</v>
      </c>
      <c r="R1855" t="str">
        <f>RIGHT(N1855, LEN(N1855)-SEARCH("/",N1855))</f>
        <v>plays</v>
      </c>
      <c r="S1855" s="10">
        <f t="shared" si="56"/>
        <v>42531.844189814808</v>
      </c>
      <c r="T1855" s="10">
        <f t="shared" si="57"/>
        <v>42559.958333333336</v>
      </c>
    </row>
    <row r="1856" spans="1:20" ht="49" x14ac:dyDescent="0.25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5">
        <f>E1856/D1856</f>
        <v>1.52</v>
      </c>
      <c r="P1856" s="6">
        <f>ROUND(E1856/L1856,2)</f>
        <v>19.489999999999998</v>
      </c>
      <c r="Q1856" t="str">
        <f>LEFT(N1856, SEARCH("/",N1856)-1)</f>
        <v>theater</v>
      </c>
      <c r="R1856" t="str">
        <f>RIGHT(N1856, LEN(N1856)-SEARCH("/",N1856))</f>
        <v>plays</v>
      </c>
      <c r="S1856" s="10">
        <f t="shared" si="56"/>
        <v>42036.496192129627</v>
      </c>
      <c r="T1856" s="10">
        <f t="shared" si="57"/>
        <v>42096.454525462956</v>
      </c>
    </row>
    <row r="1857" spans="1:20" ht="49" x14ac:dyDescent="0.25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5">
        <f>E1857/D1857</f>
        <v>1.0123076923076924</v>
      </c>
      <c r="P1857" s="6">
        <f>ROUND(E1857/L1857,2)</f>
        <v>41.13</v>
      </c>
      <c r="Q1857" t="str">
        <f>LEFT(N1857, SEARCH("/",N1857)-1)</f>
        <v>theater</v>
      </c>
      <c r="R1857" t="str">
        <f>RIGHT(N1857, LEN(N1857)-SEARCH("/",N1857))</f>
        <v>plays</v>
      </c>
      <c r="S1857" s="10">
        <f t="shared" si="56"/>
        <v>42088.515358796292</v>
      </c>
      <c r="T1857" s="10">
        <f t="shared" si="57"/>
        <v>42115.515358796292</v>
      </c>
    </row>
    <row r="1858" spans="1:20" ht="49" x14ac:dyDescent="0.25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5">
        <f>E1858/D1858</f>
        <v>1.532</v>
      </c>
      <c r="P1858" s="6">
        <f>ROUND(E1858/L1858,2)</f>
        <v>41.41</v>
      </c>
      <c r="Q1858" t="str">
        <f>LEFT(N1858, SEARCH("/",N1858)-1)</f>
        <v>theater</v>
      </c>
      <c r="R1858" t="str">
        <f>RIGHT(N1858, LEN(N1858)-SEARCH("/",N1858))</f>
        <v>plays</v>
      </c>
      <c r="S1858" s="10">
        <f t="shared" si="56"/>
        <v>41820.430856481478</v>
      </c>
      <c r="T1858" s="10">
        <f t="shared" si="57"/>
        <v>41842.957638888889</v>
      </c>
    </row>
    <row r="1859" spans="1:20" ht="49" x14ac:dyDescent="0.25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5">
        <f>E1859/D1859</f>
        <v>1.2833333333333334</v>
      </c>
      <c r="P1859" s="6">
        <f>ROUND(E1859/L1859,2)</f>
        <v>27.5</v>
      </c>
      <c r="Q1859" t="str">
        <f>LEFT(N1859, SEARCH("/",N1859)-1)</f>
        <v>theater</v>
      </c>
      <c r="R1859" t="str">
        <f>RIGHT(N1859, LEN(N1859)-SEARCH("/",N1859))</f>
        <v>plays</v>
      </c>
      <c r="S1859" s="10">
        <f t="shared" ref="S1859:S1922" si="58">(J1859/86400)+25569+(-5/24)</f>
        <v>42535.770324074074</v>
      </c>
      <c r="T1859" s="10">
        <f t="shared" ref="T1859:T1922" si="59">(I1859/86400)+25569+(-5/24)</f>
        <v>42595.770324074074</v>
      </c>
    </row>
    <row r="1860" spans="1:20" ht="49" x14ac:dyDescent="0.25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5">
        <f>E1860/D1860</f>
        <v>1.0071428571428571</v>
      </c>
      <c r="P1860" s="6">
        <f>ROUND(E1860/L1860,2)</f>
        <v>33.57</v>
      </c>
      <c r="Q1860" t="str">
        <f>LEFT(N1860, SEARCH("/",N1860)-1)</f>
        <v>theater</v>
      </c>
      <c r="R1860" t="str">
        <f>RIGHT(N1860, LEN(N1860)-SEARCH("/",N1860))</f>
        <v>plays</v>
      </c>
      <c r="S1860" s="10">
        <f t="shared" si="58"/>
        <v>41821.490266203698</v>
      </c>
      <c r="T1860" s="10">
        <f t="shared" si="59"/>
        <v>41851.490266203698</v>
      </c>
    </row>
    <row r="1861" spans="1:20" ht="49" x14ac:dyDescent="0.25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5">
        <f>E1861/D1861</f>
        <v>1.0065</v>
      </c>
      <c r="P1861" s="6">
        <f>ROUND(E1861/L1861,2)</f>
        <v>145.87</v>
      </c>
      <c r="Q1861" t="str">
        <f>LEFT(N1861, SEARCH("/",N1861)-1)</f>
        <v>theater</v>
      </c>
      <c r="R1861" t="str">
        <f>RIGHT(N1861, LEN(N1861)-SEARCH("/",N1861))</f>
        <v>plays</v>
      </c>
      <c r="S1861" s="10">
        <f t="shared" si="58"/>
        <v>42626.541979166665</v>
      </c>
      <c r="T1861" s="10">
        <f t="shared" si="59"/>
        <v>42656.541979166665</v>
      </c>
    </row>
    <row r="1862" spans="1:20" ht="49" x14ac:dyDescent="0.25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5">
        <f>E1862/D1862</f>
        <v>1.913</v>
      </c>
      <c r="P1862" s="6">
        <f>ROUND(E1862/L1862,2)</f>
        <v>358.69</v>
      </c>
      <c r="Q1862" t="str">
        <f>LEFT(N1862, SEARCH("/",N1862)-1)</f>
        <v>theater</v>
      </c>
      <c r="R1862" t="str">
        <f>RIGHT(N1862, LEN(N1862)-SEARCH("/",N1862))</f>
        <v>plays</v>
      </c>
      <c r="S1862" s="10">
        <f t="shared" si="58"/>
        <v>41820.997303240736</v>
      </c>
      <c r="T1862" s="10">
        <f t="shared" si="59"/>
        <v>41852.082638888889</v>
      </c>
    </row>
    <row r="1863" spans="1:20" ht="33" x14ac:dyDescent="0.25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5">
        <f>E1863/D1863</f>
        <v>1.4019999999999999</v>
      </c>
      <c r="P1863" s="6">
        <f>ROUND(E1863/L1863,2)</f>
        <v>50.98</v>
      </c>
      <c r="Q1863" t="str">
        <f>LEFT(N1863, SEARCH("/",N1863)-1)</f>
        <v>theater</v>
      </c>
      <c r="R1863" t="str">
        <f>RIGHT(N1863, LEN(N1863)-SEARCH("/",N1863))</f>
        <v>plays</v>
      </c>
      <c r="S1863" s="10">
        <f t="shared" si="58"/>
        <v>42016.498344907406</v>
      </c>
      <c r="T1863" s="10">
        <f t="shared" si="59"/>
        <v>42047.040972222218</v>
      </c>
    </row>
    <row r="1864" spans="1:20" ht="49" x14ac:dyDescent="0.25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5">
        <f>E1864/D1864</f>
        <v>1.2433537832310839</v>
      </c>
      <c r="P1864" s="6">
        <f>ROUND(E1864/L1864,2)</f>
        <v>45.04</v>
      </c>
      <c r="Q1864" t="str">
        <f>LEFT(N1864, SEARCH("/",N1864)-1)</f>
        <v>theater</v>
      </c>
      <c r="R1864" t="str">
        <f>RIGHT(N1864, LEN(N1864)-SEARCH("/",N1864))</f>
        <v>plays</v>
      </c>
      <c r="S1864" s="10">
        <f t="shared" si="58"/>
        <v>42010.994247685179</v>
      </c>
      <c r="T1864" s="10">
        <f t="shared" si="59"/>
        <v>42037.977083333331</v>
      </c>
    </row>
    <row r="1865" spans="1:20" ht="49" x14ac:dyDescent="0.25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5">
        <f>E1865/D1865</f>
        <v>1.262</v>
      </c>
      <c r="P1865" s="6">
        <f>ROUND(E1865/L1865,2)</f>
        <v>17.53</v>
      </c>
      <c r="Q1865" t="str">
        <f>LEFT(N1865, SEARCH("/",N1865)-1)</f>
        <v>theater</v>
      </c>
      <c r="R1865" t="str">
        <f>RIGHT(N1865, LEN(N1865)-SEARCH("/",N1865))</f>
        <v>plays</v>
      </c>
      <c r="S1865" s="10">
        <f t="shared" si="58"/>
        <v>42480.271527777775</v>
      </c>
      <c r="T1865" s="10">
        <f t="shared" si="59"/>
        <v>42510.271527777775</v>
      </c>
    </row>
    <row r="1866" spans="1:20" ht="49" x14ac:dyDescent="0.25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5">
        <f>E1866/D1866</f>
        <v>1.9</v>
      </c>
      <c r="P1866" s="6">
        <f>ROUND(E1866/L1866,2)</f>
        <v>50</v>
      </c>
      <c r="Q1866" t="str">
        <f>LEFT(N1866, SEARCH("/",N1866)-1)</f>
        <v>theater</v>
      </c>
      <c r="R1866" t="str">
        <f>RIGHT(N1866, LEN(N1866)-SEARCH("/",N1866))</f>
        <v>plays</v>
      </c>
      <c r="S1866" s="10">
        <f t="shared" si="58"/>
        <v>41852.318888888891</v>
      </c>
      <c r="T1866" s="10">
        <f t="shared" si="59"/>
        <v>41866.318888888891</v>
      </c>
    </row>
    <row r="1867" spans="1:20" ht="49" x14ac:dyDescent="0.25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5">
        <f>E1867/D1867</f>
        <v>1.39</v>
      </c>
      <c r="P1867" s="6">
        <f>ROUND(E1867/L1867,2)</f>
        <v>57.92</v>
      </c>
      <c r="Q1867" t="str">
        <f>LEFT(N1867, SEARCH("/",N1867)-1)</f>
        <v>theater</v>
      </c>
      <c r="R1867" t="str">
        <f>RIGHT(N1867, LEN(N1867)-SEARCH("/",N1867))</f>
        <v>plays</v>
      </c>
      <c r="S1867" s="10">
        <f t="shared" si="58"/>
        <v>42643.424525462957</v>
      </c>
      <c r="T1867" s="10">
        <f t="shared" si="59"/>
        <v>42671.916666666664</v>
      </c>
    </row>
    <row r="1868" spans="1:20" ht="49" x14ac:dyDescent="0.25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5">
        <f>E1868/D1868</f>
        <v>2.02</v>
      </c>
      <c r="P1868" s="6">
        <f>ROUND(E1868/L1868,2)</f>
        <v>29.71</v>
      </c>
      <c r="Q1868" t="str">
        <f>LEFT(N1868, SEARCH("/",N1868)-1)</f>
        <v>theater</v>
      </c>
      <c r="R1868" t="str">
        <f>RIGHT(N1868, LEN(N1868)-SEARCH("/",N1868))</f>
        <v>plays</v>
      </c>
      <c r="S1868" s="10">
        <f t="shared" si="58"/>
        <v>42179.690138888887</v>
      </c>
      <c r="T1868" s="10">
        <f t="shared" si="59"/>
        <v>42195.541666666664</v>
      </c>
    </row>
    <row r="1869" spans="1:20" ht="49" x14ac:dyDescent="0.25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5">
        <f>E1869/D1869</f>
        <v>1.0338000000000001</v>
      </c>
      <c r="P1869" s="6">
        <f>ROUND(E1869/L1869,2)</f>
        <v>90.68</v>
      </c>
      <c r="Q1869" t="str">
        <f>LEFT(N1869, SEARCH("/",N1869)-1)</f>
        <v>theater</v>
      </c>
      <c r="R1869" t="str">
        <f>RIGHT(N1869, LEN(N1869)-SEARCH("/",N1869))</f>
        <v>plays</v>
      </c>
      <c r="S1869" s="10">
        <f t="shared" si="58"/>
        <v>42612.710474537038</v>
      </c>
      <c r="T1869" s="10">
        <f t="shared" si="59"/>
        <v>42653.957638888889</v>
      </c>
    </row>
    <row r="1870" spans="1:20" ht="49" x14ac:dyDescent="0.25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5">
        <f>E1870/D1870</f>
        <v>1.023236</v>
      </c>
      <c r="P1870" s="6">
        <f>ROUND(E1870/L1870,2)</f>
        <v>55.01</v>
      </c>
      <c r="Q1870" t="str">
        <f>LEFT(N1870, SEARCH("/",N1870)-1)</f>
        <v>theater</v>
      </c>
      <c r="R1870" t="str">
        <f>RIGHT(N1870, LEN(N1870)-SEARCH("/",N1870))</f>
        <v>plays</v>
      </c>
      <c r="S1870" s="10">
        <f t="shared" si="58"/>
        <v>42574.921724537031</v>
      </c>
      <c r="T1870" s="10">
        <f t="shared" si="59"/>
        <v>42604.921724537031</v>
      </c>
    </row>
    <row r="1871" spans="1:20" ht="49" x14ac:dyDescent="0.25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5">
        <f>E1871/D1871</f>
        <v>1.03</v>
      </c>
      <c r="P1871" s="6">
        <f>ROUND(E1871/L1871,2)</f>
        <v>57.22</v>
      </c>
      <c r="Q1871" t="str">
        <f>LEFT(N1871, SEARCH("/",N1871)-1)</f>
        <v>theater</v>
      </c>
      <c r="R1871" t="str">
        <f>RIGHT(N1871, LEN(N1871)-SEARCH("/",N1871))</f>
        <v>plays</v>
      </c>
      <c r="S1871" s="10">
        <f t="shared" si="58"/>
        <v>42200.417499999996</v>
      </c>
      <c r="T1871" s="10">
        <f t="shared" si="59"/>
        <v>42225.458333333336</v>
      </c>
    </row>
    <row r="1872" spans="1:20" ht="33" x14ac:dyDescent="0.25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5">
        <f>E1872/D1872</f>
        <v>1.2714285714285714</v>
      </c>
      <c r="P1872" s="6">
        <f>ROUND(E1872/L1872,2)</f>
        <v>72.95</v>
      </c>
      <c r="Q1872" t="str">
        <f>LEFT(N1872, SEARCH("/",N1872)-1)</f>
        <v>theater</v>
      </c>
      <c r="R1872" t="str">
        <f>RIGHT(N1872, LEN(N1872)-SEARCH("/",N1872))</f>
        <v>plays</v>
      </c>
      <c r="S1872" s="10">
        <f t="shared" si="58"/>
        <v>42419.810763888883</v>
      </c>
      <c r="T1872" s="10">
        <f t="shared" si="59"/>
        <v>42479.769097222219</v>
      </c>
    </row>
    <row r="1873" spans="1:20" ht="18" x14ac:dyDescent="0.25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5">
        <f>E1873/D1873</f>
        <v>1.01</v>
      </c>
      <c r="P1873" s="6">
        <f>ROUND(E1873/L1873,2)</f>
        <v>64.47</v>
      </c>
      <c r="Q1873" t="str">
        <f>LEFT(N1873, SEARCH("/",N1873)-1)</f>
        <v>theater</v>
      </c>
      <c r="R1873" t="str">
        <f>RIGHT(N1873, LEN(N1873)-SEARCH("/",N1873))</f>
        <v>plays</v>
      </c>
      <c r="S1873" s="10">
        <f t="shared" si="58"/>
        <v>42053.463333333326</v>
      </c>
      <c r="T1873" s="10">
        <f t="shared" si="59"/>
        <v>42083.421666666669</v>
      </c>
    </row>
    <row r="1874" spans="1:20" ht="49" x14ac:dyDescent="0.25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5">
        <f>E1874/D1874</f>
        <v>1.2178</v>
      </c>
      <c r="P1874" s="6">
        <f>ROUND(E1874/L1874,2)</f>
        <v>716.35</v>
      </c>
      <c r="Q1874" t="str">
        <f>LEFT(N1874, SEARCH("/",N1874)-1)</f>
        <v>theater</v>
      </c>
      <c r="R1874" t="str">
        <f>RIGHT(N1874, LEN(N1874)-SEARCH("/",N1874))</f>
        <v>plays</v>
      </c>
      <c r="S1874" s="10">
        <f t="shared" si="58"/>
        <v>42605.55704861111</v>
      </c>
      <c r="T1874" s="10">
        <f t="shared" si="59"/>
        <v>42633.916666666664</v>
      </c>
    </row>
    <row r="1875" spans="1:20" ht="49" x14ac:dyDescent="0.25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5">
        <f>E1875/D1875</f>
        <v>1.1339285714285714</v>
      </c>
      <c r="P1875" s="6">
        <f>ROUND(E1875/L1875,2)</f>
        <v>50.4</v>
      </c>
      <c r="Q1875" t="str">
        <f>LEFT(N1875, SEARCH("/",N1875)-1)</f>
        <v>theater</v>
      </c>
      <c r="R1875" t="str">
        <f>RIGHT(N1875, LEN(N1875)-SEARCH("/",N1875))</f>
        <v>plays</v>
      </c>
      <c r="S1875" s="10">
        <f t="shared" si="58"/>
        <v>42458.433391203704</v>
      </c>
      <c r="T1875" s="10">
        <f t="shared" si="59"/>
        <v>42488.433391203704</v>
      </c>
    </row>
    <row r="1876" spans="1:20" ht="33" x14ac:dyDescent="0.25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5">
        <f>E1876/D1876</f>
        <v>1.5</v>
      </c>
      <c r="P1876" s="6">
        <f>ROUND(E1876/L1876,2)</f>
        <v>41.67</v>
      </c>
      <c r="Q1876" t="str">
        <f>LEFT(N1876, SEARCH("/",N1876)-1)</f>
        <v>theater</v>
      </c>
      <c r="R1876" t="str">
        <f>RIGHT(N1876, LEN(N1876)-SEARCH("/",N1876))</f>
        <v>plays</v>
      </c>
      <c r="S1876" s="10">
        <f t="shared" si="58"/>
        <v>42528.813680555548</v>
      </c>
      <c r="T1876" s="10">
        <f t="shared" si="59"/>
        <v>42566.693055555552</v>
      </c>
    </row>
    <row r="1877" spans="1:20" ht="49" x14ac:dyDescent="0.25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5">
        <f>E1877/D1877</f>
        <v>2.1459999999999999</v>
      </c>
      <c r="P1877" s="6">
        <f>ROUND(E1877/L1877,2)</f>
        <v>35.770000000000003</v>
      </c>
      <c r="Q1877" t="str">
        <f>LEFT(N1877, SEARCH("/",N1877)-1)</f>
        <v>theater</v>
      </c>
      <c r="R1877" t="str">
        <f>RIGHT(N1877, LEN(N1877)-SEARCH("/",N1877))</f>
        <v>plays</v>
      </c>
      <c r="S1877" s="10">
        <f t="shared" si="58"/>
        <v>41841.61215277778</v>
      </c>
      <c r="T1877" s="10">
        <f t="shared" si="59"/>
        <v>41882.625</v>
      </c>
    </row>
    <row r="1878" spans="1:20" ht="49" x14ac:dyDescent="0.25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5">
        <f>E1878/D1878</f>
        <v>1.0205</v>
      </c>
      <c r="P1878" s="6">
        <f>ROUND(E1878/L1878,2)</f>
        <v>88.74</v>
      </c>
      <c r="Q1878" t="str">
        <f>LEFT(N1878, SEARCH("/",N1878)-1)</f>
        <v>theater</v>
      </c>
      <c r="R1878" t="str">
        <f>RIGHT(N1878, LEN(N1878)-SEARCH("/",N1878))</f>
        <v>plays</v>
      </c>
      <c r="S1878" s="10">
        <f t="shared" si="58"/>
        <v>41927.962164351848</v>
      </c>
      <c r="T1878" s="10">
        <f t="shared" si="59"/>
        <v>41949.040972222218</v>
      </c>
    </row>
    <row r="1879" spans="1:20" ht="49" x14ac:dyDescent="0.25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5">
        <f>E1879/D1879</f>
        <v>1</v>
      </c>
      <c r="P1879" s="6">
        <f>ROUND(E1879/L1879,2)</f>
        <v>148.47999999999999</v>
      </c>
      <c r="Q1879" t="str">
        <f>LEFT(N1879, SEARCH("/",N1879)-1)</f>
        <v>theater</v>
      </c>
      <c r="R1879" t="str">
        <f>RIGHT(N1879, LEN(N1879)-SEARCH("/",N1879))</f>
        <v>plays</v>
      </c>
      <c r="S1879" s="10">
        <f t="shared" si="58"/>
        <v>42062.626111111109</v>
      </c>
      <c r="T1879" s="10">
        <f t="shared" si="59"/>
        <v>42083.643749999996</v>
      </c>
    </row>
    <row r="1880" spans="1:20" ht="49" x14ac:dyDescent="0.25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5">
        <f>E1880/D1880</f>
        <v>1.01</v>
      </c>
      <c r="P1880" s="6">
        <f>ROUND(E1880/L1880,2)</f>
        <v>51.79</v>
      </c>
      <c r="Q1880" t="str">
        <f>LEFT(N1880, SEARCH("/",N1880)-1)</f>
        <v>theater</v>
      </c>
      <c r="R1880" t="str">
        <f>RIGHT(N1880, LEN(N1880)-SEARCH("/",N1880))</f>
        <v>plays</v>
      </c>
      <c r="S1880" s="10">
        <f t="shared" si="58"/>
        <v>42541.293182870366</v>
      </c>
      <c r="T1880" s="10">
        <f t="shared" si="59"/>
        <v>42571.293182870366</v>
      </c>
    </row>
    <row r="1881" spans="1:20" ht="49" x14ac:dyDescent="0.25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5">
        <f>E1881/D1881</f>
        <v>1.1333333333333333</v>
      </c>
      <c r="P1881" s="6">
        <f>ROUND(E1881/L1881,2)</f>
        <v>20</v>
      </c>
      <c r="Q1881" t="str">
        <f>LEFT(N1881, SEARCH("/",N1881)-1)</f>
        <v>theater</v>
      </c>
      <c r="R1881" t="str">
        <f>RIGHT(N1881, LEN(N1881)-SEARCH("/",N1881))</f>
        <v>plays</v>
      </c>
      <c r="S1881" s="10">
        <f t="shared" si="58"/>
        <v>41918.672499999993</v>
      </c>
      <c r="T1881" s="10">
        <f t="shared" si="59"/>
        <v>41945.791666666664</v>
      </c>
    </row>
    <row r="1882" spans="1:20" ht="49" x14ac:dyDescent="0.25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5">
        <f>E1882/D1882</f>
        <v>1.04</v>
      </c>
      <c r="P1882" s="6">
        <f>ROUND(E1882/L1882,2)</f>
        <v>52</v>
      </c>
      <c r="Q1882" t="str">
        <f>LEFT(N1882, SEARCH("/",N1882)-1)</f>
        <v>theater</v>
      </c>
      <c r="R1882" t="str">
        <f>RIGHT(N1882, LEN(N1882)-SEARCH("/",N1882))</f>
        <v>plays</v>
      </c>
      <c r="S1882" s="10">
        <f t="shared" si="58"/>
        <v>41921.071643518517</v>
      </c>
      <c r="T1882" s="10">
        <f t="shared" si="59"/>
        <v>41938.916666666664</v>
      </c>
    </row>
    <row r="1883" spans="1:20" ht="49" x14ac:dyDescent="0.25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5">
        <f>E1883/D1883</f>
        <v>1.1533333333333333</v>
      </c>
      <c r="P1883" s="6">
        <f>ROUND(E1883/L1883,2)</f>
        <v>53.23</v>
      </c>
      <c r="Q1883" t="str">
        <f>LEFT(N1883, SEARCH("/",N1883)-1)</f>
        <v>theater</v>
      </c>
      <c r="R1883" t="str">
        <f>RIGHT(N1883, LEN(N1883)-SEARCH("/",N1883))</f>
        <v>plays</v>
      </c>
      <c r="S1883" s="10">
        <f t="shared" si="58"/>
        <v>42128.528275462959</v>
      </c>
      <c r="T1883" s="10">
        <f t="shared" si="59"/>
        <v>42140.916666666664</v>
      </c>
    </row>
    <row r="1884" spans="1:20" ht="49" x14ac:dyDescent="0.25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5">
        <f>E1884/D1884</f>
        <v>1.1285000000000001</v>
      </c>
      <c r="P1884" s="6">
        <f>ROUND(E1884/L1884,2)</f>
        <v>39.6</v>
      </c>
      <c r="Q1884" t="str">
        <f>LEFT(N1884, SEARCH("/",N1884)-1)</f>
        <v>theater</v>
      </c>
      <c r="R1884" t="str">
        <f>RIGHT(N1884, LEN(N1884)-SEARCH("/",N1884))</f>
        <v>plays</v>
      </c>
      <c r="S1884" s="10">
        <f t="shared" si="58"/>
        <v>42053.708587962959</v>
      </c>
      <c r="T1884" s="10">
        <f t="shared" si="59"/>
        <v>42079.666666666664</v>
      </c>
    </row>
    <row r="1885" spans="1:20" ht="49" x14ac:dyDescent="0.25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5">
        <f>E1885/D1885</f>
        <v>1.2786666666666666</v>
      </c>
      <c r="P1885" s="6">
        <f>ROUND(E1885/L1885,2)</f>
        <v>34.25</v>
      </c>
      <c r="Q1885" t="str">
        <f>LEFT(N1885, SEARCH("/",N1885)-1)</f>
        <v>theater</v>
      </c>
      <c r="R1885" t="str">
        <f>RIGHT(N1885, LEN(N1885)-SEARCH("/",N1885))</f>
        <v>plays</v>
      </c>
      <c r="S1885" s="10">
        <f t="shared" si="58"/>
        <v>41781.64675925926</v>
      </c>
      <c r="T1885" s="10">
        <f t="shared" si="59"/>
        <v>41811.64675925926</v>
      </c>
    </row>
    <row r="1886" spans="1:20" ht="49" x14ac:dyDescent="0.25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5">
        <f>E1886/D1886</f>
        <v>1.4266666666666667</v>
      </c>
      <c r="P1886" s="6">
        <f>ROUND(E1886/L1886,2)</f>
        <v>164.62</v>
      </c>
      <c r="Q1886" t="str">
        <f>LEFT(N1886, SEARCH("/",N1886)-1)</f>
        <v>theater</v>
      </c>
      <c r="R1886" t="str">
        <f>RIGHT(N1886, LEN(N1886)-SEARCH("/",N1886))</f>
        <v>plays</v>
      </c>
      <c r="S1886" s="10">
        <f t="shared" si="58"/>
        <v>42171.109108796292</v>
      </c>
      <c r="T1886" s="10">
        <f t="shared" si="59"/>
        <v>42195.666666666664</v>
      </c>
    </row>
    <row r="1887" spans="1:20" ht="49" x14ac:dyDescent="0.25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5">
        <f>E1887/D1887</f>
        <v>1.1879999999999999</v>
      </c>
      <c r="P1887" s="6">
        <f>ROUND(E1887/L1887,2)</f>
        <v>125.05</v>
      </c>
      <c r="Q1887" t="str">
        <f>LEFT(N1887, SEARCH("/",N1887)-1)</f>
        <v>theater</v>
      </c>
      <c r="R1887" t="str">
        <f>RIGHT(N1887, LEN(N1887)-SEARCH("/",N1887))</f>
        <v>plays</v>
      </c>
      <c r="S1887" s="10">
        <f t="shared" si="58"/>
        <v>41989.039212962962</v>
      </c>
      <c r="T1887" s="10">
        <f t="shared" si="59"/>
        <v>42006.039212962962</v>
      </c>
    </row>
    <row r="1888" spans="1:20" ht="49" x14ac:dyDescent="0.25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5">
        <f>E1888/D1888</f>
        <v>1.3833333333333333</v>
      </c>
      <c r="P1888" s="6">
        <f>ROUND(E1888/L1888,2)</f>
        <v>51.88</v>
      </c>
      <c r="Q1888" t="str">
        <f>LEFT(N1888, SEARCH("/",N1888)-1)</f>
        <v>theater</v>
      </c>
      <c r="R1888" t="str">
        <f>RIGHT(N1888, LEN(N1888)-SEARCH("/",N1888))</f>
        <v>plays</v>
      </c>
      <c r="S1888" s="10">
        <f t="shared" si="58"/>
        <v>41796.563263888886</v>
      </c>
      <c r="T1888" s="10">
        <f t="shared" si="59"/>
        <v>41826.563263888886</v>
      </c>
    </row>
    <row r="1889" spans="1:20" ht="49" x14ac:dyDescent="0.25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5">
        <f>E1889/D1889</f>
        <v>1.599402985074627</v>
      </c>
      <c r="P1889" s="6">
        <f>ROUND(E1889/L1889,2)</f>
        <v>40.29</v>
      </c>
      <c r="Q1889" t="str">
        <f>LEFT(N1889, SEARCH("/",N1889)-1)</f>
        <v>theater</v>
      </c>
      <c r="R1889" t="str">
        <f>RIGHT(N1889, LEN(N1889)-SEARCH("/",N1889))</f>
        <v>plays</v>
      </c>
      <c r="S1889" s="10">
        <f t="shared" si="58"/>
        <v>41793.460428240738</v>
      </c>
      <c r="T1889" s="10">
        <f t="shared" si="59"/>
        <v>41823.460428240738</v>
      </c>
    </row>
    <row r="1890" spans="1:20" ht="49" x14ac:dyDescent="0.25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5">
        <f>E1890/D1890</f>
        <v>1.1424000000000001</v>
      </c>
      <c r="P1890" s="6">
        <f>ROUND(E1890/L1890,2)</f>
        <v>64.91</v>
      </c>
      <c r="Q1890" t="str">
        <f>LEFT(N1890, SEARCH("/",N1890)-1)</f>
        <v>theater</v>
      </c>
      <c r="R1890" t="str">
        <f>RIGHT(N1890, LEN(N1890)-SEARCH("/",N1890))</f>
        <v>plays</v>
      </c>
      <c r="S1890" s="10">
        <f t="shared" si="58"/>
        <v>42506.552071759252</v>
      </c>
      <c r="T1890" s="10">
        <f t="shared" si="59"/>
        <v>42536.552071759252</v>
      </c>
    </row>
    <row r="1891" spans="1:20" ht="49" x14ac:dyDescent="0.25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5">
        <f>E1891/D1891</f>
        <v>1.0060606060606061</v>
      </c>
      <c r="P1891" s="6">
        <f>ROUND(E1891/L1891,2)</f>
        <v>55.33</v>
      </c>
      <c r="Q1891" t="str">
        <f>LEFT(N1891, SEARCH("/",N1891)-1)</f>
        <v>theater</v>
      </c>
      <c r="R1891" t="str">
        <f>RIGHT(N1891, LEN(N1891)-SEARCH("/",N1891))</f>
        <v>plays</v>
      </c>
      <c r="S1891" s="10">
        <f t="shared" si="58"/>
        <v>42372.484722222223</v>
      </c>
      <c r="T1891" s="10">
        <f t="shared" si="59"/>
        <v>42402.484722222223</v>
      </c>
    </row>
    <row r="1892" spans="1:20" ht="49" x14ac:dyDescent="0.25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5">
        <f>E1892/D1892</f>
        <v>1.552</v>
      </c>
      <c r="P1892" s="6">
        <f>ROUND(E1892/L1892,2)</f>
        <v>83.14</v>
      </c>
      <c r="Q1892" t="str">
        <f>LEFT(N1892, SEARCH("/",N1892)-1)</f>
        <v>theater</v>
      </c>
      <c r="R1892" t="str">
        <f>RIGHT(N1892, LEN(N1892)-SEARCH("/",N1892))</f>
        <v>plays</v>
      </c>
      <c r="S1892" s="10">
        <f t="shared" si="58"/>
        <v>42126.666678240734</v>
      </c>
      <c r="T1892" s="10">
        <f t="shared" si="59"/>
        <v>42158.082638888889</v>
      </c>
    </row>
    <row r="1893" spans="1:20" ht="49" x14ac:dyDescent="0.25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5">
        <f>E1893/D1893</f>
        <v>1.2775000000000001</v>
      </c>
      <c r="P1893" s="6">
        <f>ROUND(E1893/L1893,2)</f>
        <v>38.71</v>
      </c>
      <c r="Q1893" t="str">
        <f>LEFT(N1893, SEARCH("/",N1893)-1)</f>
        <v>theater</v>
      </c>
      <c r="R1893" t="str">
        <f>RIGHT(N1893, LEN(N1893)-SEARCH("/",N1893))</f>
        <v>plays</v>
      </c>
      <c r="S1893" s="10">
        <f t="shared" si="58"/>
        <v>42149.732083333329</v>
      </c>
      <c r="T1893" s="10">
        <f t="shared" si="59"/>
        <v>42179.732083333329</v>
      </c>
    </row>
    <row r="1894" spans="1:20" ht="49" x14ac:dyDescent="0.25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5">
        <f>E1894/D1894</f>
        <v>1.212</v>
      </c>
      <c r="P1894" s="6">
        <f>ROUND(E1894/L1894,2)</f>
        <v>125.38</v>
      </c>
      <c r="Q1894" t="str">
        <f>LEFT(N1894, SEARCH("/",N1894)-1)</f>
        <v>theater</v>
      </c>
      <c r="R1894" t="str">
        <f>RIGHT(N1894, LEN(N1894)-SEARCH("/",N1894))</f>
        <v>plays</v>
      </c>
      <c r="S1894" s="10">
        <f t="shared" si="58"/>
        <v>42087.55972222222</v>
      </c>
      <c r="T1894" s="10">
        <f t="shared" si="59"/>
        <v>42111.458333333336</v>
      </c>
    </row>
    <row r="1895" spans="1:20" ht="49" x14ac:dyDescent="0.25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5">
        <f>E1895/D1895</f>
        <v>1.127</v>
      </c>
      <c r="P1895" s="6">
        <f>ROUND(E1895/L1895,2)</f>
        <v>78.260000000000005</v>
      </c>
      <c r="Q1895" t="str">
        <f>LEFT(N1895, SEARCH("/",N1895)-1)</f>
        <v>theater</v>
      </c>
      <c r="R1895" t="str">
        <f>RIGHT(N1895, LEN(N1895)-SEARCH("/",N1895))</f>
        <v>plays</v>
      </c>
      <c r="S1895" s="10">
        <f t="shared" si="58"/>
        <v>41753.427442129629</v>
      </c>
      <c r="T1895" s="10">
        <f t="shared" si="59"/>
        <v>41783.666666666664</v>
      </c>
    </row>
    <row r="1896" spans="1:20" ht="49" x14ac:dyDescent="0.25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5">
        <f>E1896/D1896</f>
        <v>1.2749999999999999</v>
      </c>
      <c r="P1896" s="6">
        <f>ROUND(E1896/L1896,2)</f>
        <v>47.22</v>
      </c>
      <c r="Q1896" t="str">
        <f>LEFT(N1896, SEARCH("/",N1896)-1)</f>
        <v>theater</v>
      </c>
      <c r="R1896" t="str">
        <f>RIGHT(N1896, LEN(N1896)-SEARCH("/",N1896))</f>
        <v>plays</v>
      </c>
      <c r="S1896" s="10">
        <f t="shared" si="58"/>
        <v>42443.594027777777</v>
      </c>
      <c r="T1896" s="10">
        <f t="shared" si="59"/>
        <v>42473.594027777777</v>
      </c>
    </row>
    <row r="1897" spans="1:20" ht="49" x14ac:dyDescent="0.25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5">
        <f>E1897/D1897</f>
        <v>1.5820000000000001</v>
      </c>
      <c r="P1897" s="6">
        <f>ROUND(E1897/L1897,2)</f>
        <v>79.099999999999994</v>
      </c>
      <c r="Q1897" t="str">
        <f>LEFT(N1897, SEARCH("/",N1897)-1)</f>
        <v>theater</v>
      </c>
      <c r="R1897" t="str">
        <f>RIGHT(N1897, LEN(N1897)-SEARCH("/",N1897))</f>
        <v>plays</v>
      </c>
      <c r="S1897" s="10">
        <f t="shared" si="58"/>
        <v>42121.041481481479</v>
      </c>
      <c r="T1897" s="10">
        <f t="shared" si="59"/>
        <v>42142.041481481479</v>
      </c>
    </row>
    <row r="1898" spans="1:20" ht="49" x14ac:dyDescent="0.25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5">
        <f>E1898/D1898</f>
        <v>1.0526894736842105</v>
      </c>
      <c r="P1898" s="6">
        <f>ROUND(E1898/L1898,2)</f>
        <v>114.29</v>
      </c>
      <c r="Q1898" t="str">
        <f>LEFT(N1898, SEARCH("/",N1898)-1)</f>
        <v>theater</v>
      </c>
      <c r="R1898" t="str">
        <f>RIGHT(N1898, LEN(N1898)-SEARCH("/",N1898))</f>
        <v>plays</v>
      </c>
      <c r="S1898" s="10">
        <f t="shared" si="58"/>
        <v>42267.800891203697</v>
      </c>
      <c r="T1898" s="10">
        <f t="shared" si="59"/>
        <v>42302.800891203697</v>
      </c>
    </row>
    <row r="1899" spans="1:20" ht="49" x14ac:dyDescent="0.25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5">
        <f>E1899/D1899</f>
        <v>1</v>
      </c>
      <c r="P1899" s="6">
        <f>ROUND(E1899/L1899,2)</f>
        <v>51.72</v>
      </c>
      <c r="Q1899" t="str">
        <f>LEFT(N1899, SEARCH("/",N1899)-1)</f>
        <v>theater</v>
      </c>
      <c r="R1899" t="str">
        <f>RIGHT(N1899, LEN(N1899)-SEARCH("/",N1899))</f>
        <v>plays</v>
      </c>
      <c r="S1899" s="10">
        <f t="shared" si="58"/>
        <v>41848.657824074071</v>
      </c>
      <c r="T1899" s="10">
        <f t="shared" si="59"/>
        <v>41868.007638888885</v>
      </c>
    </row>
    <row r="1900" spans="1:20" ht="49" x14ac:dyDescent="0.25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5">
        <f>E1900/D1900</f>
        <v>1</v>
      </c>
      <c r="P1900" s="6">
        <f>ROUND(E1900/L1900,2)</f>
        <v>30.77</v>
      </c>
      <c r="Q1900" t="str">
        <f>LEFT(N1900, SEARCH("/",N1900)-1)</f>
        <v>theater</v>
      </c>
      <c r="R1900" t="str">
        <f>RIGHT(N1900, LEN(N1900)-SEARCH("/",N1900))</f>
        <v>plays</v>
      </c>
      <c r="S1900" s="10">
        <f t="shared" si="58"/>
        <v>42689.006655092591</v>
      </c>
      <c r="T1900" s="10">
        <f t="shared" si="59"/>
        <v>42700.041666666664</v>
      </c>
    </row>
    <row r="1901" spans="1:20" ht="49" x14ac:dyDescent="0.25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5">
        <f>E1901/D1901</f>
        <v>1.0686</v>
      </c>
      <c r="P1901" s="6">
        <f>ROUND(E1901/L1901,2)</f>
        <v>74.209999999999994</v>
      </c>
      <c r="Q1901" t="str">
        <f>LEFT(N1901, SEARCH("/",N1901)-1)</f>
        <v>theater</v>
      </c>
      <c r="R1901" t="str">
        <f>RIGHT(N1901, LEN(N1901)-SEARCH("/",N1901))</f>
        <v>plays</v>
      </c>
      <c r="S1901" s="10">
        <f t="shared" si="58"/>
        <v>41915.554502314808</v>
      </c>
      <c r="T1901" s="10">
        <f t="shared" si="59"/>
        <v>41944.512499999997</v>
      </c>
    </row>
    <row r="1902" spans="1:20" ht="49" x14ac:dyDescent="0.25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5">
        <f>E1902/D1902</f>
        <v>1.244</v>
      </c>
      <c r="P1902" s="6">
        <f>ROUND(E1902/L1902,2)</f>
        <v>47.85</v>
      </c>
      <c r="Q1902" t="str">
        <f>LEFT(N1902, SEARCH("/",N1902)-1)</f>
        <v>theater</v>
      </c>
      <c r="R1902" t="str">
        <f>RIGHT(N1902, LEN(N1902)-SEARCH("/",N1902))</f>
        <v>plays</v>
      </c>
      <c r="S1902" s="10">
        <f t="shared" si="58"/>
        <v>42584.638495370367</v>
      </c>
      <c r="T1902" s="10">
        <f t="shared" si="59"/>
        <v>42624.638495370367</v>
      </c>
    </row>
    <row r="1903" spans="1:20" ht="49" x14ac:dyDescent="0.25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5">
        <f>E1903/D1903</f>
        <v>1.0870406189555126</v>
      </c>
      <c r="P1903" s="6">
        <f>ROUND(E1903/L1903,2)</f>
        <v>34.409999999999997</v>
      </c>
      <c r="Q1903" t="str">
        <f>LEFT(N1903, SEARCH("/",N1903)-1)</f>
        <v>theater</v>
      </c>
      <c r="R1903" t="str">
        <f>RIGHT(N1903, LEN(N1903)-SEARCH("/",N1903))</f>
        <v>plays</v>
      </c>
      <c r="S1903" s="10">
        <f t="shared" si="58"/>
        <v>42511.53361111111</v>
      </c>
      <c r="T1903" s="10">
        <f t="shared" si="59"/>
        <v>42523.708333333336</v>
      </c>
    </row>
    <row r="1904" spans="1:20" ht="49" x14ac:dyDescent="0.25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5">
        <f>E1904/D1904</f>
        <v>1.0242424242424242</v>
      </c>
      <c r="P1904" s="6">
        <f>ROUND(E1904/L1904,2)</f>
        <v>40.24</v>
      </c>
      <c r="Q1904" t="str">
        <f>LEFT(N1904, SEARCH("/",N1904)-1)</f>
        <v>theater</v>
      </c>
      <c r="R1904" t="str">
        <f>RIGHT(N1904, LEN(N1904)-SEARCH("/",N1904))</f>
        <v>plays</v>
      </c>
      <c r="S1904" s="10">
        <f t="shared" si="58"/>
        <v>42458.950277777774</v>
      </c>
      <c r="T1904" s="10">
        <f t="shared" si="59"/>
        <v>42518.697222222218</v>
      </c>
    </row>
    <row r="1905" spans="1:20" ht="49" x14ac:dyDescent="0.25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5">
        <f>E1905/D1905</f>
        <v>1.0549999999999999</v>
      </c>
      <c r="P1905" s="6">
        <f>ROUND(E1905/L1905,2)</f>
        <v>60.29</v>
      </c>
      <c r="Q1905" t="str">
        <f>LEFT(N1905, SEARCH("/",N1905)-1)</f>
        <v>theater</v>
      </c>
      <c r="R1905" t="str">
        <f>RIGHT(N1905, LEN(N1905)-SEARCH("/",N1905))</f>
        <v>plays</v>
      </c>
      <c r="S1905" s="10">
        <f t="shared" si="58"/>
        <v>42131.827835648146</v>
      </c>
      <c r="T1905" s="10">
        <f t="shared" si="59"/>
        <v>42186.082638888889</v>
      </c>
    </row>
    <row r="1906" spans="1:20" ht="49" x14ac:dyDescent="0.25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5">
        <f>E1906/D1906</f>
        <v>1.0629999999999999</v>
      </c>
      <c r="P1906" s="6">
        <f>ROUND(E1906/L1906,2)</f>
        <v>25.31</v>
      </c>
      <c r="Q1906" t="str">
        <f>LEFT(N1906, SEARCH("/",N1906)-1)</f>
        <v>theater</v>
      </c>
      <c r="R1906" t="str">
        <f>RIGHT(N1906, LEN(N1906)-SEARCH("/",N1906))</f>
        <v>plays</v>
      </c>
      <c r="S1906" s="10">
        <f t="shared" si="58"/>
        <v>42419.711087962962</v>
      </c>
      <c r="T1906" s="10">
        <f t="shared" si="59"/>
        <v>42435.999305555553</v>
      </c>
    </row>
    <row r="1907" spans="1:20" ht="49" x14ac:dyDescent="0.25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5">
        <f>E1907/D1907</f>
        <v>1.0066666666666666</v>
      </c>
      <c r="P1907" s="6">
        <f>ROUND(E1907/L1907,2)</f>
        <v>35.950000000000003</v>
      </c>
      <c r="Q1907" t="str">
        <f>LEFT(N1907, SEARCH("/",N1907)-1)</f>
        <v>theater</v>
      </c>
      <c r="R1907" t="str">
        <f>RIGHT(N1907, LEN(N1907)-SEARCH("/",N1907))</f>
        <v>plays</v>
      </c>
      <c r="S1907" s="10">
        <f t="shared" si="58"/>
        <v>42233.555497685178</v>
      </c>
      <c r="T1907" s="10">
        <f t="shared" si="59"/>
        <v>42258.555497685178</v>
      </c>
    </row>
    <row r="1908" spans="1:20" ht="49" x14ac:dyDescent="0.25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5">
        <f>E1908/D1908</f>
        <v>1.054</v>
      </c>
      <c r="P1908" s="6">
        <f>ROUND(E1908/L1908,2)</f>
        <v>136</v>
      </c>
      <c r="Q1908" t="str">
        <f>LEFT(N1908, SEARCH("/",N1908)-1)</f>
        <v>theater</v>
      </c>
      <c r="R1908" t="str">
        <f>RIGHT(N1908, LEN(N1908)-SEARCH("/",N1908))</f>
        <v>plays</v>
      </c>
      <c r="S1908" s="10">
        <f t="shared" si="58"/>
        <v>42430.631064814814</v>
      </c>
      <c r="T1908" s="10">
        <f t="shared" si="59"/>
        <v>42444.957638888889</v>
      </c>
    </row>
    <row r="1909" spans="1:20" ht="49" x14ac:dyDescent="0.25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5">
        <f>E1909/D1909</f>
        <v>1.0755999999999999</v>
      </c>
      <c r="P1909" s="6">
        <f>ROUND(E1909/L1909,2)</f>
        <v>70.760000000000005</v>
      </c>
      <c r="Q1909" t="str">
        <f>LEFT(N1909, SEARCH("/",N1909)-1)</f>
        <v>theater</v>
      </c>
      <c r="R1909" t="str">
        <f>RIGHT(N1909, LEN(N1909)-SEARCH("/",N1909))</f>
        <v>plays</v>
      </c>
      <c r="S1909" s="10">
        <f t="shared" si="58"/>
        <v>42545.27</v>
      </c>
      <c r="T1909" s="10">
        <f t="shared" si="59"/>
        <v>42575.27</v>
      </c>
    </row>
    <row r="1910" spans="1:20" ht="49" x14ac:dyDescent="0.25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5">
        <f>E1910/D1910</f>
        <v>1</v>
      </c>
      <c r="P1910" s="6">
        <f>ROUND(E1910/L1910,2)</f>
        <v>125</v>
      </c>
      <c r="Q1910" t="str">
        <f>LEFT(N1910, SEARCH("/",N1910)-1)</f>
        <v>theater</v>
      </c>
      <c r="R1910" t="str">
        <f>RIGHT(N1910, LEN(N1910)-SEARCH("/",N1910))</f>
        <v>plays</v>
      </c>
      <c r="S1910" s="10">
        <f t="shared" si="58"/>
        <v>42297.540405092594</v>
      </c>
      <c r="T1910" s="10">
        <f t="shared" si="59"/>
        <v>42327.582071759258</v>
      </c>
    </row>
    <row r="1911" spans="1:20" ht="97" x14ac:dyDescent="0.25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5">
        <f>E1911/D1911</f>
        <v>1.0376000000000001</v>
      </c>
      <c r="P1911" s="6">
        <f>ROUND(E1911/L1911,2)</f>
        <v>66.510000000000005</v>
      </c>
      <c r="Q1911" t="str">
        <f>LEFT(N1911, SEARCH("/",N1911)-1)</f>
        <v>theater</v>
      </c>
      <c r="R1911" t="str">
        <f>RIGHT(N1911, LEN(N1911)-SEARCH("/",N1911))</f>
        <v>plays</v>
      </c>
      <c r="S1911" s="10">
        <f t="shared" si="58"/>
        <v>41760.727372685185</v>
      </c>
      <c r="T1911" s="10">
        <f t="shared" si="59"/>
        <v>41771.958333333328</v>
      </c>
    </row>
    <row r="1912" spans="1:20" ht="49" x14ac:dyDescent="0.25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5">
        <f>E1912/D1912</f>
        <v>1.0149999999999999</v>
      </c>
      <c r="P1912" s="6">
        <f>ROUND(E1912/L1912,2)</f>
        <v>105</v>
      </c>
      <c r="Q1912" t="str">
        <f>LEFT(N1912, SEARCH("/",N1912)-1)</f>
        <v>theater</v>
      </c>
      <c r="R1912" t="str">
        <f>RIGHT(N1912, LEN(N1912)-SEARCH("/",N1912))</f>
        <v>plays</v>
      </c>
      <c r="S1912" s="10">
        <f t="shared" si="58"/>
        <v>41829.525925925926</v>
      </c>
      <c r="T1912" s="10">
        <f t="shared" si="59"/>
        <v>41874.525925925926</v>
      </c>
    </row>
    <row r="1913" spans="1:20" ht="33" x14ac:dyDescent="0.25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5">
        <f>E1913/D1913</f>
        <v>1.044</v>
      </c>
      <c r="P1913" s="6">
        <f>ROUND(E1913/L1913,2)</f>
        <v>145</v>
      </c>
      <c r="Q1913" t="str">
        <f>LEFT(N1913, SEARCH("/",N1913)-1)</f>
        <v>theater</v>
      </c>
      <c r="R1913" t="str">
        <f>RIGHT(N1913, LEN(N1913)-SEARCH("/",N1913))</f>
        <v>plays</v>
      </c>
      <c r="S1913" s="10">
        <f t="shared" si="58"/>
        <v>42491.714548611104</v>
      </c>
      <c r="T1913" s="10">
        <f t="shared" si="59"/>
        <v>42521.714548611104</v>
      </c>
    </row>
    <row r="1914" spans="1:20" ht="49" x14ac:dyDescent="0.25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5">
        <f>E1914/D1914</f>
        <v>1.8</v>
      </c>
      <c r="P1914" s="6">
        <f>ROUND(E1914/L1914,2)</f>
        <v>12</v>
      </c>
      <c r="Q1914" t="str">
        <f>LEFT(N1914, SEARCH("/",N1914)-1)</f>
        <v>theater</v>
      </c>
      <c r="R1914" t="str">
        <f>RIGHT(N1914, LEN(N1914)-SEARCH("/",N1914))</f>
        <v>plays</v>
      </c>
      <c r="S1914" s="10">
        <f t="shared" si="58"/>
        <v>42477.521446759252</v>
      </c>
      <c r="T1914" s="10">
        <f t="shared" si="59"/>
        <v>42500.666666666664</v>
      </c>
    </row>
    <row r="1915" spans="1:20" ht="49" x14ac:dyDescent="0.25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5">
        <f>E1915/D1915</f>
        <v>1.0633333333333332</v>
      </c>
      <c r="P1915" s="6">
        <f>ROUND(E1915/L1915,2)</f>
        <v>96.67</v>
      </c>
      <c r="Q1915" t="str">
        <f>LEFT(N1915, SEARCH("/",N1915)-1)</f>
        <v>theater</v>
      </c>
      <c r="R1915" t="str">
        <f>RIGHT(N1915, LEN(N1915)-SEARCH("/",N1915))</f>
        <v>plays</v>
      </c>
      <c r="S1915" s="10">
        <f t="shared" si="58"/>
        <v>41950.651226851849</v>
      </c>
      <c r="T1915" s="10">
        <f t="shared" si="59"/>
        <v>41963.996527777774</v>
      </c>
    </row>
    <row r="1916" spans="1:20" ht="49" x14ac:dyDescent="0.25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5">
        <f>E1916/D1916</f>
        <v>1.0055555555555555</v>
      </c>
      <c r="P1916" s="6">
        <f>ROUND(E1916/L1916,2)</f>
        <v>60.33</v>
      </c>
      <c r="Q1916" t="str">
        <f>LEFT(N1916, SEARCH("/",N1916)-1)</f>
        <v>theater</v>
      </c>
      <c r="R1916" t="str">
        <f>RIGHT(N1916, LEN(N1916)-SEARCH("/",N1916))</f>
        <v>plays</v>
      </c>
      <c r="S1916" s="10">
        <f t="shared" si="58"/>
        <v>41802.412569444445</v>
      </c>
      <c r="T1916" s="10">
        <f t="shared" si="59"/>
        <v>41822.412569444445</v>
      </c>
    </row>
    <row r="1917" spans="1:20" ht="49" x14ac:dyDescent="0.25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5">
        <f>E1917/D1917</f>
        <v>1.012</v>
      </c>
      <c r="P1917" s="6">
        <f>ROUND(E1917/L1917,2)</f>
        <v>79.89</v>
      </c>
      <c r="Q1917" t="str">
        <f>LEFT(N1917, SEARCH("/",N1917)-1)</f>
        <v>theater</v>
      </c>
      <c r="R1917" t="str">
        <f>RIGHT(N1917, LEN(N1917)-SEARCH("/",N1917))</f>
        <v>plays</v>
      </c>
      <c r="S1917" s="10">
        <f t="shared" si="58"/>
        <v>41927.665451388886</v>
      </c>
      <c r="T1917" s="10">
        <f t="shared" si="59"/>
        <v>41950.5625</v>
      </c>
    </row>
    <row r="1918" spans="1:20" ht="49" x14ac:dyDescent="0.25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5">
        <f>E1918/D1918</f>
        <v>1</v>
      </c>
      <c r="P1918" s="6">
        <f>ROUND(E1918/L1918,2)</f>
        <v>58.82</v>
      </c>
      <c r="Q1918" t="str">
        <f>LEFT(N1918, SEARCH("/",N1918)-1)</f>
        <v>theater</v>
      </c>
      <c r="R1918" t="str">
        <f>RIGHT(N1918, LEN(N1918)-SEARCH("/",N1918))</f>
        <v>plays</v>
      </c>
      <c r="S1918" s="10">
        <f t="shared" si="58"/>
        <v>42057.328611111108</v>
      </c>
      <c r="T1918" s="10">
        <f t="shared" si="59"/>
        <v>42117.286944444444</v>
      </c>
    </row>
    <row r="1919" spans="1:20" ht="49" x14ac:dyDescent="0.25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5">
        <f>E1919/D1919</f>
        <v>1.1839285714285714</v>
      </c>
      <c r="P1919" s="6">
        <f>ROUND(E1919/L1919,2)</f>
        <v>75.34</v>
      </c>
      <c r="Q1919" t="str">
        <f>LEFT(N1919, SEARCH("/",N1919)-1)</f>
        <v>theater</v>
      </c>
      <c r="R1919" t="str">
        <f>RIGHT(N1919, LEN(N1919)-SEARCH("/",N1919))</f>
        <v>plays</v>
      </c>
      <c r="S1919" s="10">
        <f t="shared" si="58"/>
        <v>41780.887870370367</v>
      </c>
      <c r="T1919" s="10">
        <f t="shared" si="59"/>
        <v>41793.999305555553</v>
      </c>
    </row>
    <row r="1920" spans="1:20" ht="49" x14ac:dyDescent="0.25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5">
        <f>E1920/D1920</f>
        <v>1.1000000000000001</v>
      </c>
      <c r="P1920" s="6">
        <f>ROUND(E1920/L1920,2)</f>
        <v>55</v>
      </c>
      <c r="Q1920" t="str">
        <f>LEFT(N1920, SEARCH("/",N1920)-1)</f>
        <v>theater</v>
      </c>
      <c r="R1920" t="str">
        <f>RIGHT(N1920, LEN(N1920)-SEARCH("/",N1920))</f>
        <v>plays</v>
      </c>
      <c r="S1920" s="10">
        <f t="shared" si="58"/>
        <v>42020.638333333329</v>
      </c>
      <c r="T1920" s="10">
        <f t="shared" si="59"/>
        <v>42036.999305555553</v>
      </c>
    </row>
    <row r="1921" spans="1:20" ht="49" x14ac:dyDescent="0.25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5">
        <f>E1921/D1921</f>
        <v>1.0266666666666666</v>
      </c>
      <c r="P1921" s="6">
        <f>ROUND(E1921/L1921,2)</f>
        <v>66.959999999999994</v>
      </c>
      <c r="Q1921" t="str">
        <f>LEFT(N1921, SEARCH("/",N1921)-1)</f>
        <v>theater</v>
      </c>
      <c r="R1921" t="str">
        <f>RIGHT(N1921, LEN(N1921)-SEARCH("/",N1921))</f>
        <v>plays</v>
      </c>
      <c r="S1921" s="10">
        <f t="shared" si="58"/>
        <v>42125.564479166664</v>
      </c>
      <c r="T1921" s="10">
        <f t="shared" si="59"/>
        <v>42155.564479166664</v>
      </c>
    </row>
    <row r="1922" spans="1:20" ht="49" x14ac:dyDescent="0.25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5">
        <f>E1922/D1922</f>
        <v>1</v>
      </c>
      <c r="P1922" s="6">
        <f>ROUND(E1922/L1922,2)</f>
        <v>227.27</v>
      </c>
      <c r="Q1922" t="str">
        <f>LEFT(N1922, SEARCH("/",N1922)-1)</f>
        <v>theater</v>
      </c>
      <c r="R1922" t="str">
        <f>RIGHT(N1922, LEN(N1922)-SEARCH("/",N1922))</f>
        <v>plays</v>
      </c>
      <c r="S1922" s="10">
        <f t="shared" si="58"/>
        <v>41855.801736111105</v>
      </c>
      <c r="T1922" s="10">
        <f t="shared" si="59"/>
        <v>41889.916666666664</v>
      </c>
    </row>
    <row r="1923" spans="1:20" ht="49" x14ac:dyDescent="0.25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5">
        <f>E1923/D1923</f>
        <v>1</v>
      </c>
      <c r="P1923" s="6">
        <f>ROUND(E1923/L1923,2)</f>
        <v>307.69</v>
      </c>
      <c r="Q1923" t="str">
        <f>LEFT(N1923, SEARCH("/",N1923)-1)</f>
        <v>theater</v>
      </c>
      <c r="R1923" t="str">
        <f>RIGHT(N1923, LEN(N1923)-SEARCH("/",N1923))</f>
        <v>plays</v>
      </c>
      <c r="S1923" s="10">
        <f t="shared" ref="S1923:S1986" si="60">(J1923/86400)+25569+(-5/24)</f>
        <v>41794.609189814808</v>
      </c>
      <c r="T1923" s="10">
        <f t="shared" ref="T1923:T1986" si="61">(I1923/86400)+25569+(-5/24)</f>
        <v>41824.25</v>
      </c>
    </row>
    <row r="1924" spans="1:20" ht="49" x14ac:dyDescent="0.25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5">
        <f>E1924/D1924</f>
        <v>1.10046</v>
      </c>
      <c r="P1924" s="6">
        <f>ROUND(E1924/L1924,2)</f>
        <v>50.02</v>
      </c>
      <c r="Q1924" t="str">
        <f>LEFT(N1924, SEARCH("/",N1924)-1)</f>
        <v>theater</v>
      </c>
      <c r="R1924" t="str">
        <f>RIGHT(N1924, LEN(N1924)-SEARCH("/",N1924))</f>
        <v>plays</v>
      </c>
      <c r="S1924" s="10">
        <f t="shared" si="60"/>
        <v>41893.575219907405</v>
      </c>
      <c r="T1924" s="10">
        <f t="shared" si="61"/>
        <v>41914.38958333333</v>
      </c>
    </row>
    <row r="1925" spans="1:20" ht="49" x14ac:dyDescent="0.25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5">
        <f>E1925/D1925</f>
        <v>1.0135000000000001</v>
      </c>
      <c r="P1925" s="6">
        <f>ROUND(E1925/L1925,2)</f>
        <v>72.39</v>
      </c>
      <c r="Q1925" t="str">
        <f>LEFT(N1925, SEARCH("/",N1925)-1)</f>
        <v>theater</v>
      </c>
      <c r="R1925" t="str">
        <f>RIGHT(N1925, LEN(N1925)-SEARCH("/",N1925))</f>
        <v>plays</v>
      </c>
      <c r="S1925" s="10">
        <f t="shared" si="60"/>
        <v>42037.390624999993</v>
      </c>
      <c r="T1925" s="10">
        <f t="shared" si="61"/>
        <v>42067.390624999993</v>
      </c>
    </row>
    <row r="1926" spans="1:20" ht="33" x14ac:dyDescent="0.25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5">
        <f>E1926/D1926</f>
        <v>1.0075000000000001</v>
      </c>
      <c r="P1926" s="6">
        <f>ROUND(E1926/L1926,2)</f>
        <v>95.95</v>
      </c>
      <c r="Q1926" t="str">
        <f>LEFT(N1926, SEARCH("/",N1926)-1)</f>
        <v>theater</v>
      </c>
      <c r="R1926" t="str">
        <f>RIGHT(N1926, LEN(N1926)-SEARCH("/",N1926))</f>
        <v>plays</v>
      </c>
      <c r="S1926" s="10">
        <f t="shared" si="60"/>
        <v>42227.615879629629</v>
      </c>
      <c r="T1926" s="10">
        <f t="shared" si="61"/>
        <v>42253.365972222215</v>
      </c>
    </row>
    <row r="1927" spans="1:20" ht="49" x14ac:dyDescent="0.25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5">
        <f>E1927/D1927</f>
        <v>1.6942857142857144</v>
      </c>
      <c r="P1927" s="6">
        <f>ROUND(E1927/L1927,2)</f>
        <v>45.62</v>
      </c>
      <c r="Q1927" t="str">
        <f>LEFT(N1927, SEARCH("/",N1927)-1)</f>
        <v>theater</v>
      </c>
      <c r="R1927" t="str">
        <f>RIGHT(N1927, LEN(N1927)-SEARCH("/",N1927))</f>
        <v>plays</v>
      </c>
      <c r="S1927" s="10">
        <f t="shared" si="60"/>
        <v>41881.153009259258</v>
      </c>
      <c r="T1927" s="10">
        <f t="shared" si="61"/>
        <v>41911.153009259258</v>
      </c>
    </row>
    <row r="1928" spans="1:20" ht="49" x14ac:dyDescent="0.25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5">
        <f>E1928/D1928</f>
        <v>1</v>
      </c>
      <c r="P1928" s="6">
        <f>ROUND(E1928/L1928,2)</f>
        <v>41.03</v>
      </c>
      <c r="Q1928" t="str">
        <f>LEFT(N1928, SEARCH("/",N1928)-1)</f>
        <v>theater</v>
      </c>
      <c r="R1928" t="str">
        <f>RIGHT(N1928, LEN(N1928)-SEARCH("/",N1928))</f>
        <v>plays</v>
      </c>
      <c r="S1928" s="10">
        <f t="shared" si="60"/>
        <v>42234.581550925919</v>
      </c>
      <c r="T1928" s="10">
        <f t="shared" si="61"/>
        <v>42262.212500000001</v>
      </c>
    </row>
    <row r="1929" spans="1:20" ht="49" x14ac:dyDescent="0.25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5">
        <f>E1929/D1929</f>
        <v>1.1365000000000001</v>
      </c>
      <c r="P1929" s="6">
        <f>ROUND(E1929/L1929,2)</f>
        <v>56.83</v>
      </c>
      <c r="Q1929" t="str">
        <f>LEFT(N1929, SEARCH("/",N1929)-1)</f>
        <v>theater</v>
      </c>
      <c r="R1929" t="str">
        <f>RIGHT(N1929, LEN(N1929)-SEARCH("/",N1929))</f>
        <v>plays</v>
      </c>
      <c r="S1929" s="10">
        <f t="shared" si="60"/>
        <v>42581.189212962963</v>
      </c>
      <c r="T1929" s="10">
        <f t="shared" si="61"/>
        <v>42638.749999999993</v>
      </c>
    </row>
    <row r="1930" spans="1:20" ht="49" x14ac:dyDescent="0.25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5">
        <f>E1930/D1930</f>
        <v>1.0156000000000001</v>
      </c>
      <c r="P1930" s="6">
        <f>ROUND(E1930/L1930,2)</f>
        <v>137.24</v>
      </c>
      <c r="Q1930" t="str">
        <f>LEFT(N1930, SEARCH("/",N1930)-1)</f>
        <v>theater</v>
      </c>
      <c r="R1930" t="str">
        <f>RIGHT(N1930, LEN(N1930)-SEARCH("/",N1930))</f>
        <v>plays</v>
      </c>
      <c r="S1930" s="10">
        <f t="shared" si="60"/>
        <v>41880.555243055554</v>
      </c>
      <c r="T1930" s="10">
        <f t="shared" si="61"/>
        <v>41894.958333333328</v>
      </c>
    </row>
    <row r="1931" spans="1:20" ht="49" x14ac:dyDescent="0.25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5">
        <f>E1931/D1931</f>
        <v>1.06</v>
      </c>
      <c r="P1931" s="6">
        <f>ROUND(E1931/L1931,2)</f>
        <v>75.709999999999994</v>
      </c>
      <c r="Q1931" t="str">
        <f>LEFT(N1931, SEARCH("/",N1931)-1)</f>
        <v>theater</v>
      </c>
      <c r="R1931" t="str">
        <f>RIGHT(N1931, LEN(N1931)-SEARCH("/",N1931))</f>
        <v>plays</v>
      </c>
      <c r="S1931" s="10">
        <f t="shared" si="60"/>
        <v>42214.487337962964</v>
      </c>
      <c r="T1931" s="10">
        <f t="shared" si="61"/>
        <v>42225.458333333336</v>
      </c>
    </row>
    <row r="1932" spans="1:20" ht="49" x14ac:dyDescent="0.25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5">
        <f>E1932/D1932</f>
        <v>1.02</v>
      </c>
      <c r="P1932" s="6">
        <f>ROUND(E1932/L1932,2)</f>
        <v>99</v>
      </c>
      <c r="Q1932" t="str">
        <f>LEFT(N1932, SEARCH("/",N1932)-1)</f>
        <v>theater</v>
      </c>
      <c r="R1932" t="str">
        <f>RIGHT(N1932, LEN(N1932)-SEARCH("/",N1932))</f>
        <v>plays</v>
      </c>
      <c r="S1932" s="10">
        <f t="shared" si="60"/>
        <v>42460.126979166664</v>
      </c>
      <c r="T1932" s="10">
        <f t="shared" si="61"/>
        <v>42488.040972222218</v>
      </c>
    </row>
    <row r="1933" spans="1:20" ht="49" x14ac:dyDescent="0.25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5">
        <f>E1933/D1933</f>
        <v>1.1691666666666667</v>
      </c>
      <c r="P1933" s="6">
        <f>ROUND(E1933/L1933,2)</f>
        <v>81.569999999999993</v>
      </c>
      <c r="Q1933" t="str">
        <f>LEFT(N1933, SEARCH("/",N1933)-1)</f>
        <v>theater</v>
      </c>
      <c r="R1933" t="str">
        <f>RIGHT(N1933, LEN(N1933)-SEARCH("/",N1933))</f>
        <v>plays</v>
      </c>
      <c r="S1933" s="10">
        <f t="shared" si="60"/>
        <v>42166.814872685187</v>
      </c>
      <c r="T1933" s="10">
        <f t="shared" si="61"/>
        <v>42195.957638888889</v>
      </c>
    </row>
    <row r="1934" spans="1:20" ht="49" x14ac:dyDescent="0.25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5">
        <f>E1934/D1934</f>
        <v>1.0115151515151515</v>
      </c>
      <c r="P1934" s="6">
        <f>ROUND(E1934/L1934,2)</f>
        <v>45.11</v>
      </c>
      <c r="Q1934" t="str">
        <f>LEFT(N1934, SEARCH("/",N1934)-1)</f>
        <v>theater</v>
      </c>
      <c r="R1934" t="str">
        <f>RIGHT(N1934, LEN(N1934)-SEARCH("/",N1934))</f>
        <v>plays</v>
      </c>
      <c r="S1934" s="10">
        <f t="shared" si="60"/>
        <v>42733.293032407404</v>
      </c>
      <c r="T1934" s="10">
        <f t="shared" si="61"/>
        <v>42753.293032407404</v>
      </c>
    </row>
    <row r="1935" spans="1:20" ht="49" x14ac:dyDescent="0.25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5">
        <f>E1935/D1935</f>
        <v>1.32</v>
      </c>
      <c r="P1935" s="6">
        <f>ROUND(E1935/L1935,2)</f>
        <v>36.67</v>
      </c>
      <c r="Q1935" t="str">
        <f>LEFT(N1935, SEARCH("/",N1935)-1)</f>
        <v>theater</v>
      </c>
      <c r="R1935" t="str">
        <f>RIGHT(N1935, LEN(N1935)-SEARCH("/",N1935))</f>
        <v>plays</v>
      </c>
      <c r="S1935" s="10">
        <f t="shared" si="60"/>
        <v>42177.553449074076</v>
      </c>
      <c r="T1935" s="10">
        <f t="shared" si="61"/>
        <v>42197.833333333336</v>
      </c>
    </row>
    <row r="1936" spans="1:20" ht="49" x14ac:dyDescent="0.25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5">
        <f>E1936/D1936</f>
        <v>1</v>
      </c>
      <c r="P1936" s="6">
        <f>ROUND(E1936/L1936,2)</f>
        <v>125</v>
      </c>
      <c r="Q1936" t="str">
        <f>LEFT(N1936, SEARCH("/",N1936)-1)</f>
        <v>theater</v>
      </c>
      <c r="R1936" t="str">
        <f>RIGHT(N1936, LEN(N1936)-SEARCH("/",N1936))</f>
        <v>plays</v>
      </c>
      <c r="S1936" s="10">
        <f t="shared" si="60"/>
        <v>42442.41501157407</v>
      </c>
      <c r="T1936" s="10">
        <f t="shared" si="61"/>
        <v>42470.624999999993</v>
      </c>
    </row>
    <row r="1937" spans="1:20" ht="18" x14ac:dyDescent="0.25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5">
        <f>E1937/D1937</f>
        <v>1.28</v>
      </c>
      <c r="P1937" s="6">
        <f>ROUND(E1937/L1937,2)</f>
        <v>49.23</v>
      </c>
      <c r="Q1937" t="str">
        <f>LEFT(N1937, SEARCH("/",N1937)-1)</f>
        <v>theater</v>
      </c>
      <c r="R1937" t="str">
        <f>RIGHT(N1937, LEN(N1937)-SEARCH("/",N1937))</f>
        <v>plays</v>
      </c>
      <c r="S1937" s="10">
        <f t="shared" si="60"/>
        <v>42521.44599537037</v>
      </c>
      <c r="T1937" s="10">
        <f t="shared" si="61"/>
        <v>42551.44599537037</v>
      </c>
    </row>
    <row r="1938" spans="1:20" ht="49" x14ac:dyDescent="0.25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5">
        <f>E1938/D1938</f>
        <v>1.1895833333333334</v>
      </c>
      <c r="P1938" s="6">
        <f>ROUND(E1938/L1938,2)</f>
        <v>42.3</v>
      </c>
      <c r="Q1938" t="str">
        <f>LEFT(N1938, SEARCH("/",N1938)-1)</f>
        <v>theater</v>
      </c>
      <c r="R1938" t="str">
        <f>RIGHT(N1938, LEN(N1938)-SEARCH("/",N1938))</f>
        <v>plays</v>
      </c>
      <c r="S1938" s="10">
        <f t="shared" si="60"/>
        <v>41884.391516203701</v>
      </c>
      <c r="T1938" s="10">
        <f t="shared" si="61"/>
        <v>41899.957638888889</v>
      </c>
    </row>
    <row r="1939" spans="1:20" ht="49" x14ac:dyDescent="0.25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5">
        <f>E1939/D1939</f>
        <v>1.262</v>
      </c>
      <c r="P1939" s="6">
        <f>ROUND(E1939/L1939,2)</f>
        <v>78.88</v>
      </c>
      <c r="Q1939" t="str">
        <f>LEFT(N1939, SEARCH("/",N1939)-1)</f>
        <v>theater</v>
      </c>
      <c r="R1939" t="str">
        <f>RIGHT(N1939, LEN(N1939)-SEARCH("/",N1939))</f>
        <v>plays</v>
      </c>
      <c r="S1939" s="10">
        <f t="shared" si="60"/>
        <v>42289.552858796298</v>
      </c>
      <c r="T1939" s="10">
        <f t="shared" si="61"/>
        <v>42319.594525462962</v>
      </c>
    </row>
    <row r="1940" spans="1:20" ht="33" x14ac:dyDescent="0.25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5">
        <f>E1940/D1940</f>
        <v>1.5620000000000001</v>
      </c>
      <c r="P1940" s="6">
        <f>ROUND(E1940/L1940,2)</f>
        <v>38.28</v>
      </c>
      <c r="Q1940" t="str">
        <f>LEFT(N1940, SEARCH("/",N1940)-1)</f>
        <v>theater</v>
      </c>
      <c r="R1940" t="str">
        <f>RIGHT(N1940, LEN(N1940)-SEARCH("/",N1940))</f>
        <v>plays</v>
      </c>
      <c r="S1940" s="10">
        <f t="shared" si="60"/>
        <v>42243.416932870365</v>
      </c>
      <c r="T1940" s="10">
        <f t="shared" si="61"/>
        <v>42278.416932870365</v>
      </c>
    </row>
    <row r="1941" spans="1:20" ht="49" x14ac:dyDescent="0.25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5">
        <f>E1941/D1941</f>
        <v>1.0315000000000001</v>
      </c>
      <c r="P1941" s="6">
        <f>ROUND(E1941/L1941,2)</f>
        <v>44.85</v>
      </c>
      <c r="Q1941" t="str">
        <f>LEFT(N1941, SEARCH("/",N1941)-1)</f>
        <v>theater</v>
      </c>
      <c r="R1941" t="str">
        <f>RIGHT(N1941, LEN(N1941)-SEARCH("/",N1941))</f>
        <v>plays</v>
      </c>
      <c r="S1941" s="10">
        <f t="shared" si="60"/>
        <v>42248.431828703702</v>
      </c>
      <c r="T1941" s="10">
        <f t="shared" si="61"/>
        <v>42279.541666666664</v>
      </c>
    </row>
    <row r="1942" spans="1:20" ht="49" x14ac:dyDescent="0.25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5">
        <f>E1942/D1942</f>
        <v>1.5333333333333334</v>
      </c>
      <c r="P1942" s="6">
        <f>ROUND(E1942/L1942,2)</f>
        <v>13.53</v>
      </c>
      <c r="Q1942" t="str">
        <f>LEFT(N1942, SEARCH("/",N1942)-1)</f>
        <v>theater</v>
      </c>
      <c r="R1942" t="str">
        <f>RIGHT(N1942, LEN(N1942)-SEARCH("/",N1942))</f>
        <v>plays</v>
      </c>
      <c r="S1942" s="10">
        <f t="shared" si="60"/>
        <v>42328.518807870372</v>
      </c>
      <c r="T1942" s="10">
        <f t="shared" si="61"/>
        <v>42358.290972222218</v>
      </c>
    </row>
    <row r="1943" spans="1:20" ht="49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5">
        <f>E1943/D1943</f>
        <v>1.8044444444444445</v>
      </c>
      <c r="P1943" s="6">
        <f>ROUND(E1943/L1943,2)</f>
        <v>43.5</v>
      </c>
      <c r="Q1943" t="str">
        <f>LEFT(N1943, SEARCH("/",N1943)-1)</f>
        <v>theater</v>
      </c>
      <c r="R1943" t="str">
        <f>RIGHT(N1943, LEN(N1943)-SEARCH("/",N1943))</f>
        <v>plays</v>
      </c>
      <c r="S1943" s="10">
        <f t="shared" si="60"/>
        <v>41923.146018518521</v>
      </c>
      <c r="T1943" s="10">
        <f t="shared" si="61"/>
        <v>41960.124305555553</v>
      </c>
    </row>
    <row r="1944" spans="1:20" ht="49" x14ac:dyDescent="0.25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5">
        <f>E1944/D1944</f>
        <v>1.2845</v>
      </c>
      <c r="P1944" s="6">
        <f>ROUND(E1944/L1944,2)</f>
        <v>30.95</v>
      </c>
      <c r="Q1944" t="str">
        <f>LEFT(N1944, SEARCH("/",N1944)-1)</f>
        <v>theater</v>
      </c>
      <c r="R1944" t="str">
        <f>RIGHT(N1944, LEN(N1944)-SEARCH("/",N1944))</f>
        <v>plays</v>
      </c>
      <c r="S1944" s="10">
        <f t="shared" si="60"/>
        <v>42571.212268518517</v>
      </c>
      <c r="T1944" s="10">
        <f t="shared" si="61"/>
        <v>42599.212268518517</v>
      </c>
    </row>
    <row r="1945" spans="1:20" ht="49" x14ac:dyDescent="0.25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5">
        <f>E1945/D1945</f>
        <v>1.1966666666666668</v>
      </c>
      <c r="P1945" s="6">
        <f>ROUND(E1945/L1945,2)</f>
        <v>55.23</v>
      </c>
      <c r="Q1945" t="str">
        <f>LEFT(N1945, SEARCH("/",N1945)-1)</f>
        <v>theater</v>
      </c>
      <c r="R1945" t="str">
        <f>RIGHT(N1945, LEN(N1945)-SEARCH("/",N1945))</f>
        <v>plays</v>
      </c>
      <c r="S1945" s="10">
        <f t="shared" si="60"/>
        <v>42600.547708333332</v>
      </c>
      <c r="T1945" s="10">
        <f t="shared" si="61"/>
        <v>42621.547708333332</v>
      </c>
    </row>
    <row r="1946" spans="1:20" ht="49" x14ac:dyDescent="0.25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5">
        <f>E1946/D1946</f>
        <v>1.23</v>
      </c>
      <c r="P1946" s="6">
        <f>ROUND(E1946/L1946,2)</f>
        <v>46.13</v>
      </c>
      <c r="Q1946" t="str">
        <f>LEFT(N1946, SEARCH("/",N1946)-1)</f>
        <v>theater</v>
      </c>
      <c r="R1946" t="str">
        <f>RIGHT(N1946, LEN(N1946)-SEARCH("/",N1946))</f>
        <v>plays</v>
      </c>
      <c r="S1946" s="10">
        <f t="shared" si="60"/>
        <v>42516.795034722221</v>
      </c>
      <c r="T1946" s="10">
        <f t="shared" si="61"/>
        <v>42546.795034722221</v>
      </c>
    </row>
    <row r="1947" spans="1:20" ht="49" x14ac:dyDescent="0.25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5">
        <f>E1947/D1947</f>
        <v>1.05</v>
      </c>
      <c r="P1947" s="6">
        <f>ROUND(E1947/L1947,2)</f>
        <v>39.380000000000003</v>
      </c>
      <c r="Q1947" t="str">
        <f>LEFT(N1947, SEARCH("/",N1947)-1)</f>
        <v>theater</v>
      </c>
      <c r="R1947" t="str">
        <f>RIGHT(N1947, LEN(N1947)-SEARCH("/",N1947))</f>
        <v>plays</v>
      </c>
      <c r="S1947" s="10">
        <f t="shared" si="60"/>
        <v>42222.521701388883</v>
      </c>
      <c r="T1947" s="10">
        <f t="shared" si="61"/>
        <v>42247.521701388883</v>
      </c>
    </row>
    <row r="1948" spans="1:20" ht="49" x14ac:dyDescent="0.25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5">
        <f>E1948/D1948</f>
        <v>1.0223636363636364</v>
      </c>
      <c r="P1948" s="6">
        <f>ROUND(E1948/L1948,2)</f>
        <v>66.150000000000006</v>
      </c>
      <c r="Q1948" t="str">
        <f>LEFT(N1948, SEARCH("/",N1948)-1)</f>
        <v>theater</v>
      </c>
      <c r="R1948" t="str">
        <f>RIGHT(N1948, LEN(N1948)-SEARCH("/",N1948))</f>
        <v>plays</v>
      </c>
      <c r="S1948" s="10">
        <f t="shared" si="60"/>
        <v>41829.391458333332</v>
      </c>
      <c r="T1948" s="10">
        <f t="shared" si="61"/>
        <v>41889.391458333332</v>
      </c>
    </row>
    <row r="1949" spans="1:20" ht="49" x14ac:dyDescent="0.25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5">
        <f>E1949/D1949</f>
        <v>1.0466666666666666</v>
      </c>
      <c r="P1949" s="6">
        <f>ROUND(E1949/L1949,2)</f>
        <v>54.14</v>
      </c>
      <c r="Q1949" t="str">
        <f>LEFT(N1949, SEARCH("/",N1949)-1)</f>
        <v>theater</v>
      </c>
      <c r="R1949" t="str">
        <f>RIGHT(N1949, LEN(N1949)-SEARCH("/",N1949))</f>
        <v>plays</v>
      </c>
      <c r="S1949" s="10">
        <f t="shared" si="60"/>
        <v>42150.546979166662</v>
      </c>
      <c r="T1949" s="10">
        <f t="shared" si="61"/>
        <v>42180.546979166662</v>
      </c>
    </row>
    <row r="1950" spans="1:20" ht="33" x14ac:dyDescent="0.25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5">
        <f>E1950/D1950</f>
        <v>1</v>
      </c>
      <c r="P1950" s="6">
        <f>ROUND(E1950/L1950,2)</f>
        <v>104.17</v>
      </c>
      <c r="Q1950" t="str">
        <f>LEFT(N1950, SEARCH("/",N1950)-1)</f>
        <v>theater</v>
      </c>
      <c r="R1950" t="str">
        <f>RIGHT(N1950, LEN(N1950)-SEARCH("/",N1950))</f>
        <v>plays</v>
      </c>
      <c r="S1950" s="10">
        <f t="shared" si="60"/>
        <v>42040.623344907406</v>
      </c>
      <c r="T1950" s="10">
        <f t="shared" si="61"/>
        <v>42070.623344907406</v>
      </c>
    </row>
    <row r="1951" spans="1:20" ht="49" x14ac:dyDescent="0.25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5">
        <f>E1951/D1951</f>
        <v>1.004</v>
      </c>
      <c r="P1951" s="6">
        <f>ROUND(E1951/L1951,2)</f>
        <v>31.38</v>
      </c>
      <c r="Q1951" t="str">
        <f>LEFT(N1951, SEARCH("/",N1951)-1)</f>
        <v>theater</v>
      </c>
      <c r="R1951" t="str">
        <f>RIGHT(N1951, LEN(N1951)-SEARCH("/",N1951))</f>
        <v>plays</v>
      </c>
      <c r="S1951" s="10">
        <f t="shared" si="60"/>
        <v>42075.599062499998</v>
      </c>
      <c r="T1951" s="10">
        <f t="shared" si="61"/>
        <v>42105.599062499998</v>
      </c>
    </row>
    <row r="1952" spans="1:20" ht="49" x14ac:dyDescent="0.25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5">
        <f>E1952/D1952</f>
        <v>1.0227272727272727</v>
      </c>
      <c r="P1952" s="6">
        <f>ROUND(E1952/L1952,2)</f>
        <v>59.21</v>
      </c>
      <c r="Q1952" t="str">
        <f>LEFT(N1952, SEARCH("/",N1952)-1)</f>
        <v>theater</v>
      </c>
      <c r="R1952" t="str">
        <f>RIGHT(N1952, LEN(N1952)-SEARCH("/",N1952))</f>
        <v>plays</v>
      </c>
      <c r="S1952" s="10">
        <f t="shared" si="60"/>
        <v>42073.452361111107</v>
      </c>
      <c r="T1952" s="10">
        <f t="shared" si="61"/>
        <v>42094.957638888889</v>
      </c>
    </row>
    <row r="1953" spans="1:20" ht="49" x14ac:dyDescent="0.25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5">
        <f>E1953/D1953</f>
        <v>1.1440928571428572</v>
      </c>
      <c r="P1953" s="6">
        <f>ROUND(E1953/L1953,2)</f>
        <v>119.18</v>
      </c>
      <c r="Q1953" t="str">
        <f>LEFT(N1953, SEARCH("/",N1953)-1)</f>
        <v>theater</v>
      </c>
      <c r="R1953" t="str">
        <f>RIGHT(N1953, LEN(N1953)-SEARCH("/",N1953))</f>
        <v>plays</v>
      </c>
      <c r="S1953" s="10">
        <f t="shared" si="60"/>
        <v>42479.870381944442</v>
      </c>
      <c r="T1953" s="10">
        <f t="shared" si="61"/>
        <v>42503.957638888889</v>
      </c>
    </row>
    <row r="1954" spans="1:20" ht="49" x14ac:dyDescent="0.25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5">
        <f>E1954/D1954</f>
        <v>1.019047619047619</v>
      </c>
      <c r="P1954" s="6">
        <f>ROUND(E1954/L1954,2)</f>
        <v>164.62</v>
      </c>
      <c r="Q1954" t="str">
        <f>LEFT(N1954, SEARCH("/",N1954)-1)</f>
        <v>theater</v>
      </c>
      <c r="R1954" t="str">
        <f>RIGHT(N1954, LEN(N1954)-SEARCH("/",N1954))</f>
        <v>plays</v>
      </c>
      <c r="S1954" s="10">
        <f t="shared" si="60"/>
        <v>42411.733958333331</v>
      </c>
      <c r="T1954" s="10">
        <f t="shared" si="61"/>
        <v>42433.833333333336</v>
      </c>
    </row>
    <row r="1955" spans="1:20" ht="49" x14ac:dyDescent="0.25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5">
        <f>E1955/D1955</f>
        <v>1.02</v>
      </c>
      <c r="P1955" s="6">
        <f>ROUND(E1955/L1955,2)</f>
        <v>24.29</v>
      </c>
      <c r="Q1955" t="str">
        <f>LEFT(N1955, SEARCH("/",N1955)-1)</f>
        <v>theater</v>
      </c>
      <c r="R1955" t="str">
        <f>RIGHT(N1955, LEN(N1955)-SEARCH("/",N1955))</f>
        <v>plays</v>
      </c>
      <c r="S1955" s="10">
        <f t="shared" si="60"/>
        <v>42223.186030092591</v>
      </c>
      <c r="T1955" s="10">
        <f t="shared" si="61"/>
        <v>42251.186030092591</v>
      </c>
    </row>
    <row r="1956" spans="1:20" ht="49" x14ac:dyDescent="0.25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5">
        <f>E1956/D1956</f>
        <v>1.048</v>
      </c>
      <c r="P1956" s="6">
        <f>ROUND(E1956/L1956,2)</f>
        <v>40.94</v>
      </c>
      <c r="Q1956" t="str">
        <f>LEFT(N1956, SEARCH("/",N1956)-1)</f>
        <v>theater</v>
      </c>
      <c r="R1956" t="str">
        <f>RIGHT(N1956, LEN(N1956)-SEARCH("/",N1956))</f>
        <v>plays</v>
      </c>
      <c r="S1956" s="10">
        <f t="shared" si="60"/>
        <v>42462.685162037036</v>
      </c>
      <c r="T1956" s="10">
        <f t="shared" si="61"/>
        <v>42492.685162037036</v>
      </c>
    </row>
    <row r="1957" spans="1:20" ht="49" x14ac:dyDescent="0.25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5">
        <f>E1957/D1957</f>
        <v>1.0183333333333333</v>
      </c>
      <c r="P1957" s="6">
        <f>ROUND(E1957/L1957,2)</f>
        <v>61.1</v>
      </c>
      <c r="Q1957" t="str">
        <f>LEFT(N1957, SEARCH("/",N1957)-1)</f>
        <v>theater</v>
      </c>
      <c r="R1957" t="str">
        <f>RIGHT(N1957, LEN(N1957)-SEARCH("/",N1957))</f>
        <v>plays</v>
      </c>
      <c r="S1957" s="10">
        <f t="shared" si="60"/>
        <v>41753.307523148142</v>
      </c>
      <c r="T1957" s="10">
        <f t="shared" si="61"/>
        <v>41781.713194444441</v>
      </c>
    </row>
    <row r="1958" spans="1:20" ht="49" x14ac:dyDescent="0.25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5">
        <f>E1958/D1958</f>
        <v>1</v>
      </c>
      <c r="P1958" s="6">
        <f>ROUND(E1958/L1958,2)</f>
        <v>38.65</v>
      </c>
      <c r="Q1958" t="str">
        <f>LEFT(N1958, SEARCH("/",N1958)-1)</f>
        <v>theater</v>
      </c>
      <c r="R1958" t="str">
        <f>RIGHT(N1958, LEN(N1958)-SEARCH("/",N1958))</f>
        <v>plays</v>
      </c>
      <c r="S1958" s="10">
        <f t="shared" si="60"/>
        <v>41788.378749999996</v>
      </c>
      <c r="T1958" s="10">
        <f t="shared" si="61"/>
        <v>41818.378749999996</v>
      </c>
    </row>
    <row r="1959" spans="1:20" ht="49" x14ac:dyDescent="0.25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5">
        <f>E1959/D1959</f>
        <v>1.0627272727272727</v>
      </c>
      <c r="P1959" s="6">
        <f>ROUND(E1959/L1959,2)</f>
        <v>56.2</v>
      </c>
      <c r="Q1959" t="str">
        <f>LEFT(N1959, SEARCH("/",N1959)-1)</f>
        <v>theater</v>
      </c>
      <c r="R1959" t="str">
        <f>RIGHT(N1959, LEN(N1959)-SEARCH("/",N1959))</f>
        <v>plays</v>
      </c>
      <c r="S1959" s="10">
        <f t="shared" si="60"/>
        <v>42195.820370370369</v>
      </c>
      <c r="T1959" s="10">
        <f t="shared" si="61"/>
        <v>42227.791666666664</v>
      </c>
    </row>
    <row r="1960" spans="1:20" ht="49" x14ac:dyDescent="0.25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5">
        <f>E1960/D1960</f>
        <v>1.1342219999999998</v>
      </c>
      <c r="P1960" s="6">
        <f>ROUND(E1960/L1960,2)</f>
        <v>107</v>
      </c>
      <c r="Q1960" t="str">
        <f>LEFT(N1960, SEARCH("/",N1960)-1)</f>
        <v>theater</v>
      </c>
      <c r="R1960" t="str">
        <f>RIGHT(N1960, LEN(N1960)-SEARCH("/",N1960))</f>
        <v>plays</v>
      </c>
      <c r="S1960" s="10">
        <f t="shared" si="60"/>
        <v>42015.842118055552</v>
      </c>
      <c r="T1960" s="10">
        <f t="shared" si="61"/>
        <v>42046.499999999993</v>
      </c>
    </row>
    <row r="1961" spans="1:20" ht="49" x14ac:dyDescent="0.25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5">
        <f>E1961/D1961</f>
        <v>1</v>
      </c>
      <c r="P1961" s="6">
        <f>ROUND(E1961/L1961,2)</f>
        <v>171.43</v>
      </c>
      <c r="Q1961" t="str">
        <f>LEFT(N1961, SEARCH("/",N1961)-1)</f>
        <v>theater</v>
      </c>
      <c r="R1961" t="str">
        <f>RIGHT(N1961, LEN(N1961)-SEARCH("/",N1961))</f>
        <v>plays</v>
      </c>
      <c r="S1961" s="10">
        <f t="shared" si="60"/>
        <v>42661.233726851853</v>
      </c>
      <c r="T1961" s="10">
        <f t="shared" si="61"/>
        <v>42691.275393518517</v>
      </c>
    </row>
    <row r="1962" spans="1:20" ht="49" x14ac:dyDescent="0.25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5">
        <f>E1962/D1962</f>
        <v>1.0045454545454546</v>
      </c>
      <c r="P1962" s="6">
        <f>ROUND(E1962/L1962,2)</f>
        <v>110.5</v>
      </c>
      <c r="Q1962" t="str">
        <f>LEFT(N1962, SEARCH("/",N1962)-1)</f>
        <v>theater</v>
      </c>
      <c r="R1962" t="str">
        <f>RIGHT(N1962, LEN(N1962)-SEARCH("/",N1962))</f>
        <v>plays</v>
      </c>
      <c r="S1962" s="10">
        <f t="shared" si="60"/>
        <v>41808.441249999996</v>
      </c>
      <c r="T1962" s="10">
        <f t="shared" si="61"/>
        <v>41868.441249999996</v>
      </c>
    </row>
    <row r="1963" spans="1:20" ht="49" x14ac:dyDescent="0.25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5">
        <f>E1963/D1963</f>
        <v>1.0003599999999999</v>
      </c>
      <c r="P1963" s="6">
        <f>ROUND(E1963/L1963,2)</f>
        <v>179.28</v>
      </c>
      <c r="Q1963" t="str">
        <f>LEFT(N1963, SEARCH("/",N1963)-1)</f>
        <v>theater</v>
      </c>
      <c r="R1963" t="str">
        <f>RIGHT(N1963, LEN(N1963)-SEARCH("/",N1963))</f>
        <v>plays</v>
      </c>
      <c r="S1963" s="10">
        <f t="shared" si="60"/>
        <v>41730.068414351852</v>
      </c>
      <c r="T1963" s="10">
        <f t="shared" si="61"/>
        <v>41764.068414351852</v>
      </c>
    </row>
    <row r="1964" spans="1:20" ht="49" x14ac:dyDescent="0.25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5">
        <f>E1964/D1964</f>
        <v>1.44</v>
      </c>
      <c r="P1964" s="6">
        <f>ROUND(E1964/L1964,2)</f>
        <v>22.91</v>
      </c>
      <c r="Q1964" t="str">
        <f>LEFT(N1964, SEARCH("/",N1964)-1)</f>
        <v>theater</v>
      </c>
      <c r="R1964" t="str">
        <f>RIGHT(N1964, LEN(N1964)-SEARCH("/",N1964))</f>
        <v>plays</v>
      </c>
      <c r="S1964" s="10">
        <f t="shared" si="60"/>
        <v>42139.608506944445</v>
      </c>
      <c r="T1964" s="10">
        <f t="shared" si="61"/>
        <v>42181.666666666664</v>
      </c>
    </row>
    <row r="1965" spans="1:20" ht="49" x14ac:dyDescent="0.25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5">
        <f>E1965/D1965</f>
        <v>1.0349999999999999</v>
      </c>
      <c r="P1965" s="6">
        <f>ROUND(E1965/L1965,2)</f>
        <v>43.13</v>
      </c>
      <c r="Q1965" t="str">
        <f>LEFT(N1965, SEARCH("/",N1965)-1)</f>
        <v>theater</v>
      </c>
      <c r="R1965" t="str">
        <f>RIGHT(N1965, LEN(N1965)-SEARCH("/",N1965))</f>
        <v>plays</v>
      </c>
      <c r="S1965" s="10">
        <f t="shared" si="60"/>
        <v>42193.887824074067</v>
      </c>
      <c r="T1965" s="10">
        <f t="shared" si="61"/>
        <v>42216.165277777771</v>
      </c>
    </row>
    <row r="1966" spans="1:20" ht="49" x14ac:dyDescent="0.25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5">
        <f>E1966/D1966</f>
        <v>1.0843750000000001</v>
      </c>
      <c r="P1966" s="6">
        <f>ROUND(E1966/L1966,2)</f>
        <v>46.89</v>
      </c>
      <c r="Q1966" t="str">
        <f>LEFT(N1966, SEARCH("/",N1966)-1)</f>
        <v>theater</v>
      </c>
      <c r="R1966" t="str">
        <f>RIGHT(N1966, LEN(N1966)-SEARCH("/",N1966))</f>
        <v>plays</v>
      </c>
      <c r="S1966" s="10">
        <f t="shared" si="60"/>
        <v>42115.68131944444</v>
      </c>
      <c r="T1966" s="10">
        <f t="shared" si="61"/>
        <v>42150.906249999993</v>
      </c>
    </row>
    <row r="1967" spans="1:20" ht="113" x14ac:dyDescent="0.25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5">
        <f>E1967/D1967</f>
        <v>1.024</v>
      </c>
      <c r="P1967" s="6">
        <f>ROUND(E1967/L1967,2)</f>
        <v>47.41</v>
      </c>
      <c r="Q1967" t="str">
        <f>LEFT(N1967, SEARCH("/",N1967)-1)</f>
        <v>theater</v>
      </c>
      <c r="R1967" t="str">
        <f>RIGHT(N1967, LEN(N1967)-SEARCH("/",N1967))</f>
        <v>plays</v>
      </c>
      <c r="S1967" s="10">
        <f t="shared" si="60"/>
        <v>42203.471967592595</v>
      </c>
      <c r="T1967" s="10">
        <f t="shared" si="61"/>
        <v>42221.566666666666</v>
      </c>
    </row>
    <row r="1968" spans="1:20" ht="49" x14ac:dyDescent="0.25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5">
        <f>E1968/D1968</f>
        <v>1.4888888888888889</v>
      </c>
      <c r="P1968" s="6">
        <f>ROUND(E1968/L1968,2)</f>
        <v>15.13</v>
      </c>
      <c r="Q1968" t="str">
        <f>LEFT(N1968, SEARCH("/",N1968)-1)</f>
        <v>theater</v>
      </c>
      <c r="R1968" t="str">
        <f>RIGHT(N1968, LEN(N1968)-SEARCH("/",N1968))</f>
        <v>plays</v>
      </c>
      <c r="S1968" s="10">
        <f t="shared" si="60"/>
        <v>42433.553553240738</v>
      </c>
      <c r="T1968" s="10">
        <f t="shared" si="61"/>
        <v>42442.708333333336</v>
      </c>
    </row>
    <row r="1969" spans="1:20" ht="49" x14ac:dyDescent="0.25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5">
        <f>E1969/D1969</f>
        <v>1.0549000000000002</v>
      </c>
      <c r="P1969" s="6">
        <f>ROUND(E1969/L1969,2)</f>
        <v>21.1</v>
      </c>
      <c r="Q1969" t="str">
        <f>LEFT(N1969, SEARCH("/",N1969)-1)</f>
        <v>theater</v>
      </c>
      <c r="R1969" t="str">
        <f>RIGHT(N1969, LEN(N1969)-SEARCH("/",N1969))</f>
        <v>plays</v>
      </c>
      <c r="S1969" s="10">
        <f t="shared" si="60"/>
        <v>42555.46361111111</v>
      </c>
      <c r="T1969" s="10">
        <f t="shared" si="61"/>
        <v>42583.583333333336</v>
      </c>
    </row>
    <row r="1970" spans="1:20" ht="33" x14ac:dyDescent="0.25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5">
        <f>E1970/D1970</f>
        <v>1.0049999999999999</v>
      </c>
      <c r="P1970" s="6">
        <f>ROUND(E1970/L1970,2)</f>
        <v>59.12</v>
      </c>
      <c r="Q1970" t="str">
        <f>LEFT(N1970, SEARCH("/",N1970)-1)</f>
        <v>theater</v>
      </c>
      <c r="R1970" t="str">
        <f>RIGHT(N1970, LEN(N1970)-SEARCH("/",N1970))</f>
        <v>plays</v>
      </c>
      <c r="S1970" s="10">
        <f t="shared" si="60"/>
        <v>42236.414918981478</v>
      </c>
      <c r="T1970" s="10">
        <f t="shared" si="61"/>
        <v>42282.458333333336</v>
      </c>
    </row>
    <row r="1971" spans="1:20" ht="49" x14ac:dyDescent="0.25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5">
        <f>E1971/D1971</f>
        <v>1.3055555555555556</v>
      </c>
      <c r="P1971" s="6">
        <f>ROUND(E1971/L1971,2)</f>
        <v>97.92</v>
      </c>
      <c r="Q1971" t="str">
        <f>LEFT(N1971, SEARCH("/",N1971)-1)</f>
        <v>theater</v>
      </c>
      <c r="R1971" t="str">
        <f>RIGHT(N1971, LEN(N1971)-SEARCH("/",N1971))</f>
        <v>plays</v>
      </c>
      <c r="S1971" s="10">
        <f t="shared" si="60"/>
        <v>41974.534814814811</v>
      </c>
      <c r="T1971" s="10">
        <f t="shared" si="61"/>
        <v>42004.534814814811</v>
      </c>
    </row>
    <row r="1972" spans="1:20" ht="49" x14ac:dyDescent="0.25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5">
        <f>E1972/D1972</f>
        <v>1.0475000000000001</v>
      </c>
      <c r="P1972" s="6">
        <f>ROUND(E1972/L1972,2)</f>
        <v>55.13</v>
      </c>
      <c r="Q1972" t="str">
        <f>LEFT(N1972, SEARCH("/",N1972)-1)</f>
        <v>theater</v>
      </c>
      <c r="R1972" t="str">
        <f>RIGHT(N1972, LEN(N1972)-SEARCH("/",N1972))</f>
        <v>plays</v>
      </c>
      <c r="S1972" s="10">
        <f t="shared" si="60"/>
        <v>41997.299571759257</v>
      </c>
      <c r="T1972" s="10">
        <f t="shared" si="61"/>
        <v>42027.299571759257</v>
      </c>
    </row>
    <row r="1973" spans="1:20" ht="49" x14ac:dyDescent="0.25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5">
        <f>E1973/D1973</f>
        <v>1.0880000000000001</v>
      </c>
      <c r="P1973" s="6">
        <f>ROUND(E1973/L1973,2)</f>
        <v>26.54</v>
      </c>
      <c r="Q1973" t="str">
        <f>LEFT(N1973, SEARCH("/",N1973)-1)</f>
        <v>theater</v>
      </c>
      <c r="R1973" t="str">
        <f>RIGHT(N1973, LEN(N1973)-SEARCH("/",N1973))</f>
        <v>plays</v>
      </c>
      <c r="S1973" s="10">
        <f t="shared" si="60"/>
        <v>42135.602361111109</v>
      </c>
      <c r="T1973" s="10">
        <f t="shared" si="61"/>
        <v>42165.602361111109</v>
      </c>
    </row>
    <row r="1974" spans="1:20" ht="49" x14ac:dyDescent="0.25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5">
        <f>E1974/D1974</f>
        <v>1.1100000000000001</v>
      </c>
      <c r="P1974" s="6">
        <f>ROUND(E1974/L1974,2)</f>
        <v>58.42</v>
      </c>
      <c r="Q1974" t="str">
        <f>LEFT(N1974, SEARCH("/",N1974)-1)</f>
        <v>theater</v>
      </c>
      <c r="R1974" t="str">
        <f>RIGHT(N1974, LEN(N1974)-SEARCH("/",N1974))</f>
        <v>plays</v>
      </c>
      <c r="S1974" s="10">
        <f t="shared" si="60"/>
        <v>41869.532337962963</v>
      </c>
      <c r="T1974" s="10">
        <f t="shared" si="61"/>
        <v>41899.532337962963</v>
      </c>
    </row>
    <row r="1975" spans="1:20" ht="49" x14ac:dyDescent="0.25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5">
        <f>E1975/D1975</f>
        <v>1.0047999999999999</v>
      </c>
      <c r="P1975" s="6">
        <f>ROUND(E1975/L1975,2)</f>
        <v>122.54</v>
      </c>
      <c r="Q1975" t="str">
        <f>LEFT(N1975, SEARCH("/",N1975)-1)</f>
        <v>theater</v>
      </c>
      <c r="R1975" t="str">
        <f>RIGHT(N1975, LEN(N1975)-SEARCH("/",N1975))</f>
        <v>plays</v>
      </c>
      <c r="S1975" s="10">
        <f t="shared" si="60"/>
        <v>41982.480277777773</v>
      </c>
      <c r="T1975" s="10">
        <f t="shared" si="61"/>
        <v>42012.480277777773</v>
      </c>
    </row>
    <row r="1976" spans="1:20" ht="49" x14ac:dyDescent="0.25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5">
        <f>E1976/D1976</f>
        <v>1.1435</v>
      </c>
      <c r="P1976" s="6">
        <f>ROUND(E1976/L1976,2)</f>
        <v>87.96</v>
      </c>
      <c r="Q1976" t="str">
        <f>LEFT(N1976, SEARCH("/",N1976)-1)</f>
        <v>theater</v>
      </c>
      <c r="R1976" t="str">
        <f>RIGHT(N1976, LEN(N1976)-SEARCH("/",N1976))</f>
        <v>plays</v>
      </c>
      <c r="S1976" s="10">
        <f t="shared" si="60"/>
        <v>41976.12364583333</v>
      </c>
      <c r="T1976" s="10">
        <f t="shared" si="61"/>
        <v>42004.083333333336</v>
      </c>
    </row>
    <row r="1977" spans="1:20" ht="49" x14ac:dyDescent="0.25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5">
        <f>E1977/D1977</f>
        <v>1.2206666666666666</v>
      </c>
      <c r="P1977" s="6">
        <f>ROUND(E1977/L1977,2)</f>
        <v>73.239999999999995</v>
      </c>
      <c r="Q1977" t="str">
        <f>LEFT(N1977, SEARCH("/",N1977)-1)</f>
        <v>theater</v>
      </c>
      <c r="R1977" t="str">
        <f>RIGHT(N1977, LEN(N1977)-SEARCH("/",N1977))</f>
        <v>plays</v>
      </c>
      <c r="S1977" s="10">
        <f t="shared" si="60"/>
        <v>41912.650613425925</v>
      </c>
      <c r="T1977" s="10">
        <f t="shared" si="61"/>
        <v>41942.650613425925</v>
      </c>
    </row>
    <row r="1978" spans="1:20" ht="33" x14ac:dyDescent="0.25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5">
        <f>E1978/D1978</f>
        <v>1</v>
      </c>
      <c r="P1978" s="6">
        <f>ROUND(E1978/L1978,2)</f>
        <v>55.56</v>
      </c>
      <c r="Q1978" t="str">
        <f>LEFT(N1978, SEARCH("/",N1978)-1)</f>
        <v>theater</v>
      </c>
      <c r="R1978" t="str">
        <f>RIGHT(N1978, LEN(N1978)-SEARCH("/",N1978))</f>
        <v>plays</v>
      </c>
      <c r="S1978" s="10">
        <f t="shared" si="60"/>
        <v>42146.36206018518</v>
      </c>
      <c r="T1978" s="10">
        <f t="shared" si="61"/>
        <v>42176.36206018518</v>
      </c>
    </row>
    <row r="1979" spans="1:20" ht="33" x14ac:dyDescent="0.25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5">
        <f>E1979/D1979</f>
        <v>1.028</v>
      </c>
      <c r="P1979" s="6">
        <f>ROUND(E1979/L1979,2)</f>
        <v>39.54</v>
      </c>
      <c r="Q1979" t="str">
        <f>LEFT(N1979, SEARCH("/",N1979)-1)</f>
        <v>theater</v>
      </c>
      <c r="R1979" t="str">
        <f>RIGHT(N1979, LEN(N1979)-SEARCH("/",N1979))</f>
        <v>plays</v>
      </c>
      <c r="S1979" s="10">
        <f t="shared" si="60"/>
        <v>41921.167199074072</v>
      </c>
      <c r="T1979" s="10">
        <f t="shared" si="61"/>
        <v>41951.208865740737</v>
      </c>
    </row>
    <row r="1980" spans="1:20" ht="49" x14ac:dyDescent="0.25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5">
        <f>E1980/D1980</f>
        <v>1.0612068965517241</v>
      </c>
      <c r="P1980" s="6">
        <f>ROUND(E1980/L1980,2)</f>
        <v>136.78</v>
      </c>
      <c r="Q1980" t="str">
        <f>LEFT(N1980, SEARCH("/",N1980)-1)</f>
        <v>theater</v>
      </c>
      <c r="R1980" t="str">
        <f>RIGHT(N1980, LEN(N1980)-SEARCH("/",N1980))</f>
        <v>plays</v>
      </c>
      <c r="S1980" s="10">
        <f t="shared" si="60"/>
        <v>41926.734351851854</v>
      </c>
      <c r="T1980" s="10">
        <f t="shared" si="61"/>
        <v>41956.776018518511</v>
      </c>
    </row>
    <row r="1981" spans="1:20" ht="49" x14ac:dyDescent="0.25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5">
        <f>E1981/D1981</f>
        <v>1.0133000000000001</v>
      </c>
      <c r="P1981" s="6">
        <f>ROUND(E1981/L1981,2)</f>
        <v>99.34</v>
      </c>
      <c r="Q1981" t="str">
        <f>LEFT(N1981, SEARCH("/",N1981)-1)</f>
        <v>theater</v>
      </c>
      <c r="R1981" t="str">
        <f>RIGHT(N1981, LEN(N1981)-SEARCH("/",N1981))</f>
        <v>plays</v>
      </c>
      <c r="S1981" s="10">
        <f t="shared" si="60"/>
        <v>42561.575543981475</v>
      </c>
      <c r="T1981" s="10">
        <f t="shared" si="61"/>
        <v>42592.957638888889</v>
      </c>
    </row>
    <row r="1982" spans="1:20" ht="49" x14ac:dyDescent="0.25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5">
        <f>E1982/D1982</f>
        <v>1</v>
      </c>
      <c r="P1982" s="6">
        <f>ROUND(E1982/L1982,2)</f>
        <v>20</v>
      </c>
      <c r="Q1982" t="str">
        <f>LEFT(N1982, SEARCH("/",N1982)-1)</f>
        <v>theater</v>
      </c>
      <c r="R1982" t="str">
        <f>RIGHT(N1982, LEN(N1982)-SEARCH("/",N1982))</f>
        <v>plays</v>
      </c>
      <c r="S1982" s="10">
        <f t="shared" si="60"/>
        <v>42649.340902777774</v>
      </c>
      <c r="T1982" s="10">
        <f t="shared" si="61"/>
        <v>42709.382569444446</v>
      </c>
    </row>
    <row r="1983" spans="1:20" ht="49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5">
        <f>E1983/D1983</f>
        <v>1.3</v>
      </c>
      <c r="P1983" s="6">
        <f>ROUND(E1983/L1983,2)</f>
        <v>28.89</v>
      </c>
      <c r="Q1983" t="str">
        <f>LEFT(N1983, SEARCH("/",N1983)-1)</f>
        <v>theater</v>
      </c>
      <c r="R1983" t="str">
        <f>RIGHT(N1983, LEN(N1983)-SEARCH("/",N1983))</f>
        <v>plays</v>
      </c>
      <c r="S1983" s="10">
        <f t="shared" si="60"/>
        <v>42093.578506944446</v>
      </c>
      <c r="T1983" s="10">
        <f t="shared" si="61"/>
        <v>42120.061111111114</v>
      </c>
    </row>
    <row r="1984" spans="1:20" ht="49" x14ac:dyDescent="0.25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5">
        <f>E1984/D1984</f>
        <v>1.0001333333333333</v>
      </c>
      <c r="P1984" s="6">
        <f>ROUND(E1984/L1984,2)</f>
        <v>40.549999999999997</v>
      </c>
      <c r="Q1984" t="str">
        <f>LEFT(N1984, SEARCH("/",N1984)-1)</f>
        <v>theater</v>
      </c>
      <c r="R1984" t="str">
        <f>RIGHT(N1984, LEN(N1984)-SEARCH("/",N1984))</f>
        <v>plays</v>
      </c>
      <c r="S1984" s="10">
        <f t="shared" si="60"/>
        <v>42460.525196759256</v>
      </c>
      <c r="T1984" s="10">
        <f t="shared" si="61"/>
        <v>42490.525196759256</v>
      </c>
    </row>
    <row r="1985" spans="1:20" ht="49" x14ac:dyDescent="0.25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5">
        <f>E1985/D1985</f>
        <v>1</v>
      </c>
      <c r="P1985" s="6">
        <f>ROUND(E1985/L1985,2)</f>
        <v>35.71</v>
      </c>
      <c r="Q1985" t="str">
        <f>LEFT(N1985, SEARCH("/",N1985)-1)</f>
        <v>theater</v>
      </c>
      <c r="R1985" t="str">
        <f>RIGHT(N1985, LEN(N1985)-SEARCH("/",N1985))</f>
        <v>plays</v>
      </c>
      <c r="S1985" s="10">
        <f t="shared" si="60"/>
        <v>42430.553888888891</v>
      </c>
      <c r="T1985" s="10">
        <f t="shared" si="61"/>
        <v>42460.51222222222</v>
      </c>
    </row>
    <row r="1986" spans="1:20" ht="49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5">
        <f>E1986/D1986</f>
        <v>1.1388888888888888</v>
      </c>
      <c r="P1986" s="6">
        <f>ROUND(E1986/L1986,2)</f>
        <v>37.96</v>
      </c>
      <c r="Q1986" t="str">
        <f>LEFT(N1986, SEARCH("/",N1986)-1)</f>
        <v>theater</v>
      </c>
      <c r="R1986" t="str">
        <f>RIGHT(N1986, LEN(N1986)-SEARCH("/",N1986))</f>
        <v>plays</v>
      </c>
      <c r="S1986" s="10">
        <f t="shared" si="60"/>
        <v>42025.967847222222</v>
      </c>
      <c r="T1986" s="10">
        <f t="shared" si="61"/>
        <v>42063.999305555553</v>
      </c>
    </row>
    <row r="1987" spans="1:20" ht="49" x14ac:dyDescent="0.25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5">
        <f>E1987/D1987</f>
        <v>1</v>
      </c>
      <c r="P1987" s="6">
        <f>ROUND(E1987/L1987,2)</f>
        <v>33.33</v>
      </c>
      <c r="Q1987" t="str">
        <f>LEFT(N1987, SEARCH("/",N1987)-1)</f>
        <v>theater</v>
      </c>
      <c r="R1987" t="str">
        <f>RIGHT(N1987, LEN(N1987)-SEARCH("/",N1987))</f>
        <v>plays</v>
      </c>
      <c r="S1987" s="10">
        <f t="shared" ref="S1987:S2050" si="62">(J1987/86400)+25569+(-5/24)</f>
        <v>41836.26284722222</v>
      </c>
      <c r="T1987" s="10">
        <f t="shared" ref="T1987:T2050" si="63">(I1987/86400)+25569+(-5/24)</f>
        <v>41850.26284722222</v>
      </c>
    </row>
    <row r="1988" spans="1:20" ht="49" x14ac:dyDescent="0.25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5">
        <f>E1988/D1988</f>
        <v>2.87</v>
      </c>
      <c r="P1988" s="6">
        <f>ROUND(E1988/L1988,2)</f>
        <v>58.57</v>
      </c>
      <c r="Q1988" t="str">
        <f>LEFT(N1988, SEARCH("/",N1988)-1)</f>
        <v>theater</v>
      </c>
      <c r="R1988" t="str">
        <f>RIGHT(N1988, LEN(N1988)-SEARCH("/",N1988))</f>
        <v>plays</v>
      </c>
      <c r="S1988" s="10">
        <f t="shared" si="62"/>
        <v>42450.887523148143</v>
      </c>
      <c r="T1988" s="10">
        <f t="shared" si="63"/>
        <v>42464.887523148143</v>
      </c>
    </row>
    <row r="1989" spans="1:20" ht="49" x14ac:dyDescent="0.25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5">
        <f>E1989/D1989</f>
        <v>1.085</v>
      </c>
      <c r="P1989" s="6">
        <f>ROUND(E1989/L1989,2)</f>
        <v>135.63</v>
      </c>
      <c r="Q1989" t="str">
        <f>LEFT(N1989, SEARCH("/",N1989)-1)</f>
        <v>theater</v>
      </c>
      <c r="R1989" t="str">
        <f>RIGHT(N1989, LEN(N1989)-SEARCH("/",N1989))</f>
        <v>plays</v>
      </c>
      <c r="S1989" s="10">
        <f t="shared" si="62"/>
        <v>42418.217650462961</v>
      </c>
      <c r="T1989" s="10">
        <f t="shared" si="63"/>
        <v>42478.175983796296</v>
      </c>
    </row>
    <row r="1990" spans="1:20" ht="97" x14ac:dyDescent="0.25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5">
        <f>E1990/D1990</f>
        <v>1.155</v>
      </c>
      <c r="P1990" s="6">
        <f>ROUND(E1990/L1990,2)</f>
        <v>30.94</v>
      </c>
      <c r="Q1990" t="str">
        <f>LEFT(N1990, SEARCH("/",N1990)-1)</f>
        <v>theater</v>
      </c>
      <c r="R1990" t="str">
        <f>RIGHT(N1990, LEN(N1990)-SEARCH("/",N1990))</f>
        <v>plays</v>
      </c>
      <c r="S1990" s="10">
        <f t="shared" si="62"/>
        <v>42168.108148148145</v>
      </c>
      <c r="T1990" s="10">
        <f t="shared" si="63"/>
        <v>42198.108148148145</v>
      </c>
    </row>
    <row r="1991" spans="1:20" ht="49" x14ac:dyDescent="0.25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5">
        <f>E1991/D1991</f>
        <v>1.1911764705882353</v>
      </c>
      <c r="P1991" s="6">
        <f>ROUND(E1991/L1991,2)</f>
        <v>176.09</v>
      </c>
      <c r="Q1991" t="str">
        <f>LEFT(N1991, SEARCH("/",N1991)-1)</f>
        <v>theater</v>
      </c>
      <c r="R1991" t="str">
        <f>RIGHT(N1991, LEN(N1991)-SEARCH("/",N1991))</f>
        <v>plays</v>
      </c>
      <c r="S1991" s="10">
        <f t="shared" si="62"/>
        <v>41964.507986111108</v>
      </c>
      <c r="T1991" s="10">
        <f t="shared" si="63"/>
        <v>41994.507986111108</v>
      </c>
    </row>
    <row r="1992" spans="1:20" ht="18" x14ac:dyDescent="0.25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5">
        <f>E1992/D1992</f>
        <v>1.0942666666666667</v>
      </c>
      <c r="P1992" s="6">
        <f>ROUND(E1992/L1992,2)</f>
        <v>151.97999999999999</v>
      </c>
      <c r="Q1992" t="str">
        <f>LEFT(N1992, SEARCH("/",N1992)-1)</f>
        <v>theater</v>
      </c>
      <c r="R1992" t="str">
        <f>RIGHT(N1992, LEN(N1992)-SEARCH("/",N1992))</f>
        <v>plays</v>
      </c>
      <c r="S1992" s="10">
        <f t="shared" si="62"/>
        <v>42576.489236111105</v>
      </c>
      <c r="T1992" s="10">
        <f t="shared" si="63"/>
        <v>42636.489236111105</v>
      </c>
    </row>
    <row r="1993" spans="1:20" ht="49" x14ac:dyDescent="0.25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5">
        <f>E1993/D1993</f>
        <v>1.266</v>
      </c>
      <c r="P1993" s="6">
        <f>ROUND(E1993/L1993,2)</f>
        <v>22.61</v>
      </c>
      <c r="Q1993" t="str">
        <f>LEFT(N1993, SEARCH("/",N1993)-1)</f>
        <v>theater</v>
      </c>
      <c r="R1993" t="str">
        <f>RIGHT(N1993, LEN(N1993)-SEARCH("/",N1993))</f>
        <v>plays</v>
      </c>
      <c r="S1993" s="10">
        <f t="shared" si="62"/>
        <v>42503.331643518519</v>
      </c>
      <c r="T1993" s="10">
        <f t="shared" si="63"/>
        <v>42548.583333333336</v>
      </c>
    </row>
    <row r="1994" spans="1:20" ht="49" x14ac:dyDescent="0.25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5">
        <f>E1994/D1994</f>
        <v>1.0049999999999999</v>
      </c>
      <c r="P1994" s="6">
        <f>ROUND(E1994/L1994,2)</f>
        <v>18.27</v>
      </c>
      <c r="Q1994" t="str">
        <f>LEFT(N1994, SEARCH("/",N1994)-1)</f>
        <v>theater</v>
      </c>
      <c r="R1994" t="str">
        <f>RIGHT(N1994, LEN(N1994)-SEARCH("/",N1994))</f>
        <v>plays</v>
      </c>
      <c r="S1994" s="10">
        <f t="shared" si="62"/>
        <v>42101.620486111111</v>
      </c>
      <c r="T1994" s="10">
        <f t="shared" si="63"/>
        <v>42123.749999999993</v>
      </c>
    </row>
    <row r="1995" spans="1:20" ht="49" x14ac:dyDescent="0.25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5">
        <f>E1995/D1995</f>
        <v>1.2749999999999999</v>
      </c>
      <c r="P1995" s="6">
        <f>ROUND(E1995/L1995,2)</f>
        <v>82.26</v>
      </c>
      <c r="Q1995" t="str">
        <f>LEFT(N1995, SEARCH("/",N1995)-1)</f>
        <v>theater</v>
      </c>
      <c r="R1995" t="str">
        <f>RIGHT(N1995, LEN(N1995)-SEARCH("/",N1995))</f>
        <v>plays</v>
      </c>
      <c r="S1995" s="10">
        <f t="shared" si="62"/>
        <v>42125.439201388886</v>
      </c>
      <c r="T1995" s="10">
        <f t="shared" si="63"/>
        <v>42150.439201388886</v>
      </c>
    </row>
    <row r="1996" spans="1:20" ht="49" x14ac:dyDescent="0.25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5">
        <f>E1996/D1996</f>
        <v>1.0005999999999999</v>
      </c>
      <c r="P1996" s="6">
        <f>ROUND(E1996/L1996,2)</f>
        <v>68.53</v>
      </c>
      <c r="Q1996" t="str">
        <f>LEFT(N1996, SEARCH("/",N1996)-1)</f>
        <v>theater</v>
      </c>
      <c r="R1996" t="str">
        <f>RIGHT(N1996, LEN(N1996)-SEARCH("/",N1996))</f>
        <v>plays</v>
      </c>
      <c r="S1996" s="10">
        <f t="shared" si="62"/>
        <v>41902.125393518516</v>
      </c>
      <c r="T1996" s="10">
        <f t="shared" si="63"/>
        <v>41932.125393518516</v>
      </c>
    </row>
    <row r="1997" spans="1:20" ht="49" x14ac:dyDescent="0.25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5">
        <f>E1997/D1997</f>
        <v>1.75</v>
      </c>
      <c r="P1997" s="6">
        <f>ROUND(E1997/L1997,2)</f>
        <v>68.06</v>
      </c>
      <c r="Q1997" t="str">
        <f>LEFT(N1997, SEARCH("/",N1997)-1)</f>
        <v>theater</v>
      </c>
      <c r="R1997" t="str">
        <f>RIGHT(N1997, LEN(N1997)-SEARCH("/",N1997))</f>
        <v>plays</v>
      </c>
      <c r="S1997" s="10">
        <f t="shared" si="62"/>
        <v>42003.74009259259</v>
      </c>
      <c r="T1997" s="10">
        <f t="shared" si="63"/>
        <v>42027.999305555553</v>
      </c>
    </row>
    <row r="1998" spans="1:20" ht="49" x14ac:dyDescent="0.25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5">
        <f>E1998/D1998</f>
        <v>1.2725</v>
      </c>
      <c r="P1998" s="6">
        <f>ROUND(E1998/L1998,2)</f>
        <v>72.709999999999994</v>
      </c>
      <c r="Q1998" t="str">
        <f>LEFT(N1998, SEARCH("/",N1998)-1)</f>
        <v>theater</v>
      </c>
      <c r="R1998" t="str">
        <f>RIGHT(N1998, LEN(N1998)-SEARCH("/",N1998))</f>
        <v>plays</v>
      </c>
      <c r="S1998" s="10">
        <f t="shared" si="62"/>
        <v>41988.621608796289</v>
      </c>
      <c r="T1998" s="10">
        <f t="shared" si="63"/>
        <v>42045.999305555553</v>
      </c>
    </row>
    <row r="1999" spans="1:20" ht="49" x14ac:dyDescent="0.25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5">
        <f>E1999/D1999</f>
        <v>1.1063333333333334</v>
      </c>
      <c r="P1999" s="6">
        <f>ROUND(E1999/L1999,2)</f>
        <v>77.19</v>
      </c>
      <c r="Q1999" t="str">
        <f>LEFT(N1999, SEARCH("/",N1999)-1)</f>
        <v>theater</v>
      </c>
      <c r="R1999" t="str">
        <f>RIGHT(N1999, LEN(N1999)-SEARCH("/",N1999))</f>
        <v>plays</v>
      </c>
      <c r="S1999" s="10">
        <f t="shared" si="62"/>
        <v>41974.690266203703</v>
      </c>
      <c r="T1999" s="10">
        <f t="shared" si="63"/>
        <v>42009.643055555549</v>
      </c>
    </row>
    <row r="2000" spans="1:20" ht="49" x14ac:dyDescent="0.25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5">
        <f>E2000/D2000</f>
        <v>1.2593749999999999</v>
      </c>
      <c r="P2000" s="6">
        <f>ROUND(E2000/L2000,2)</f>
        <v>55.97</v>
      </c>
      <c r="Q2000" t="str">
        <f>LEFT(N2000, SEARCH("/",N2000)-1)</f>
        <v>theater</v>
      </c>
      <c r="R2000" t="str">
        <f>RIGHT(N2000, LEN(N2000)-SEARCH("/",N2000))</f>
        <v>plays</v>
      </c>
      <c r="S2000" s="10">
        <f t="shared" si="62"/>
        <v>42591.858587962961</v>
      </c>
      <c r="T2000" s="10">
        <f t="shared" si="63"/>
        <v>42616.858587962961</v>
      </c>
    </row>
    <row r="2001" spans="1:20" ht="33" x14ac:dyDescent="0.25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5">
        <f>E2001/D2001</f>
        <v>1.1850000000000001</v>
      </c>
      <c r="P2001" s="6">
        <f>ROUND(E2001/L2001,2)</f>
        <v>49.69</v>
      </c>
      <c r="Q2001" t="str">
        <f>LEFT(N2001, SEARCH("/",N2001)-1)</f>
        <v>theater</v>
      </c>
      <c r="R2001" t="str">
        <f>RIGHT(N2001, LEN(N2001)-SEARCH("/",N2001))</f>
        <v>plays</v>
      </c>
      <c r="S2001" s="10">
        <f t="shared" si="62"/>
        <v>42049.800034722219</v>
      </c>
      <c r="T2001" s="10">
        <f t="shared" si="63"/>
        <v>42076.082638888889</v>
      </c>
    </row>
    <row r="2002" spans="1:20" ht="49" x14ac:dyDescent="0.25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5">
        <f>E2002/D2002</f>
        <v>1.0772727272727274</v>
      </c>
      <c r="P2002" s="6">
        <f>ROUND(E2002/L2002,2)</f>
        <v>79</v>
      </c>
      <c r="Q2002" t="str">
        <f>LEFT(N2002, SEARCH("/",N2002)-1)</f>
        <v>theater</v>
      </c>
      <c r="R2002" t="str">
        <f>RIGHT(N2002, LEN(N2002)-SEARCH("/",N2002))</f>
        <v>plays</v>
      </c>
      <c r="S2002" s="10">
        <f t="shared" si="62"/>
        <v>41856.506736111107</v>
      </c>
      <c r="T2002" s="10">
        <f t="shared" si="63"/>
        <v>41877.506736111107</v>
      </c>
    </row>
    <row r="2003" spans="1:20" ht="33" x14ac:dyDescent="0.25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5">
        <f>E2003/D2003</f>
        <v>1.026</v>
      </c>
      <c r="P2003" s="6">
        <f>ROUND(E2003/L2003,2)</f>
        <v>77.73</v>
      </c>
      <c r="Q2003" t="str">
        <f>LEFT(N2003, SEARCH("/",N2003)-1)</f>
        <v>theater</v>
      </c>
      <c r="R2003" t="str">
        <f>RIGHT(N2003, LEN(N2003)-SEARCH("/",N2003))</f>
        <v>plays</v>
      </c>
      <c r="S2003" s="10">
        <f t="shared" si="62"/>
        <v>42417.377199074072</v>
      </c>
      <c r="T2003" s="10">
        <f t="shared" si="63"/>
        <v>42432.040972222218</v>
      </c>
    </row>
    <row r="2004" spans="1:20" ht="49" x14ac:dyDescent="0.25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5">
        <f>E2004/D2004</f>
        <v>1.101</v>
      </c>
      <c r="P2004" s="6">
        <f>ROUND(E2004/L2004,2)</f>
        <v>40.78</v>
      </c>
      <c r="Q2004" t="str">
        <f>LEFT(N2004, SEARCH("/",N2004)-1)</f>
        <v>theater</v>
      </c>
      <c r="R2004" t="str">
        <f>RIGHT(N2004, LEN(N2004)-SEARCH("/",N2004))</f>
        <v>plays</v>
      </c>
      <c r="S2004" s="10">
        <f t="shared" si="62"/>
        <v>41866.590532407405</v>
      </c>
      <c r="T2004" s="10">
        <f t="shared" si="63"/>
        <v>41884.999305555553</v>
      </c>
    </row>
    <row r="2005" spans="1:20" ht="49" x14ac:dyDescent="0.25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5">
        <f>E2005/D2005</f>
        <v>2.02</v>
      </c>
      <c r="P2005" s="6">
        <f>ROUND(E2005/L2005,2)</f>
        <v>59.41</v>
      </c>
      <c r="Q2005" t="str">
        <f>LEFT(N2005, SEARCH("/",N2005)-1)</f>
        <v>theater</v>
      </c>
      <c r="R2005" t="str">
        <f>RIGHT(N2005, LEN(N2005)-SEARCH("/",N2005))</f>
        <v>plays</v>
      </c>
      <c r="S2005" s="10">
        <f t="shared" si="62"/>
        <v>42220.586539351854</v>
      </c>
      <c r="T2005" s="10">
        <f t="shared" si="63"/>
        <v>42245.791666666664</v>
      </c>
    </row>
    <row r="2006" spans="1:20" ht="33" x14ac:dyDescent="0.25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5">
        <f>E2006/D2006</f>
        <v>1.3</v>
      </c>
      <c r="P2006" s="6">
        <f>ROUND(E2006/L2006,2)</f>
        <v>3.25</v>
      </c>
      <c r="Q2006" t="str">
        <f>LEFT(N2006, SEARCH("/",N2006)-1)</f>
        <v>theater</v>
      </c>
      <c r="R2006" t="str">
        <f>RIGHT(N2006, LEN(N2006)-SEARCH("/",N2006))</f>
        <v>plays</v>
      </c>
      <c r="S2006" s="10">
        <f t="shared" si="62"/>
        <v>42628.640787037039</v>
      </c>
      <c r="T2006" s="10">
        <f t="shared" si="63"/>
        <v>42656.640787037039</v>
      </c>
    </row>
    <row r="2007" spans="1:20" ht="49" x14ac:dyDescent="0.25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5">
        <f>E2007/D2007</f>
        <v>1.0435000000000001</v>
      </c>
      <c r="P2007" s="6">
        <f>ROUND(E2007/L2007,2)</f>
        <v>39.380000000000003</v>
      </c>
      <c r="Q2007" t="str">
        <f>LEFT(N2007, SEARCH("/",N2007)-1)</f>
        <v>theater</v>
      </c>
      <c r="R2007" t="str">
        <f>RIGHT(N2007, LEN(N2007)-SEARCH("/",N2007))</f>
        <v>plays</v>
      </c>
      <c r="S2007" s="10">
        <f t="shared" si="62"/>
        <v>41990.790300925924</v>
      </c>
      <c r="T2007" s="10">
        <f t="shared" si="63"/>
        <v>42020.790300925924</v>
      </c>
    </row>
    <row r="2008" spans="1:20" ht="49" x14ac:dyDescent="0.25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5">
        <f>E2008/D2008</f>
        <v>1.0004999999999999</v>
      </c>
      <c r="P2008" s="6">
        <f>ROUND(E2008/L2008,2)</f>
        <v>81.67</v>
      </c>
      <c r="Q2008" t="str">
        <f>LEFT(N2008, SEARCH("/",N2008)-1)</f>
        <v>theater</v>
      </c>
      <c r="R2008" t="str">
        <f>RIGHT(N2008, LEN(N2008)-SEARCH("/",N2008))</f>
        <v>plays</v>
      </c>
      <c r="S2008" s="10">
        <f t="shared" si="62"/>
        <v>42447.68609953703</v>
      </c>
      <c r="T2008" s="10">
        <f t="shared" si="63"/>
        <v>42507.68609953703</v>
      </c>
    </row>
    <row r="2009" spans="1:20" ht="49" x14ac:dyDescent="0.25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5">
        <f>E2009/D2009</f>
        <v>1.7066666666666668</v>
      </c>
      <c r="P2009" s="6">
        <f>ROUND(E2009/L2009,2)</f>
        <v>44.91</v>
      </c>
      <c r="Q2009" t="str">
        <f>LEFT(N2009, SEARCH("/",N2009)-1)</f>
        <v>theater</v>
      </c>
      <c r="R2009" t="str">
        <f>RIGHT(N2009, LEN(N2009)-SEARCH("/",N2009))</f>
        <v>plays</v>
      </c>
      <c r="S2009" s="10">
        <f t="shared" si="62"/>
        <v>42283.656018518515</v>
      </c>
      <c r="T2009" s="10">
        <f t="shared" si="63"/>
        <v>42313.697685185187</v>
      </c>
    </row>
    <row r="2010" spans="1:20" ht="49" x14ac:dyDescent="0.25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5">
        <f>E2010/D2010</f>
        <v>1.1283333333333334</v>
      </c>
      <c r="P2010" s="6">
        <f>ROUND(E2010/L2010,2)</f>
        <v>49.06</v>
      </c>
      <c r="Q2010" t="str">
        <f>LEFT(N2010, SEARCH("/",N2010)-1)</f>
        <v>theater</v>
      </c>
      <c r="R2010" t="str">
        <f>RIGHT(N2010, LEN(N2010)-SEARCH("/",N2010))</f>
        <v>plays</v>
      </c>
      <c r="S2010" s="10">
        <f t="shared" si="62"/>
        <v>42482.80736111111</v>
      </c>
      <c r="T2010" s="10">
        <f t="shared" si="63"/>
        <v>42489.082638888889</v>
      </c>
    </row>
    <row r="2011" spans="1:20" ht="49" x14ac:dyDescent="0.25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5">
        <f>E2011/D2011</f>
        <v>1.84</v>
      </c>
      <c r="P2011" s="6">
        <f>ROUND(E2011/L2011,2)</f>
        <v>30.67</v>
      </c>
      <c r="Q2011" t="str">
        <f>LEFT(N2011, SEARCH("/",N2011)-1)</f>
        <v>theater</v>
      </c>
      <c r="R2011" t="str">
        <f>RIGHT(N2011, LEN(N2011)-SEARCH("/",N2011))</f>
        <v>plays</v>
      </c>
      <c r="S2011" s="10">
        <f t="shared" si="62"/>
        <v>42383.584791666661</v>
      </c>
      <c r="T2011" s="10">
        <f t="shared" si="63"/>
        <v>42413.584791666661</v>
      </c>
    </row>
    <row r="2012" spans="1:20" ht="49" x14ac:dyDescent="0.25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5">
        <f>E2012/D2012</f>
        <v>1.3026666666666666</v>
      </c>
      <c r="P2012" s="6">
        <f>ROUND(E2012/L2012,2)</f>
        <v>61.06</v>
      </c>
      <c r="Q2012" t="str">
        <f>LEFT(N2012, SEARCH("/",N2012)-1)</f>
        <v>theater</v>
      </c>
      <c r="R2012" t="str">
        <f>RIGHT(N2012, LEN(N2012)-SEARCH("/",N2012))</f>
        <v>plays</v>
      </c>
      <c r="S2012" s="10">
        <f t="shared" si="62"/>
        <v>42566.396493055552</v>
      </c>
      <c r="T2012" s="10">
        <f t="shared" si="63"/>
        <v>42596.396493055552</v>
      </c>
    </row>
    <row r="2013" spans="1:20" ht="33" x14ac:dyDescent="0.25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5">
        <f>E2013/D2013</f>
        <v>1.0545454545454545</v>
      </c>
      <c r="P2013" s="6">
        <f>ROUND(E2013/L2013,2)</f>
        <v>29</v>
      </c>
      <c r="Q2013" t="str">
        <f>LEFT(N2013, SEARCH("/",N2013)-1)</f>
        <v>theater</v>
      </c>
      <c r="R2013" t="str">
        <f>RIGHT(N2013, LEN(N2013)-SEARCH("/",N2013))</f>
        <v>plays</v>
      </c>
      <c r="S2013" s="10">
        <f t="shared" si="62"/>
        <v>42338.755578703705</v>
      </c>
      <c r="T2013" s="10">
        <f t="shared" si="63"/>
        <v>42352.791666666664</v>
      </c>
    </row>
    <row r="2014" spans="1:20" ht="49" x14ac:dyDescent="0.25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5">
        <f>E2014/D2014</f>
        <v>1</v>
      </c>
      <c r="P2014" s="6">
        <f>ROUND(E2014/L2014,2)</f>
        <v>29.63</v>
      </c>
      <c r="Q2014" t="str">
        <f>LEFT(N2014, SEARCH("/",N2014)-1)</f>
        <v>theater</v>
      </c>
      <c r="R2014" t="str">
        <f>RIGHT(N2014, LEN(N2014)-SEARCH("/",N2014))</f>
        <v>plays</v>
      </c>
      <c r="S2014" s="10">
        <f t="shared" si="62"/>
        <v>42506.501041666663</v>
      </c>
      <c r="T2014" s="10">
        <f t="shared" si="63"/>
        <v>42538.374999999993</v>
      </c>
    </row>
    <row r="2015" spans="1:20" ht="49" x14ac:dyDescent="0.25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5">
        <f>E2015/D2015</f>
        <v>1.5331632653061225</v>
      </c>
      <c r="P2015" s="6">
        <f>ROUND(E2015/L2015,2)</f>
        <v>143.1</v>
      </c>
      <c r="Q2015" t="str">
        <f>LEFT(N2015, SEARCH("/",N2015)-1)</f>
        <v>theater</v>
      </c>
      <c r="R2015" t="str">
        <f>RIGHT(N2015, LEN(N2015)-SEARCH("/",N2015))</f>
        <v>plays</v>
      </c>
      <c r="S2015" s="10">
        <f t="shared" si="62"/>
        <v>42429.783391203702</v>
      </c>
      <c r="T2015" s="10">
        <f t="shared" si="63"/>
        <v>42459.741724537038</v>
      </c>
    </row>
    <row r="2016" spans="1:20" ht="49" x14ac:dyDescent="0.25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>E2016/D2016</f>
        <v>1.623</v>
      </c>
      <c r="P2016" s="6">
        <f>ROUND(E2016/L2016,2)</f>
        <v>52.35</v>
      </c>
      <c r="Q2016" t="str">
        <f>LEFT(N2016, SEARCH("/",N2016)-1)</f>
        <v>theater</v>
      </c>
      <c r="R2016" t="str">
        <f>RIGHT(N2016, LEN(N2016)-SEARCH("/",N2016))</f>
        <v>plays</v>
      </c>
      <c r="S2016" s="10">
        <f t="shared" si="62"/>
        <v>42203.22379629629</v>
      </c>
      <c r="T2016" s="10">
        <f t="shared" si="63"/>
        <v>42233.22379629629</v>
      </c>
    </row>
    <row r="2017" spans="1:20" ht="49" x14ac:dyDescent="0.25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5">
        <f>E2017/D2017</f>
        <v>1.36</v>
      </c>
      <c r="P2017" s="6">
        <f>ROUND(E2017/L2017,2)</f>
        <v>66.67</v>
      </c>
      <c r="Q2017" t="str">
        <f>LEFT(N2017, SEARCH("/",N2017)-1)</f>
        <v>theater</v>
      </c>
      <c r="R2017" t="str">
        <f>RIGHT(N2017, LEN(N2017)-SEARCH("/",N2017))</f>
        <v>plays</v>
      </c>
      <c r="S2017" s="10">
        <f t="shared" si="62"/>
        <v>42072.162048611113</v>
      </c>
      <c r="T2017" s="10">
        <f t="shared" si="63"/>
        <v>42102.162048611113</v>
      </c>
    </row>
    <row r="2018" spans="1:20" ht="49" x14ac:dyDescent="0.25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5">
        <f>E2018/D2018</f>
        <v>1.444</v>
      </c>
      <c r="P2018" s="6">
        <f>ROUND(E2018/L2018,2)</f>
        <v>126.67</v>
      </c>
      <c r="Q2018" t="str">
        <f>LEFT(N2018, SEARCH("/",N2018)-1)</f>
        <v>theater</v>
      </c>
      <c r="R2018" t="str">
        <f>RIGHT(N2018, LEN(N2018)-SEARCH("/",N2018))</f>
        <v>plays</v>
      </c>
      <c r="S2018" s="10">
        <f t="shared" si="62"/>
        <v>41789.518645833326</v>
      </c>
      <c r="T2018" s="10">
        <f t="shared" si="63"/>
        <v>41799.518645833326</v>
      </c>
    </row>
    <row r="2019" spans="1:20" ht="33" x14ac:dyDescent="0.25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5">
        <f>E2019/D2019</f>
        <v>1</v>
      </c>
      <c r="P2019" s="6">
        <f>ROUND(E2019/L2019,2)</f>
        <v>62.5</v>
      </c>
      <c r="Q2019" t="str">
        <f>LEFT(N2019, SEARCH("/",N2019)-1)</f>
        <v>theater</v>
      </c>
      <c r="R2019" t="str">
        <f>RIGHT(N2019, LEN(N2019)-SEARCH("/",N2019))</f>
        <v>plays</v>
      </c>
      <c r="S2019" s="10">
        <f t="shared" si="62"/>
        <v>41788.381643518514</v>
      </c>
      <c r="T2019" s="10">
        <f t="shared" si="63"/>
        <v>41818.381643518514</v>
      </c>
    </row>
    <row r="2020" spans="1:20" ht="49" x14ac:dyDescent="0.25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5">
        <f>E2020/D2020</f>
        <v>1.008</v>
      </c>
      <c r="P2020" s="6">
        <f>ROUND(E2020/L2020,2)</f>
        <v>35.49</v>
      </c>
      <c r="Q2020" t="str">
        <f>LEFT(N2020, SEARCH("/",N2020)-1)</f>
        <v>theater</v>
      </c>
      <c r="R2020" t="str">
        <f>RIGHT(N2020, LEN(N2020)-SEARCH("/",N2020))</f>
        <v>plays</v>
      </c>
      <c r="S2020" s="10">
        <f t="shared" si="62"/>
        <v>42143.833518518521</v>
      </c>
      <c r="T2020" s="10">
        <f t="shared" si="63"/>
        <v>42173.833518518521</v>
      </c>
    </row>
    <row r="2021" spans="1:20" ht="49" x14ac:dyDescent="0.25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5">
        <f>E2021/D2021</f>
        <v>1.0680000000000001</v>
      </c>
      <c r="P2021" s="6">
        <f>ROUND(E2021/L2021,2)</f>
        <v>37.08</v>
      </c>
      <c r="Q2021" t="str">
        <f>LEFT(N2021, SEARCH("/",N2021)-1)</f>
        <v>theater</v>
      </c>
      <c r="R2021" t="str">
        <f>RIGHT(N2021, LEN(N2021)-SEARCH("/",N2021))</f>
        <v>plays</v>
      </c>
      <c r="S2021" s="10">
        <f t="shared" si="62"/>
        <v>42318.385370370372</v>
      </c>
      <c r="T2021" s="10">
        <f t="shared" si="63"/>
        <v>42348.385370370372</v>
      </c>
    </row>
    <row r="2022" spans="1:20" ht="49" x14ac:dyDescent="0.25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5">
        <f>E2022/D2022</f>
        <v>1.248</v>
      </c>
      <c r="P2022" s="6">
        <f>ROUND(E2022/L2022,2)</f>
        <v>69.33</v>
      </c>
      <c r="Q2022" t="str">
        <f>LEFT(N2022, SEARCH("/",N2022)-1)</f>
        <v>theater</v>
      </c>
      <c r="R2022" t="str">
        <f>RIGHT(N2022, LEN(N2022)-SEARCH("/",N2022))</f>
        <v>plays</v>
      </c>
      <c r="S2022" s="10">
        <f t="shared" si="62"/>
        <v>42052.741481481477</v>
      </c>
      <c r="T2022" s="10">
        <f t="shared" si="63"/>
        <v>42082.699814814812</v>
      </c>
    </row>
    <row r="2023" spans="1:20" ht="49" x14ac:dyDescent="0.25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5">
        <f>E2023/D2023</f>
        <v>1.1891891891891893</v>
      </c>
      <c r="P2023" s="6">
        <f>ROUND(E2023/L2023,2)</f>
        <v>17.25</v>
      </c>
      <c r="Q2023" t="str">
        <f>LEFT(N2023, SEARCH("/",N2023)-1)</f>
        <v>theater</v>
      </c>
      <c r="R2023" t="str">
        <f>RIGHT(N2023, LEN(N2023)-SEARCH("/",N2023))</f>
        <v>plays</v>
      </c>
      <c r="S2023" s="10">
        <f t="shared" si="62"/>
        <v>42779.401956018519</v>
      </c>
      <c r="T2023" s="10">
        <f t="shared" si="63"/>
        <v>42793.791666666664</v>
      </c>
    </row>
    <row r="2024" spans="1:20" ht="49" x14ac:dyDescent="0.25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5">
        <f>E2024/D2024</f>
        <v>1.01</v>
      </c>
      <c r="P2024" s="6">
        <f>ROUND(E2024/L2024,2)</f>
        <v>36.07</v>
      </c>
      <c r="Q2024" t="str">
        <f>LEFT(N2024, SEARCH("/",N2024)-1)</f>
        <v>theater</v>
      </c>
      <c r="R2024" t="str">
        <f>RIGHT(N2024, LEN(N2024)-SEARCH("/",N2024))</f>
        <v>plays</v>
      </c>
      <c r="S2024" s="10">
        <f t="shared" si="62"/>
        <v>42128.419560185182</v>
      </c>
      <c r="T2024" s="10">
        <f t="shared" si="63"/>
        <v>42158.419560185182</v>
      </c>
    </row>
    <row r="2025" spans="1:20" ht="49" x14ac:dyDescent="0.25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5">
        <f>E2025/D2025</f>
        <v>1.1299999999999999</v>
      </c>
      <c r="P2025" s="6">
        <f>ROUND(E2025/L2025,2)</f>
        <v>66.47</v>
      </c>
      <c r="Q2025" t="str">
        <f>LEFT(N2025, SEARCH("/",N2025)-1)</f>
        <v>theater</v>
      </c>
      <c r="R2025" t="str">
        <f>RIGHT(N2025, LEN(N2025)-SEARCH("/",N2025))</f>
        <v>plays</v>
      </c>
      <c r="S2025" s="10">
        <f t="shared" si="62"/>
        <v>42660.923912037033</v>
      </c>
      <c r="T2025" s="10">
        <f t="shared" si="63"/>
        <v>42693.708333333336</v>
      </c>
    </row>
    <row r="2026" spans="1:20" ht="49" x14ac:dyDescent="0.25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5">
        <f>E2026/D2026</f>
        <v>1.0519047619047619</v>
      </c>
      <c r="P2026" s="6">
        <f>ROUND(E2026/L2026,2)</f>
        <v>56.07</v>
      </c>
      <c r="Q2026" t="str">
        <f>LEFT(N2026, SEARCH("/",N2026)-1)</f>
        <v>theater</v>
      </c>
      <c r="R2026" t="str">
        <f>RIGHT(N2026, LEN(N2026)-SEARCH("/",N2026))</f>
        <v>plays</v>
      </c>
      <c r="S2026" s="10">
        <f t="shared" si="62"/>
        <v>42037.72987268518</v>
      </c>
      <c r="T2026" s="10">
        <f t="shared" si="63"/>
        <v>42067.958333333336</v>
      </c>
    </row>
    <row r="2027" spans="1:20" ht="49" x14ac:dyDescent="0.25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5">
        <f>E2027/D2027</f>
        <v>1.0973333333333333</v>
      </c>
      <c r="P2027" s="6">
        <f>ROUND(E2027/L2027,2)</f>
        <v>47.03</v>
      </c>
      <c r="Q2027" t="str">
        <f>LEFT(N2027, SEARCH("/",N2027)-1)</f>
        <v>theater</v>
      </c>
      <c r="R2027" t="str">
        <f>RIGHT(N2027, LEN(N2027)-SEARCH("/",N2027))</f>
        <v>plays</v>
      </c>
      <c r="S2027" s="10">
        <f t="shared" si="62"/>
        <v>42619.727361111109</v>
      </c>
      <c r="T2027" s="10">
        <f t="shared" si="63"/>
        <v>42643.666666666664</v>
      </c>
    </row>
    <row r="2028" spans="1:20" ht="33" x14ac:dyDescent="0.25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5">
        <f>E2028/D2028</f>
        <v>1.00099</v>
      </c>
      <c r="P2028" s="6">
        <f>ROUND(E2028/L2028,2)</f>
        <v>47.67</v>
      </c>
      <c r="Q2028" t="str">
        <f>LEFT(N2028, SEARCH("/",N2028)-1)</f>
        <v>theater</v>
      </c>
      <c r="R2028" t="str">
        <f>RIGHT(N2028, LEN(N2028)-SEARCH("/",N2028))</f>
        <v>plays</v>
      </c>
      <c r="S2028" s="10">
        <f t="shared" si="62"/>
        <v>41877.013553240737</v>
      </c>
      <c r="T2028" s="10">
        <f t="shared" si="63"/>
        <v>41909.932638888888</v>
      </c>
    </row>
    <row r="2029" spans="1:20" ht="33" x14ac:dyDescent="0.25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5">
        <f>E2029/D2029</f>
        <v>1.2</v>
      </c>
      <c r="P2029" s="6">
        <f>ROUND(E2029/L2029,2)</f>
        <v>88.24</v>
      </c>
      <c r="Q2029" t="str">
        <f>LEFT(N2029, SEARCH("/",N2029)-1)</f>
        <v>theater</v>
      </c>
      <c r="R2029" t="str">
        <f>RIGHT(N2029, LEN(N2029)-SEARCH("/",N2029))</f>
        <v>plays</v>
      </c>
      <c r="S2029" s="10">
        <f t="shared" si="62"/>
        <v>41828.528587962959</v>
      </c>
      <c r="T2029" s="10">
        <f t="shared" si="63"/>
        <v>41846.083333333328</v>
      </c>
    </row>
    <row r="2030" spans="1:20" ht="81" x14ac:dyDescent="0.25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5">
        <f>E2030/D2030</f>
        <v>1.0493333333333332</v>
      </c>
      <c r="P2030" s="6">
        <f>ROUND(E2030/L2030,2)</f>
        <v>80.72</v>
      </c>
      <c r="Q2030" t="str">
        <f>LEFT(N2030, SEARCH("/",N2030)-1)</f>
        <v>theater</v>
      </c>
      <c r="R2030" t="str">
        <f>RIGHT(N2030, LEN(N2030)-SEARCH("/",N2030))</f>
        <v>plays</v>
      </c>
      <c r="S2030" s="10">
        <f t="shared" si="62"/>
        <v>42545.56585648148</v>
      </c>
      <c r="T2030" s="10">
        <f t="shared" si="63"/>
        <v>42605.56585648148</v>
      </c>
    </row>
    <row r="2031" spans="1:20" ht="49" x14ac:dyDescent="0.25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5">
        <f>E2031/D2031</f>
        <v>1.0266666666666666</v>
      </c>
      <c r="P2031" s="6">
        <f>ROUND(E2031/L2031,2)</f>
        <v>39.49</v>
      </c>
      <c r="Q2031" t="str">
        <f>LEFT(N2031, SEARCH("/",N2031)-1)</f>
        <v>theater</v>
      </c>
      <c r="R2031" t="str">
        <f>RIGHT(N2031, LEN(N2031)-SEARCH("/",N2031))</f>
        <v>plays</v>
      </c>
      <c r="S2031" s="10">
        <f t="shared" si="62"/>
        <v>42157.444178240738</v>
      </c>
      <c r="T2031" s="10">
        <f t="shared" si="63"/>
        <v>42187.444178240738</v>
      </c>
    </row>
    <row r="2032" spans="1:20" ht="49" x14ac:dyDescent="0.25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5">
        <f>E2032/D2032</f>
        <v>1.0182500000000001</v>
      </c>
      <c r="P2032" s="6">
        <f>ROUND(E2032/L2032,2)</f>
        <v>84.85</v>
      </c>
      <c r="Q2032" t="str">
        <f>LEFT(N2032, SEARCH("/",N2032)-1)</f>
        <v>theater</v>
      </c>
      <c r="R2032" t="str">
        <f>RIGHT(N2032, LEN(N2032)-SEARCH("/",N2032))</f>
        <v>plays</v>
      </c>
      <c r="S2032" s="10">
        <f t="shared" si="62"/>
        <v>41846.458993055552</v>
      </c>
      <c r="T2032" s="10">
        <f t="shared" si="63"/>
        <v>41867.458993055552</v>
      </c>
    </row>
    <row r="2033" spans="1:20" ht="49" x14ac:dyDescent="0.25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5">
        <f>E2033/D2033</f>
        <v>1</v>
      </c>
      <c r="P2033" s="6">
        <f>ROUND(E2033/L2033,2)</f>
        <v>68.97</v>
      </c>
      <c r="Q2033" t="str">
        <f>LEFT(N2033, SEARCH("/",N2033)-1)</f>
        <v>theater</v>
      </c>
      <c r="R2033" t="str">
        <f>RIGHT(N2033, LEN(N2033)-SEARCH("/",N2033))</f>
        <v>plays</v>
      </c>
      <c r="S2033" s="10">
        <f t="shared" si="62"/>
        <v>42460.533414351848</v>
      </c>
      <c r="T2033" s="10">
        <f t="shared" si="63"/>
        <v>42510.957638888889</v>
      </c>
    </row>
    <row r="2034" spans="1:20" ht="33" x14ac:dyDescent="0.25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5">
        <f>E2034/D2034</f>
        <v>1.003825</v>
      </c>
      <c r="P2034" s="6">
        <f>ROUND(E2034/L2034,2)</f>
        <v>550.04</v>
      </c>
      <c r="Q2034" t="str">
        <f>LEFT(N2034, SEARCH("/",N2034)-1)</f>
        <v>theater</v>
      </c>
      <c r="R2034" t="str">
        <f>RIGHT(N2034, LEN(N2034)-SEARCH("/",N2034))</f>
        <v>plays</v>
      </c>
      <c r="S2034" s="10">
        <f t="shared" si="62"/>
        <v>41887.083854166667</v>
      </c>
      <c r="T2034" s="10">
        <f t="shared" si="63"/>
        <v>41917.083854166667</v>
      </c>
    </row>
    <row r="2035" spans="1:20" ht="49" x14ac:dyDescent="0.25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5">
        <f>E2035/D2035</f>
        <v>1.04</v>
      </c>
      <c r="P2035" s="6">
        <f>ROUND(E2035/L2035,2)</f>
        <v>97.5</v>
      </c>
      <c r="Q2035" t="str">
        <f>LEFT(N2035, SEARCH("/",N2035)-1)</f>
        <v>theater</v>
      </c>
      <c r="R2035" t="str">
        <f>RIGHT(N2035, LEN(N2035)-SEARCH("/",N2035))</f>
        <v>plays</v>
      </c>
      <c r="S2035" s="10">
        <f t="shared" si="62"/>
        <v>41780.504560185182</v>
      </c>
      <c r="T2035" s="10">
        <f t="shared" si="63"/>
        <v>41806.504560185182</v>
      </c>
    </row>
    <row r="2036" spans="1:20" ht="49" x14ac:dyDescent="0.25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5">
        <f>E2036/D2036</f>
        <v>1</v>
      </c>
      <c r="P2036" s="6">
        <f>ROUND(E2036/L2036,2)</f>
        <v>29.41</v>
      </c>
      <c r="Q2036" t="str">
        <f>LEFT(N2036, SEARCH("/",N2036)-1)</f>
        <v>theater</v>
      </c>
      <c r="R2036" t="str">
        <f>RIGHT(N2036, LEN(N2036)-SEARCH("/",N2036))</f>
        <v>plays</v>
      </c>
      <c r="S2036" s="10">
        <f t="shared" si="62"/>
        <v>42381.270648148151</v>
      </c>
      <c r="T2036" s="10">
        <f t="shared" si="63"/>
        <v>42402.270648148151</v>
      </c>
    </row>
    <row r="2037" spans="1:20" ht="33" x14ac:dyDescent="0.25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5">
        <f>E2037/D2037</f>
        <v>1.04</v>
      </c>
      <c r="P2037" s="6">
        <f>ROUND(E2037/L2037,2)</f>
        <v>57.78</v>
      </c>
      <c r="Q2037" t="str">
        <f>LEFT(N2037, SEARCH("/",N2037)-1)</f>
        <v>theater</v>
      </c>
      <c r="R2037" t="str">
        <f>RIGHT(N2037, LEN(N2037)-SEARCH("/",N2037))</f>
        <v>plays</v>
      </c>
      <c r="S2037" s="10">
        <f t="shared" si="62"/>
        <v>41828.437986111108</v>
      </c>
      <c r="T2037" s="10">
        <f t="shared" si="63"/>
        <v>41861.457638888889</v>
      </c>
    </row>
    <row r="2038" spans="1:20" ht="49" x14ac:dyDescent="0.25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5">
        <f>E2038/D2038</f>
        <v>2.5066666666666668</v>
      </c>
      <c r="P2038" s="6">
        <f>ROUND(E2038/L2038,2)</f>
        <v>44.24</v>
      </c>
      <c r="Q2038" t="str">
        <f>LEFT(N2038, SEARCH("/",N2038)-1)</f>
        <v>theater</v>
      </c>
      <c r="R2038" t="str">
        <f>RIGHT(N2038, LEN(N2038)-SEARCH("/",N2038))</f>
        <v>plays</v>
      </c>
      <c r="S2038" s="10">
        <f t="shared" si="62"/>
        <v>42596.436365740738</v>
      </c>
      <c r="T2038" s="10">
        <f t="shared" si="63"/>
        <v>42606.957638888889</v>
      </c>
    </row>
    <row r="2039" spans="1:20" ht="49" x14ac:dyDescent="0.25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5">
        <f>E2039/D2039</f>
        <v>1.0049999999999999</v>
      </c>
      <c r="P2039" s="6">
        <f>ROUND(E2039/L2039,2)</f>
        <v>60.91</v>
      </c>
      <c r="Q2039" t="str">
        <f>LEFT(N2039, SEARCH("/",N2039)-1)</f>
        <v>theater</v>
      </c>
      <c r="R2039" t="str">
        <f>RIGHT(N2039, LEN(N2039)-SEARCH("/",N2039))</f>
        <v>plays</v>
      </c>
      <c r="S2039" s="10">
        <f t="shared" si="62"/>
        <v>42191.155173611107</v>
      </c>
      <c r="T2039" s="10">
        <f t="shared" si="63"/>
        <v>42221.155173611107</v>
      </c>
    </row>
    <row r="2040" spans="1:20" ht="49" x14ac:dyDescent="0.25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5">
        <f>E2040/D2040</f>
        <v>1.744</v>
      </c>
      <c r="P2040" s="6">
        <f>ROUND(E2040/L2040,2)</f>
        <v>68.84</v>
      </c>
      <c r="Q2040" t="str">
        <f>LEFT(N2040, SEARCH("/",N2040)-1)</f>
        <v>theater</v>
      </c>
      <c r="R2040" t="str">
        <f>RIGHT(N2040, LEN(N2040)-SEARCH("/",N2040))</f>
        <v>plays</v>
      </c>
      <c r="S2040" s="10">
        <f t="shared" si="62"/>
        <v>42440.20817129629</v>
      </c>
      <c r="T2040" s="10">
        <f t="shared" si="63"/>
        <v>42463.499999999993</v>
      </c>
    </row>
    <row r="2041" spans="1:20" ht="49" x14ac:dyDescent="0.25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5">
        <f>E2041/D2041</f>
        <v>1.1626000000000001</v>
      </c>
      <c r="P2041" s="6">
        <f>ROUND(E2041/L2041,2)</f>
        <v>73.58</v>
      </c>
      <c r="Q2041" t="str">
        <f>LEFT(N2041, SEARCH("/",N2041)-1)</f>
        <v>theater</v>
      </c>
      <c r="R2041" t="str">
        <f>RIGHT(N2041, LEN(N2041)-SEARCH("/",N2041))</f>
        <v>plays</v>
      </c>
      <c r="S2041" s="10">
        <f t="shared" si="62"/>
        <v>42173.594884259255</v>
      </c>
      <c r="T2041" s="10">
        <f t="shared" si="63"/>
        <v>42203.082638888889</v>
      </c>
    </row>
    <row r="2042" spans="1:20" ht="49" x14ac:dyDescent="0.25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5">
        <f>E2042/D2042</f>
        <v>1.0582</v>
      </c>
      <c r="P2042" s="6">
        <f>ROUND(E2042/L2042,2)</f>
        <v>115.02</v>
      </c>
      <c r="Q2042" t="str">
        <f>LEFT(N2042, SEARCH("/",N2042)-1)</f>
        <v>theater</v>
      </c>
      <c r="R2042" t="str">
        <f>RIGHT(N2042, LEN(N2042)-SEARCH("/",N2042))</f>
        <v>plays</v>
      </c>
      <c r="S2042" s="10">
        <f t="shared" si="62"/>
        <v>42737.701805555553</v>
      </c>
      <c r="T2042" s="10">
        <f t="shared" si="63"/>
        <v>42767.749305555553</v>
      </c>
    </row>
    <row r="2043" spans="1:20" ht="49" x14ac:dyDescent="0.25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5">
        <f>E2043/D2043</f>
        <v>1.1074999999999999</v>
      </c>
      <c r="P2043" s="6">
        <f>ROUND(E2043/L2043,2)</f>
        <v>110.75</v>
      </c>
      <c r="Q2043" t="str">
        <f>LEFT(N2043, SEARCH("/",N2043)-1)</f>
        <v>theater</v>
      </c>
      <c r="R2043" t="str">
        <f>RIGHT(N2043, LEN(N2043)-SEARCH("/",N2043))</f>
        <v>plays</v>
      </c>
      <c r="S2043" s="10">
        <f t="shared" si="62"/>
        <v>42499.4215162037</v>
      </c>
      <c r="T2043" s="10">
        <f t="shared" si="63"/>
        <v>42522.695833333331</v>
      </c>
    </row>
    <row r="2044" spans="1:20" ht="33" x14ac:dyDescent="0.25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5">
        <f>E2044/D2044</f>
        <v>1.0066666666666666</v>
      </c>
      <c r="P2044" s="6">
        <f>ROUND(E2044/L2044,2)</f>
        <v>75.5</v>
      </c>
      <c r="Q2044" t="str">
        <f>LEFT(N2044, SEARCH("/",N2044)-1)</f>
        <v>theater</v>
      </c>
      <c r="R2044" t="str">
        <f>RIGHT(N2044, LEN(N2044)-SEARCH("/",N2044))</f>
        <v>plays</v>
      </c>
      <c r="S2044" s="10">
        <f t="shared" si="62"/>
        <v>41775.650231481479</v>
      </c>
      <c r="T2044" s="10">
        <f t="shared" si="63"/>
        <v>41821.957638888889</v>
      </c>
    </row>
    <row r="2045" spans="1:20" ht="49" x14ac:dyDescent="0.25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5">
        <f>E2045/D2045</f>
        <v>1.0203333333333333</v>
      </c>
      <c r="P2045" s="6">
        <f>ROUND(E2045/L2045,2)</f>
        <v>235.46</v>
      </c>
      <c r="Q2045" t="str">
        <f>LEFT(N2045, SEARCH("/",N2045)-1)</f>
        <v>theater</v>
      </c>
      <c r="R2045" t="str">
        <f>RIGHT(N2045, LEN(N2045)-SEARCH("/",N2045))</f>
        <v>plays</v>
      </c>
      <c r="S2045" s="10">
        <f t="shared" si="62"/>
        <v>42055.068865740737</v>
      </c>
      <c r="T2045" s="10">
        <f t="shared" si="63"/>
        <v>42082.402083333327</v>
      </c>
    </row>
    <row r="2046" spans="1:20" ht="49" x14ac:dyDescent="0.25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5">
        <f>E2046/D2046</f>
        <v>1</v>
      </c>
      <c r="P2046" s="6">
        <f>ROUND(E2046/L2046,2)</f>
        <v>11.36</v>
      </c>
      <c r="Q2046" t="str">
        <f>LEFT(N2046, SEARCH("/",N2046)-1)</f>
        <v>theater</v>
      </c>
      <c r="R2046" t="str">
        <f>RIGHT(N2046, LEN(N2046)-SEARCH("/",N2046))</f>
        <v>plays</v>
      </c>
      <c r="S2046" s="10">
        <f t="shared" si="62"/>
        <v>41971.672743055555</v>
      </c>
      <c r="T2046" s="10">
        <f t="shared" si="63"/>
        <v>41996.672743055555</v>
      </c>
    </row>
    <row r="2047" spans="1:20" ht="49" x14ac:dyDescent="0.25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5">
        <f>E2047/D2047</f>
        <v>1.1100000000000001</v>
      </c>
      <c r="P2047" s="6">
        <f>ROUND(E2047/L2047,2)</f>
        <v>92.5</v>
      </c>
      <c r="Q2047" t="str">
        <f>LEFT(N2047, SEARCH("/",N2047)-1)</f>
        <v>theater</v>
      </c>
      <c r="R2047" t="str">
        <f>RIGHT(N2047, LEN(N2047)-SEARCH("/",N2047))</f>
        <v>plays</v>
      </c>
      <c r="S2047" s="10">
        <f t="shared" si="62"/>
        <v>42447.688333333332</v>
      </c>
      <c r="T2047" s="10">
        <f t="shared" si="63"/>
        <v>42469.958333333336</v>
      </c>
    </row>
    <row r="2048" spans="1:20" ht="49" x14ac:dyDescent="0.25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5">
        <f>E2048/D2048</f>
        <v>1.0142500000000001</v>
      </c>
      <c r="P2048" s="6">
        <f>ROUND(E2048/L2048,2)</f>
        <v>202.85</v>
      </c>
      <c r="Q2048" t="str">
        <f>LEFT(N2048, SEARCH("/",N2048)-1)</f>
        <v>theater</v>
      </c>
      <c r="R2048" t="str">
        <f>RIGHT(N2048, LEN(N2048)-SEARCH("/",N2048))</f>
        <v>plays</v>
      </c>
      <c r="S2048" s="10">
        <f t="shared" si="62"/>
        <v>42064.011736111112</v>
      </c>
      <c r="T2048" s="10">
        <f t="shared" si="63"/>
        <v>42093.97006944444</v>
      </c>
    </row>
    <row r="2049" spans="1:20" ht="49" x14ac:dyDescent="0.25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5">
        <f>E2049/D2049</f>
        <v>1.04</v>
      </c>
      <c r="P2049" s="6">
        <f>ROUND(E2049/L2049,2)</f>
        <v>26</v>
      </c>
      <c r="Q2049" t="str">
        <f>LEFT(N2049, SEARCH("/",N2049)-1)</f>
        <v>theater</v>
      </c>
      <c r="R2049" t="str">
        <f>RIGHT(N2049, LEN(N2049)-SEARCH("/",N2049))</f>
        <v>plays</v>
      </c>
      <c r="S2049" s="10">
        <f t="shared" si="62"/>
        <v>42665.243402777771</v>
      </c>
      <c r="T2049" s="10">
        <f t="shared" si="63"/>
        <v>42725.285069444442</v>
      </c>
    </row>
    <row r="2050" spans="1:20" ht="49" x14ac:dyDescent="0.25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5">
        <f>E2050/D2050</f>
        <v>1.09375</v>
      </c>
      <c r="P2050" s="6">
        <f>ROUND(E2050/L2050,2)</f>
        <v>46.05</v>
      </c>
      <c r="Q2050" t="str">
        <f>LEFT(N2050, SEARCH("/",N2050)-1)</f>
        <v>theater</v>
      </c>
      <c r="R2050" t="str">
        <f>RIGHT(N2050, LEN(N2050)-SEARCH("/",N2050))</f>
        <v>plays</v>
      </c>
      <c r="S2050" s="10">
        <f t="shared" si="62"/>
        <v>42523.04038194444</v>
      </c>
      <c r="T2050" s="10">
        <f t="shared" si="63"/>
        <v>42537.04038194444</v>
      </c>
    </row>
    <row r="2051" spans="1:20" ht="49" x14ac:dyDescent="0.25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5">
        <f>E2051/D2051</f>
        <v>1.1516129032258065</v>
      </c>
      <c r="P2051" s="6">
        <f>ROUND(E2051/L2051,2)</f>
        <v>51</v>
      </c>
      <c r="Q2051" t="str">
        <f>LEFT(N2051, SEARCH("/",N2051)-1)</f>
        <v>theater</v>
      </c>
      <c r="R2051" t="str">
        <f>RIGHT(N2051, LEN(N2051)-SEARCH("/",N2051))</f>
        <v>plays</v>
      </c>
      <c r="S2051" s="10">
        <f t="shared" ref="S2051:S2114" si="64">(J2051/86400)+25569+(-5/24)</f>
        <v>42294.59979166666</v>
      </c>
      <c r="T2051" s="10">
        <f t="shared" ref="T2051:T2114" si="65">(I2051/86400)+25569+(-5/24)</f>
        <v>42305.620833333327</v>
      </c>
    </row>
    <row r="2052" spans="1:20" ht="18" x14ac:dyDescent="0.25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5">
        <f>E2052/D2052</f>
        <v>1</v>
      </c>
      <c r="P2052" s="6">
        <f>ROUND(E2052/L2052,2)</f>
        <v>31.58</v>
      </c>
      <c r="Q2052" t="str">
        <f>LEFT(N2052, SEARCH("/",N2052)-1)</f>
        <v>theater</v>
      </c>
      <c r="R2052" t="str">
        <f>RIGHT(N2052, LEN(N2052)-SEARCH("/",N2052))</f>
        <v>plays</v>
      </c>
      <c r="S2052" s="10">
        <f t="shared" si="64"/>
        <v>41822.696550925924</v>
      </c>
      <c r="T2052" s="10">
        <f t="shared" si="65"/>
        <v>41844.083333333328</v>
      </c>
    </row>
    <row r="2053" spans="1:20" ht="49" x14ac:dyDescent="0.25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5">
        <f>E2053/D2053</f>
        <v>1.0317033333333334</v>
      </c>
      <c r="P2053" s="6">
        <f>ROUND(E2053/L2053,2)</f>
        <v>53.36</v>
      </c>
      <c r="Q2053" t="str">
        <f>LEFT(N2053, SEARCH("/",N2053)-1)</f>
        <v>theater</v>
      </c>
      <c r="R2053" t="str">
        <f>RIGHT(N2053, LEN(N2053)-SEARCH("/",N2053))</f>
        <v>plays</v>
      </c>
      <c r="S2053" s="10">
        <f t="shared" si="64"/>
        <v>42173.761793981474</v>
      </c>
      <c r="T2053" s="10">
        <f t="shared" si="65"/>
        <v>42203.761793981474</v>
      </c>
    </row>
    <row r="2054" spans="1:20" ht="49" x14ac:dyDescent="0.25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5">
        <f>E2054/D2054</f>
        <v>1.0349999999999999</v>
      </c>
      <c r="P2054" s="6">
        <f>ROUND(E2054/L2054,2)</f>
        <v>36.96</v>
      </c>
      <c r="Q2054" t="str">
        <f>LEFT(N2054, SEARCH("/",N2054)-1)</f>
        <v>theater</v>
      </c>
      <c r="R2054" t="str">
        <f>RIGHT(N2054, LEN(N2054)-SEARCH("/",N2054))</f>
        <v>plays</v>
      </c>
      <c r="S2054" s="10">
        <f t="shared" si="64"/>
        <v>42185.347824074073</v>
      </c>
      <c r="T2054" s="10">
        <f t="shared" si="65"/>
        <v>42208.564583333333</v>
      </c>
    </row>
    <row r="2055" spans="1:20" ht="49" x14ac:dyDescent="0.25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5">
        <f>E2055/D2055</f>
        <v>1.3819999999999999</v>
      </c>
      <c r="P2055" s="6">
        <f>ROUND(E2055/L2055,2)</f>
        <v>81.290000000000006</v>
      </c>
      <c r="Q2055" t="str">
        <f>LEFT(N2055, SEARCH("/",N2055)-1)</f>
        <v>theater</v>
      </c>
      <c r="R2055" t="str">
        <f>RIGHT(N2055, LEN(N2055)-SEARCH("/",N2055))</f>
        <v>plays</v>
      </c>
      <c r="S2055" s="10">
        <f t="shared" si="64"/>
        <v>42136.466863425921</v>
      </c>
      <c r="T2055" s="10">
        <f t="shared" si="65"/>
        <v>42166.466863425921</v>
      </c>
    </row>
    <row r="2056" spans="1:20" ht="49" x14ac:dyDescent="0.25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5">
        <f>E2056/D2056</f>
        <v>1.0954545454545455</v>
      </c>
      <c r="P2056" s="6">
        <f>ROUND(E2056/L2056,2)</f>
        <v>20.079999999999998</v>
      </c>
      <c r="Q2056" t="str">
        <f>LEFT(N2056, SEARCH("/",N2056)-1)</f>
        <v>theater</v>
      </c>
      <c r="R2056" t="str">
        <f>RIGHT(N2056, LEN(N2056)-SEARCH("/",N2056))</f>
        <v>plays</v>
      </c>
      <c r="S2056" s="10">
        <f t="shared" si="64"/>
        <v>42142.305682870363</v>
      </c>
      <c r="T2056" s="10">
        <f t="shared" si="65"/>
        <v>42155.749999999993</v>
      </c>
    </row>
    <row r="2057" spans="1:20" ht="49" x14ac:dyDescent="0.25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5">
        <f>E2057/D2057</f>
        <v>1.0085714285714287</v>
      </c>
      <c r="P2057" s="6">
        <f>ROUND(E2057/L2057,2)</f>
        <v>88.25</v>
      </c>
      <c r="Q2057" t="str">
        <f>LEFT(N2057, SEARCH("/",N2057)-1)</f>
        <v>theater</v>
      </c>
      <c r="R2057" t="str">
        <f>RIGHT(N2057, LEN(N2057)-SEARCH("/",N2057))</f>
        <v>plays</v>
      </c>
      <c r="S2057" s="10">
        <f t="shared" si="64"/>
        <v>41820.419756944444</v>
      </c>
      <c r="T2057" s="10">
        <f t="shared" si="65"/>
        <v>41840.957638888889</v>
      </c>
    </row>
    <row r="2058" spans="1:20" ht="49" x14ac:dyDescent="0.25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5">
        <f>E2058/D2058</f>
        <v>1.0153333333333334</v>
      </c>
      <c r="P2058" s="6">
        <f>ROUND(E2058/L2058,2)</f>
        <v>53.44</v>
      </c>
      <c r="Q2058" t="str">
        <f>LEFT(N2058, SEARCH("/",N2058)-1)</f>
        <v>theater</v>
      </c>
      <c r="R2058" t="str">
        <f>RIGHT(N2058, LEN(N2058)-SEARCH("/",N2058))</f>
        <v>plays</v>
      </c>
      <c r="S2058" s="10">
        <f t="shared" si="64"/>
        <v>41878.738240740735</v>
      </c>
      <c r="T2058" s="10">
        <f t="shared" si="65"/>
        <v>41908.738240740735</v>
      </c>
    </row>
    <row r="2059" spans="1:20" ht="49" x14ac:dyDescent="0.25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5">
        <f>E2059/D2059</f>
        <v>1.13625</v>
      </c>
      <c r="P2059" s="6">
        <f>ROUND(E2059/L2059,2)</f>
        <v>39.869999999999997</v>
      </c>
      <c r="Q2059" t="str">
        <f>LEFT(N2059, SEARCH("/",N2059)-1)</f>
        <v>theater</v>
      </c>
      <c r="R2059" t="str">
        <f>RIGHT(N2059, LEN(N2059)-SEARCH("/",N2059))</f>
        <v>plays</v>
      </c>
      <c r="S2059" s="10">
        <f t="shared" si="64"/>
        <v>41914.086770833332</v>
      </c>
      <c r="T2059" s="10">
        <f t="shared" si="65"/>
        <v>41948.327777777777</v>
      </c>
    </row>
    <row r="2060" spans="1:20" ht="49" x14ac:dyDescent="0.25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5">
        <f>E2060/D2060</f>
        <v>1</v>
      </c>
      <c r="P2060" s="6">
        <f>ROUND(E2060/L2060,2)</f>
        <v>145.16</v>
      </c>
      <c r="Q2060" t="str">
        <f>LEFT(N2060, SEARCH("/",N2060)-1)</f>
        <v>theater</v>
      </c>
      <c r="R2060" t="str">
        <f>RIGHT(N2060, LEN(N2060)-SEARCH("/",N2060))</f>
        <v>plays</v>
      </c>
      <c r="S2060" s="10">
        <f t="shared" si="64"/>
        <v>42556.664687499993</v>
      </c>
      <c r="T2060" s="10">
        <f t="shared" si="65"/>
        <v>42616.664687499993</v>
      </c>
    </row>
    <row r="2061" spans="1:20" ht="49" x14ac:dyDescent="0.25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5">
        <f>E2061/D2061</f>
        <v>1.4</v>
      </c>
      <c r="P2061" s="6">
        <f>ROUND(E2061/L2061,2)</f>
        <v>23.33</v>
      </c>
      <c r="Q2061" t="str">
        <f>LEFT(N2061, SEARCH("/",N2061)-1)</f>
        <v>theater</v>
      </c>
      <c r="R2061" t="str">
        <f>RIGHT(N2061, LEN(N2061)-SEARCH("/",N2061))</f>
        <v>plays</v>
      </c>
      <c r="S2061" s="10">
        <f t="shared" si="64"/>
        <v>42493.388680555552</v>
      </c>
      <c r="T2061" s="10">
        <f t="shared" si="65"/>
        <v>42505.749999999993</v>
      </c>
    </row>
    <row r="2062" spans="1:20" ht="49" x14ac:dyDescent="0.25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5">
        <f>E2062/D2062</f>
        <v>1.2875000000000001</v>
      </c>
      <c r="P2062" s="6">
        <f>ROUND(E2062/L2062,2)</f>
        <v>64.38</v>
      </c>
      <c r="Q2062" t="str">
        <f>LEFT(N2062, SEARCH("/",N2062)-1)</f>
        <v>theater</v>
      </c>
      <c r="R2062" t="str">
        <f>RIGHT(N2062, LEN(N2062)-SEARCH("/",N2062))</f>
        <v>plays</v>
      </c>
      <c r="S2062" s="10">
        <f t="shared" si="64"/>
        <v>41876.607453703698</v>
      </c>
      <c r="T2062" s="10">
        <f t="shared" si="65"/>
        <v>41894.607453703698</v>
      </c>
    </row>
    <row r="2063" spans="1:20" ht="33" x14ac:dyDescent="0.25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5">
        <f>E2063/D2063</f>
        <v>1.0290416666666666</v>
      </c>
      <c r="P2063" s="6">
        <f>ROUND(E2063/L2063,2)</f>
        <v>62.05</v>
      </c>
      <c r="Q2063" t="str">
        <f>LEFT(N2063, SEARCH("/",N2063)-1)</f>
        <v>theater</v>
      </c>
      <c r="R2063" t="str">
        <f>RIGHT(N2063, LEN(N2063)-SEARCH("/",N2063))</f>
        <v>plays</v>
      </c>
      <c r="S2063" s="10">
        <f t="shared" si="64"/>
        <v>41802.365949074076</v>
      </c>
      <c r="T2063" s="10">
        <f t="shared" si="65"/>
        <v>41822.957638888889</v>
      </c>
    </row>
    <row r="2064" spans="1:20" ht="33" x14ac:dyDescent="0.25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5">
        <f>E2064/D2064</f>
        <v>1.0249999999999999</v>
      </c>
      <c r="P2064" s="6">
        <f>ROUND(E2064/L2064,2)</f>
        <v>66.13</v>
      </c>
      <c r="Q2064" t="str">
        <f>LEFT(N2064, SEARCH("/",N2064)-1)</f>
        <v>theater</v>
      </c>
      <c r="R2064" t="str">
        <f>RIGHT(N2064, LEN(N2064)-SEARCH("/",N2064))</f>
        <v>plays</v>
      </c>
      <c r="S2064" s="10">
        <f t="shared" si="64"/>
        <v>42120.322893518511</v>
      </c>
      <c r="T2064" s="10">
        <f t="shared" si="65"/>
        <v>42155.322893518511</v>
      </c>
    </row>
    <row r="2065" spans="1:20" ht="49" x14ac:dyDescent="0.25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5">
        <f>E2065/D2065</f>
        <v>1.101</v>
      </c>
      <c r="P2065" s="6">
        <f>ROUND(E2065/L2065,2)</f>
        <v>73.400000000000006</v>
      </c>
      <c r="Q2065" t="str">
        <f>LEFT(N2065, SEARCH("/",N2065)-1)</f>
        <v>theater</v>
      </c>
      <c r="R2065" t="str">
        <f>RIGHT(N2065, LEN(N2065)-SEARCH("/",N2065))</f>
        <v>plays</v>
      </c>
      <c r="S2065" s="10">
        <f t="shared" si="64"/>
        <v>41786.553020833329</v>
      </c>
      <c r="T2065" s="10">
        <f t="shared" si="65"/>
        <v>41820.999305555553</v>
      </c>
    </row>
    <row r="2066" spans="1:20" ht="33" x14ac:dyDescent="0.25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5">
        <f>E2066/D2066</f>
        <v>1.1276666666666666</v>
      </c>
      <c r="P2066" s="6">
        <f>ROUND(E2066/L2066,2)</f>
        <v>99.5</v>
      </c>
      <c r="Q2066" t="str">
        <f>LEFT(N2066, SEARCH("/",N2066)-1)</f>
        <v>theater</v>
      </c>
      <c r="R2066" t="str">
        <f>RIGHT(N2066, LEN(N2066)-SEARCH("/",N2066))</f>
        <v>plays</v>
      </c>
      <c r="S2066" s="10">
        <f t="shared" si="64"/>
        <v>42627.245763888888</v>
      </c>
      <c r="T2066" s="10">
        <f t="shared" si="65"/>
        <v>42648.245763888888</v>
      </c>
    </row>
    <row r="2067" spans="1:20" ht="65" x14ac:dyDescent="0.25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5">
        <f>E2067/D2067</f>
        <v>1.119</v>
      </c>
      <c r="P2067" s="6">
        <f>ROUND(E2067/L2067,2)</f>
        <v>62.17</v>
      </c>
      <c r="Q2067" t="str">
        <f>LEFT(N2067, SEARCH("/",N2067)-1)</f>
        <v>theater</v>
      </c>
      <c r="R2067" t="str">
        <f>RIGHT(N2067, LEN(N2067)-SEARCH("/",N2067))</f>
        <v>plays</v>
      </c>
      <c r="S2067" s="10">
        <f t="shared" si="64"/>
        <v>42374.443171296291</v>
      </c>
      <c r="T2067" s="10">
        <f t="shared" si="65"/>
        <v>42384.443171296291</v>
      </c>
    </row>
    <row r="2068" spans="1:20" ht="49" x14ac:dyDescent="0.25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5">
        <f>E2068/D2068</f>
        <v>1.3919999999999999</v>
      </c>
      <c r="P2068" s="6">
        <f>ROUND(E2068/L2068,2)</f>
        <v>62.33</v>
      </c>
      <c r="Q2068" t="str">
        <f>LEFT(N2068, SEARCH("/",N2068)-1)</f>
        <v>theater</v>
      </c>
      <c r="R2068" t="str">
        <f>RIGHT(N2068, LEN(N2068)-SEARCH("/",N2068))</f>
        <v>plays</v>
      </c>
      <c r="S2068" s="10">
        <f t="shared" si="64"/>
        <v>41772.477060185185</v>
      </c>
      <c r="T2068" s="10">
        <f t="shared" si="65"/>
        <v>41806.082638888889</v>
      </c>
    </row>
    <row r="2069" spans="1:20" ht="49" x14ac:dyDescent="0.25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5">
        <f>E2069/D2069</f>
        <v>1.1085714285714285</v>
      </c>
      <c r="P2069" s="6">
        <f>ROUND(E2069/L2069,2)</f>
        <v>58.79</v>
      </c>
      <c r="Q2069" t="str">
        <f>LEFT(N2069, SEARCH("/",N2069)-1)</f>
        <v>theater</v>
      </c>
      <c r="R2069" t="str">
        <f>RIGHT(N2069, LEN(N2069)-SEARCH("/",N2069))</f>
        <v>plays</v>
      </c>
      <c r="S2069" s="10">
        <f t="shared" si="64"/>
        <v>42632.908518518518</v>
      </c>
      <c r="T2069" s="10">
        <f t="shared" si="65"/>
        <v>42662.908518518518</v>
      </c>
    </row>
    <row r="2070" spans="1:20" ht="49" x14ac:dyDescent="0.25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5">
        <f>E2070/D2070</f>
        <v>1.3906666666666667</v>
      </c>
      <c r="P2070" s="6">
        <f>ROUND(E2070/L2070,2)</f>
        <v>45.35</v>
      </c>
      <c r="Q2070" t="str">
        <f>LEFT(N2070, SEARCH("/",N2070)-1)</f>
        <v>theater</v>
      </c>
      <c r="R2070" t="str">
        <f>RIGHT(N2070, LEN(N2070)-SEARCH("/",N2070))</f>
        <v>plays</v>
      </c>
      <c r="S2070" s="10">
        <f t="shared" si="64"/>
        <v>42218.97206018518</v>
      </c>
      <c r="T2070" s="10">
        <f t="shared" si="65"/>
        <v>42248.97206018518</v>
      </c>
    </row>
    <row r="2071" spans="1:20" ht="49" x14ac:dyDescent="0.25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5">
        <f>E2071/D2071</f>
        <v>1.0569999999999999</v>
      </c>
      <c r="P2071" s="6">
        <f>ROUND(E2071/L2071,2)</f>
        <v>41.94</v>
      </c>
      <c r="Q2071" t="str">
        <f>LEFT(N2071, SEARCH("/",N2071)-1)</f>
        <v>theater</v>
      </c>
      <c r="R2071" t="str">
        <f>RIGHT(N2071, LEN(N2071)-SEARCH("/",N2071))</f>
        <v>plays</v>
      </c>
      <c r="S2071" s="10">
        <f t="shared" si="64"/>
        <v>41753.384942129625</v>
      </c>
      <c r="T2071" s="10">
        <f t="shared" si="65"/>
        <v>41778.666666666664</v>
      </c>
    </row>
    <row r="2072" spans="1:20" ht="49" x14ac:dyDescent="0.25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5">
        <f>E2072/D2072</f>
        <v>1.0142857142857142</v>
      </c>
      <c r="P2072" s="6">
        <f>ROUND(E2072/L2072,2)</f>
        <v>59.17</v>
      </c>
      <c r="Q2072" t="str">
        <f>LEFT(N2072, SEARCH("/",N2072)-1)</f>
        <v>theater</v>
      </c>
      <c r="R2072" t="str">
        <f>RIGHT(N2072, LEN(N2072)-SEARCH("/",N2072))</f>
        <v>plays</v>
      </c>
      <c r="S2072" s="10">
        <f t="shared" si="64"/>
        <v>42230.454398148147</v>
      </c>
      <c r="T2072" s="10">
        <f t="shared" si="65"/>
        <v>42244.957638888889</v>
      </c>
    </row>
    <row r="2073" spans="1:20" ht="49" x14ac:dyDescent="0.25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5">
        <f>E2073/D2073</f>
        <v>1.0024500000000001</v>
      </c>
      <c r="P2073" s="6">
        <f>ROUND(E2073/L2073,2)</f>
        <v>200.49</v>
      </c>
      <c r="Q2073" t="str">
        <f>LEFT(N2073, SEARCH("/",N2073)-1)</f>
        <v>theater</v>
      </c>
      <c r="R2073" t="str">
        <f>RIGHT(N2073, LEN(N2073)-SEARCH("/",N2073))</f>
        <v>plays</v>
      </c>
      <c r="S2073" s="10">
        <f t="shared" si="64"/>
        <v>41787.009895833333</v>
      </c>
      <c r="T2073" s="10">
        <f t="shared" si="65"/>
        <v>41817.009895833333</v>
      </c>
    </row>
    <row r="2074" spans="1:20" ht="49" x14ac:dyDescent="0.25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5">
        <f>E2074/D2074</f>
        <v>1.0916666666666666</v>
      </c>
      <c r="P2074" s="6">
        <f>ROUND(E2074/L2074,2)</f>
        <v>83.97</v>
      </c>
      <c r="Q2074" t="str">
        <f>LEFT(N2074, SEARCH("/",N2074)-1)</f>
        <v>theater</v>
      </c>
      <c r="R2074" t="str">
        <f>RIGHT(N2074, LEN(N2074)-SEARCH("/",N2074))</f>
        <v>plays</v>
      </c>
      <c r="S2074" s="10">
        <f t="shared" si="64"/>
        <v>41829.578749999993</v>
      </c>
      <c r="T2074" s="10">
        <f t="shared" si="65"/>
        <v>41859.578749999993</v>
      </c>
    </row>
    <row r="2075" spans="1:20" ht="49" x14ac:dyDescent="0.25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5">
        <f>E2075/D2075</f>
        <v>1.1833333333333333</v>
      </c>
      <c r="P2075" s="6">
        <f>ROUND(E2075/L2075,2)</f>
        <v>57.26</v>
      </c>
      <c r="Q2075" t="str">
        <f>LEFT(N2075, SEARCH("/",N2075)-1)</f>
        <v>theater</v>
      </c>
      <c r="R2075" t="str">
        <f>RIGHT(N2075, LEN(N2075)-SEARCH("/",N2075))</f>
        <v>plays</v>
      </c>
      <c r="S2075" s="10">
        <f t="shared" si="64"/>
        <v>42147.61850694444</v>
      </c>
      <c r="T2075" s="10">
        <f t="shared" si="65"/>
        <v>42176.725694444445</v>
      </c>
    </row>
    <row r="2076" spans="1:20" ht="49" x14ac:dyDescent="0.25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5">
        <f>E2076/D2076</f>
        <v>1.2</v>
      </c>
      <c r="P2076" s="6">
        <f>ROUND(E2076/L2076,2)</f>
        <v>58.06</v>
      </c>
      <c r="Q2076" t="str">
        <f>LEFT(N2076, SEARCH("/",N2076)-1)</f>
        <v>theater</v>
      </c>
      <c r="R2076" t="str">
        <f>RIGHT(N2076, LEN(N2076)-SEARCH("/",N2076))</f>
        <v>plays</v>
      </c>
      <c r="S2076" s="10">
        <f t="shared" si="64"/>
        <v>41940.38984953703</v>
      </c>
      <c r="T2076" s="10">
        <f t="shared" si="65"/>
        <v>41970.431516203702</v>
      </c>
    </row>
    <row r="2077" spans="1:20" ht="33" x14ac:dyDescent="0.25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5">
        <f>E2077/D2077</f>
        <v>1.2796000000000001</v>
      </c>
      <c r="P2077" s="6">
        <f>ROUND(E2077/L2077,2)</f>
        <v>186.8</v>
      </c>
      <c r="Q2077" t="str">
        <f>LEFT(N2077, SEARCH("/",N2077)-1)</f>
        <v>theater</v>
      </c>
      <c r="R2077" t="str">
        <f>RIGHT(N2077, LEN(N2077)-SEARCH("/",N2077))</f>
        <v>plays</v>
      </c>
      <c r="S2077" s="10">
        <f t="shared" si="64"/>
        <v>42020.492233796293</v>
      </c>
      <c r="T2077" s="10">
        <f t="shared" si="65"/>
        <v>42064.999305555553</v>
      </c>
    </row>
    <row r="2078" spans="1:20" ht="33" x14ac:dyDescent="0.25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5">
        <f>E2078/D2078</f>
        <v>1.26</v>
      </c>
      <c r="P2078" s="6">
        <f>ROUND(E2078/L2078,2)</f>
        <v>74.12</v>
      </c>
      <c r="Q2078" t="str">
        <f>LEFT(N2078, SEARCH("/",N2078)-1)</f>
        <v>theater</v>
      </c>
      <c r="R2078" t="str">
        <f>RIGHT(N2078, LEN(N2078)-SEARCH("/",N2078))</f>
        <v>plays</v>
      </c>
      <c r="S2078" s="10">
        <f t="shared" si="64"/>
        <v>41891.756701388884</v>
      </c>
      <c r="T2078" s="10">
        <f t="shared" si="65"/>
        <v>41900.791666666664</v>
      </c>
    </row>
    <row r="2079" spans="1:20" ht="49" x14ac:dyDescent="0.25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5">
        <f>E2079/D2079</f>
        <v>1.2912912912912913</v>
      </c>
      <c r="P2079" s="6">
        <f>ROUND(E2079/L2079,2)</f>
        <v>30.71</v>
      </c>
      <c r="Q2079" t="str">
        <f>LEFT(N2079, SEARCH("/",N2079)-1)</f>
        <v>theater</v>
      </c>
      <c r="R2079" t="str">
        <f>RIGHT(N2079, LEN(N2079)-SEARCH("/",N2079))</f>
        <v>plays</v>
      </c>
      <c r="S2079" s="10">
        <f t="shared" si="64"/>
        <v>42308.98297453703</v>
      </c>
      <c r="T2079" s="10">
        <f t="shared" si="65"/>
        <v>42338.729166666664</v>
      </c>
    </row>
    <row r="2080" spans="1:20" ht="49" x14ac:dyDescent="0.25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5">
        <f>E2080/D2080</f>
        <v>1.0742857142857143</v>
      </c>
      <c r="P2080" s="6">
        <f>ROUND(E2080/L2080,2)</f>
        <v>62.67</v>
      </c>
      <c r="Q2080" t="str">
        <f>LEFT(N2080, SEARCH("/",N2080)-1)</f>
        <v>theater</v>
      </c>
      <c r="R2080" t="str">
        <f>RIGHT(N2080, LEN(N2080)-SEARCH("/",N2080))</f>
        <v>plays</v>
      </c>
      <c r="S2080" s="10">
        <f t="shared" si="64"/>
        <v>42489.925543981481</v>
      </c>
      <c r="T2080" s="10">
        <f t="shared" si="65"/>
        <v>42526.874999999993</v>
      </c>
    </row>
    <row r="2081" spans="1:20" ht="65" x14ac:dyDescent="0.25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5">
        <f>E2081/D2081</f>
        <v>1.00125</v>
      </c>
      <c r="P2081" s="6">
        <f>ROUND(E2081/L2081,2)</f>
        <v>121.36</v>
      </c>
      <c r="Q2081" t="str">
        <f>LEFT(N2081, SEARCH("/",N2081)-1)</f>
        <v>theater</v>
      </c>
      <c r="R2081" t="str">
        <f>RIGHT(N2081, LEN(N2081)-SEARCH("/",N2081))</f>
        <v>plays</v>
      </c>
      <c r="S2081" s="10">
        <f t="shared" si="64"/>
        <v>41995.662152777775</v>
      </c>
      <c r="T2081" s="10">
        <f t="shared" si="65"/>
        <v>42015.662152777775</v>
      </c>
    </row>
    <row r="2082" spans="1:20" ht="49" x14ac:dyDescent="0.25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5">
        <f>E2082/D2082</f>
        <v>1.55</v>
      </c>
      <c r="P2082" s="6">
        <f>ROUND(E2082/L2082,2)</f>
        <v>39.74</v>
      </c>
      <c r="Q2082" t="str">
        <f>LEFT(N2082, SEARCH("/",N2082)-1)</f>
        <v>theater</v>
      </c>
      <c r="R2082" t="str">
        <f>RIGHT(N2082, LEN(N2082)-SEARCH("/",N2082))</f>
        <v>plays</v>
      </c>
      <c r="S2082" s="10">
        <f t="shared" si="64"/>
        <v>41988.408749999995</v>
      </c>
      <c r="T2082" s="10">
        <f t="shared" si="65"/>
        <v>42048.408749999995</v>
      </c>
    </row>
    <row r="2083" spans="1:20" ht="49" x14ac:dyDescent="0.25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5">
        <f>E2083/D2083</f>
        <v>1.08</v>
      </c>
      <c r="P2083" s="6">
        <f>ROUND(E2083/L2083,2)</f>
        <v>72</v>
      </c>
      <c r="Q2083" t="str">
        <f>LEFT(N2083, SEARCH("/",N2083)-1)</f>
        <v>theater</v>
      </c>
      <c r="R2083" t="str">
        <f>RIGHT(N2083, LEN(N2083)-SEARCH("/",N2083))</f>
        <v>plays</v>
      </c>
      <c r="S2083" s="10">
        <f t="shared" si="64"/>
        <v>42479.2575</v>
      </c>
      <c r="T2083" s="10">
        <f t="shared" si="65"/>
        <v>42500.2575</v>
      </c>
    </row>
    <row r="2084" spans="1:20" ht="33" x14ac:dyDescent="0.25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5">
        <f>E2084/D2084</f>
        <v>1.1052</v>
      </c>
      <c r="P2084" s="6">
        <f>ROUND(E2084/L2084,2)</f>
        <v>40.630000000000003</v>
      </c>
      <c r="Q2084" t="str">
        <f>LEFT(N2084, SEARCH("/",N2084)-1)</f>
        <v>theater</v>
      </c>
      <c r="R2084" t="str">
        <f>RIGHT(N2084, LEN(N2084)-SEARCH("/",N2084))</f>
        <v>plays</v>
      </c>
      <c r="S2084" s="10">
        <f t="shared" si="64"/>
        <v>42401.598229166666</v>
      </c>
      <c r="T2084" s="10">
        <f t="shared" si="65"/>
        <v>42431.598229166666</v>
      </c>
    </row>
    <row r="2085" spans="1:20" ht="49" x14ac:dyDescent="0.25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5">
        <f>E2085/D2085</f>
        <v>1.008</v>
      </c>
      <c r="P2085" s="6">
        <f>ROUND(E2085/L2085,2)</f>
        <v>63</v>
      </c>
      <c r="Q2085" t="str">
        <f>LEFT(N2085, SEARCH("/",N2085)-1)</f>
        <v>theater</v>
      </c>
      <c r="R2085" t="str">
        <f>RIGHT(N2085, LEN(N2085)-SEARCH("/",N2085))</f>
        <v>plays</v>
      </c>
      <c r="S2085" s="10">
        <f t="shared" si="64"/>
        <v>41897.393703703703</v>
      </c>
      <c r="T2085" s="10">
        <f t="shared" si="65"/>
        <v>41927.393703703703</v>
      </c>
    </row>
    <row r="2086" spans="1:20" ht="33" x14ac:dyDescent="0.25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5">
        <f>E2086/D2086</f>
        <v>1.212</v>
      </c>
      <c r="P2086" s="6">
        <f>ROUND(E2086/L2086,2)</f>
        <v>33.67</v>
      </c>
      <c r="Q2086" t="str">
        <f>LEFT(N2086, SEARCH("/",N2086)-1)</f>
        <v>theater</v>
      </c>
      <c r="R2086" t="str">
        <f>RIGHT(N2086, LEN(N2086)-SEARCH("/",N2086))</f>
        <v>plays</v>
      </c>
      <c r="S2086" s="10">
        <f t="shared" si="64"/>
        <v>41882.37731481481</v>
      </c>
      <c r="T2086" s="10">
        <f t="shared" si="65"/>
        <v>41912.458333333328</v>
      </c>
    </row>
    <row r="2087" spans="1:20" ht="49" x14ac:dyDescent="0.25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5">
        <f>E2087/D2087</f>
        <v>1.0033333333333334</v>
      </c>
      <c r="P2087" s="6">
        <f>ROUND(E2087/L2087,2)</f>
        <v>38.590000000000003</v>
      </c>
      <c r="Q2087" t="str">
        <f>LEFT(N2087, SEARCH("/",N2087)-1)</f>
        <v>theater</v>
      </c>
      <c r="R2087" t="str">
        <f>RIGHT(N2087, LEN(N2087)-SEARCH("/",N2087))</f>
        <v>plays</v>
      </c>
      <c r="S2087" s="10">
        <f t="shared" si="64"/>
        <v>42129.333252314813</v>
      </c>
      <c r="T2087" s="10">
        <f t="shared" si="65"/>
        <v>42159.333252314813</v>
      </c>
    </row>
    <row r="2088" spans="1:20" ht="49" x14ac:dyDescent="0.25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5">
        <f>E2088/D2088</f>
        <v>1.0916666666666666</v>
      </c>
      <c r="P2088" s="6">
        <f>ROUND(E2088/L2088,2)</f>
        <v>155.94999999999999</v>
      </c>
      <c r="Q2088" t="str">
        <f>LEFT(N2088, SEARCH("/",N2088)-1)</f>
        <v>theater</v>
      </c>
      <c r="R2088" t="str">
        <f>RIGHT(N2088, LEN(N2088)-SEARCH("/",N2088))</f>
        <v>plays</v>
      </c>
      <c r="S2088" s="10">
        <f t="shared" si="64"/>
        <v>42524.329675925925</v>
      </c>
      <c r="T2088" s="10">
        <f t="shared" si="65"/>
        <v>42561.749305555553</v>
      </c>
    </row>
    <row r="2089" spans="1:20" ht="49" x14ac:dyDescent="0.25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5">
        <f>E2089/D2089</f>
        <v>1.2342857142857142</v>
      </c>
      <c r="P2089" s="6">
        <f>ROUND(E2089/L2089,2)</f>
        <v>43.2</v>
      </c>
      <c r="Q2089" t="str">
        <f>LEFT(N2089, SEARCH("/",N2089)-1)</f>
        <v>theater</v>
      </c>
      <c r="R2089" t="str">
        <f>RIGHT(N2089, LEN(N2089)-SEARCH("/",N2089))</f>
        <v>plays</v>
      </c>
      <c r="S2089" s="10">
        <f t="shared" si="64"/>
        <v>42556.296157407407</v>
      </c>
      <c r="T2089" s="10">
        <f t="shared" si="65"/>
        <v>42595.082638888889</v>
      </c>
    </row>
    <row r="2090" spans="1:20" ht="49" x14ac:dyDescent="0.25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5">
        <f>E2090/D2090</f>
        <v>1.3633666666666666</v>
      </c>
      <c r="P2090" s="6">
        <f>ROUND(E2090/L2090,2)</f>
        <v>15.15</v>
      </c>
      <c r="Q2090" t="str">
        <f>LEFT(N2090, SEARCH("/",N2090)-1)</f>
        <v>theater</v>
      </c>
      <c r="R2090" t="str">
        <f>RIGHT(N2090, LEN(N2090)-SEARCH("/",N2090))</f>
        <v>plays</v>
      </c>
      <c r="S2090" s="10">
        <f t="shared" si="64"/>
        <v>42461.481412037036</v>
      </c>
      <c r="T2090" s="10">
        <f t="shared" si="65"/>
        <v>42521.481412037036</v>
      </c>
    </row>
    <row r="2091" spans="1:20" ht="49" x14ac:dyDescent="0.25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5">
        <f>E2091/D2091</f>
        <v>1.0346657233816767</v>
      </c>
      <c r="P2091" s="6">
        <f>ROUND(E2091/L2091,2)</f>
        <v>83.57</v>
      </c>
      <c r="Q2091" t="str">
        <f>LEFT(N2091, SEARCH("/",N2091)-1)</f>
        <v>theater</v>
      </c>
      <c r="R2091" t="str">
        <f>RIGHT(N2091, LEN(N2091)-SEARCH("/",N2091))</f>
        <v>plays</v>
      </c>
      <c r="S2091" s="10">
        <f t="shared" si="64"/>
        <v>41792.334652777776</v>
      </c>
      <c r="T2091" s="10">
        <f t="shared" si="65"/>
        <v>41813.541666666664</v>
      </c>
    </row>
    <row r="2092" spans="1:20" ht="49" x14ac:dyDescent="0.25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5">
        <f>E2092/D2092</f>
        <v>1.2133333333333334</v>
      </c>
      <c r="P2092" s="6">
        <f>ROUND(E2092/L2092,2)</f>
        <v>140</v>
      </c>
      <c r="Q2092" t="str">
        <f>LEFT(N2092, SEARCH("/",N2092)-1)</f>
        <v>theater</v>
      </c>
      <c r="R2092" t="str">
        <f>RIGHT(N2092, LEN(N2092)-SEARCH("/",N2092))</f>
        <v>plays</v>
      </c>
      <c r="S2092" s="10">
        <f t="shared" si="64"/>
        <v>41879.705428240741</v>
      </c>
      <c r="T2092" s="10">
        <f t="shared" si="65"/>
        <v>41894.705428240741</v>
      </c>
    </row>
    <row r="2093" spans="1:20" ht="33" x14ac:dyDescent="0.25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5">
        <f>E2093/D2093</f>
        <v>1.86</v>
      </c>
      <c r="P2093" s="6">
        <f>ROUND(E2093/L2093,2)</f>
        <v>80.87</v>
      </c>
      <c r="Q2093" t="str">
        <f>LEFT(N2093, SEARCH("/",N2093)-1)</f>
        <v>theater</v>
      </c>
      <c r="R2093" t="str">
        <f>RIGHT(N2093, LEN(N2093)-SEARCH("/",N2093))</f>
        <v>plays</v>
      </c>
      <c r="S2093" s="10">
        <f t="shared" si="64"/>
        <v>42551.840023148143</v>
      </c>
      <c r="T2093" s="10">
        <f t="shared" si="65"/>
        <v>42573.018055555549</v>
      </c>
    </row>
    <row r="2094" spans="1:20" ht="49" x14ac:dyDescent="0.25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5">
        <f>E2094/D2094</f>
        <v>3</v>
      </c>
      <c r="P2094" s="6">
        <f>ROUND(E2094/L2094,2)</f>
        <v>53.85</v>
      </c>
      <c r="Q2094" t="str">
        <f>LEFT(N2094, SEARCH("/",N2094)-1)</f>
        <v>theater</v>
      </c>
      <c r="R2094" t="str">
        <f>RIGHT(N2094, LEN(N2094)-SEARCH("/",N2094))</f>
        <v>plays</v>
      </c>
      <c r="S2094" s="10">
        <f t="shared" si="64"/>
        <v>41809.933865740742</v>
      </c>
      <c r="T2094" s="10">
        <f t="shared" si="65"/>
        <v>41823.933865740742</v>
      </c>
    </row>
    <row r="2095" spans="1:20" ht="49" x14ac:dyDescent="0.25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5">
        <f>E2095/D2095</f>
        <v>1.0825</v>
      </c>
      <c r="P2095" s="6">
        <f>ROUND(E2095/L2095,2)</f>
        <v>30.93</v>
      </c>
      <c r="Q2095" t="str">
        <f>LEFT(N2095, SEARCH("/",N2095)-1)</f>
        <v>theater</v>
      </c>
      <c r="R2095" t="str">
        <f>RIGHT(N2095, LEN(N2095)-SEARCH("/",N2095))</f>
        <v>plays</v>
      </c>
      <c r="S2095" s="10">
        <f t="shared" si="64"/>
        <v>41785.499374999999</v>
      </c>
      <c r="T2095" s="10">
        <f t="shared" si="65"/>
        <v>41815.499374999999</v>
      </c>
    </row>
    <row r="2096" spans="1:20" ht="33" x14ac:dyDescent="0.25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5">
        <f>E2096/D2096</f>
        <v>1.4115384615384616</v>
      </c>
      <c r="P2096" s="6">
        <f>ROUND(E2096/L2096,2)</f>
        <v>67.959999999999994</v>
      </c>
      <c r="Q2096" t="str">
        <f>LEFT(N2096, SEARCH("/",N2096)-1)</f>
        <v>theater</v>
      </c>
      <c r="R2096" t="str">
        <f>RIGHT(N2096, LEN(N2096)-SEARCH("/",N2096))</f>
        <v>plays</v>
      </c>
      <c r="S2096" s="10">
        <f t="shared" si="64"/>
        <v>42072.367916666662</v>
      </c>
      <c r="T2096" s="10">
        <f t="shared" si="65"/>
        <v>42097.367916666662</v>
      </c>
    </row>
    <row r="2097" spans="1:20" ht="33" x14ac:dyDescent="0.25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5">
        <f>E2097/D2097</f>
        <v>1.1399999999999999</v>
      </c>
      <c r="P2097" s="6">
        <f>ROUND(E2097/L2097,2)</f>
        <v>27.14</v>
      </c>
      <c r="Q2097" t="str">
        <f>LEFT(N2097, SEARCH("/",N2097)-1)</f>
        <v>theater</v>
      </c>
      <c r="R2097" t="str">
        <f>RIGHT(N2097, LEN(N2097)-SEARCH("/",N2097))</f>
        <v>plays</v>
      </c>
      <c r="S2097" s="10">
        <f t="shared" si="64"/>
        <v>41779.5158912037</v>
      </c>
      <c r="T2097" s="10">
        <f t="shared" si="65"/>
        <v>41805.458333333328</v>
      </c>
    </row>
    <row r="2098" spans="1:20" ht="49" x14ac:dyDescent="0.25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5">
        <f>E2098/D2098</f>
        <v>1.5373333333333334</v>
      </c>
      <c r="P2098" s="6">
        <f>ROUND(E2098/L2098,2)</f>
        <v>110.87</v>
      </c>
      <c r="Q2098" t="str">
        <f>LEFT(N2098, SEARCH("/",N2098)-1)</f>
        <v>theater</v>
      </c>
      <c r="R2098" t="str">
        <f>RIGHT(N2098, LEN(N2098)-SEARCH("/",N2098))</f>
        <v>plays</v>
      </c>
      <c r="S2098" s="10">
        <f t="shared" si="64"/>
        <v>42133.963738425919</v>
      </c>
      <c r="T2098" s="10">
        <f t="shared" si="65"/>
        <v>42155.082638888889</v>
      </c>
    </row>
    <row r="2099" spans="1:20" ht="49" x14ac:dyDescent="0.25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5">
        <f>E2099/D2099</f>
        <v>1.0149999999999999</v>
      </c>
      <c r="P2099" s="6">
        <f>ROUND(E2099/L2099,2)</f>
        <v>106.84</v>
      </c>
      <c r="Q2099" t="str">
        <f>LEFT(N2099, SEARCH("/",N2099)-1)</f>
        <v>theater</v>
      </c>
      <c r="R2099" t="str">
        <f>RIGHT(N2099, LEN(N2099)-SEARCH("/",N2099))</f>
        <v>plays</v>
      </c>
      <c r="S2099" s="10">
        <f t="shared" si="64"/>
        <v>42505.529699074068</v>
      </c>
      <c r="T2099" s="10">
        <f t="shared" si="65"/>
        <v>42525.529699074068</v>
      </c>
    </row>
    <row r="2100" spans="1:20" ht="49" x14ac:dyDescent="0.25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5">
        <f>E2100/D2100</f>
        <v>1.0235000000000001</v>
      </c>
      <c r="P2100" s="6">
        <f>ROUND(E2100/L2100,2)</f>
        <v>105.52</v>
      </c>
      <c r="Q2100" t="str">
        <f>LEFT(N2100, SEARCH("/",N2100)-1)</f>
        <v>theater</v>
      </c>
      <c r="R2100" t="str">
        <f>RIGHT(N2100, LEN(N2100)-SEARCH("/",N2100))</f>
        <v>plays</v>
      </c>
      <c r="S2100" s="10">
        <f t="shared" si="64"/>
        <v>42118.347997685181</v>
      </c>
      <c r="T2100" s="10">
        <f t="shared" si="65"/>
        <v>42149.957638888889</v>
      </c>
    </row>
    <row r="2101" spans="1:20" ht="49" x14ac:dyDescent="0.25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5">
        <f>E2101/D2101</f>
        <v>1.0257142857142858</v>
      </c>
      <c r="P2101" s="6">
        <f>ROUND(E2101/L2101,2)</f>
        <v>132.96</v>
      </c>
      <c r="Q2101" t="str">
        <f>LEFT(N2101, SEARCH("/",N2101)-1)</f>
        <v>theater</v>
      </c>
      <c r="R2101" t="str">
        <f>RIGHT(N2101, LEN(N2101)-SEARCH("/",N2101))</f>
        <v>plays</v>
      </c>
      <c r="S2101" s="10">
        <f t="shared" si="64"/>
        <v>42036.787256944437</v>
      </c>
      <c r="T2101" s="10">
        <f t="shared" si="65"/>
        <v>42094.327777777777</v>
      </c>
    </row>
    <row r="2102" spans="1:20" ht="49" x14ac:dyDescent="0.25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5">
        <f>E2102/D2102</f>
        <v>1.5575000000000001</v>
      </c>
      <c r="P2102" s="6">
        <f>ROUND(E2102/L2102,2)</f>
        <v>51.92</v>
      </c>
      <c r="Q2102" t="str">
        <f>LEFT(N2102, SEARCH("/",N2102)-1)</f>
        <v>theater</v>
      </c>
      <c r="R2102" t="str">
        <f>RIGHT(N2102, LEN(N2102)-SEARCH("/",N2102))</f>
        <v>plays</v>
      </c>
      <c r="S2102" s="10">
        <f t="shared" si="64"/>
        <v>42360.679502314808</v>
      </c>
      <c r="T2102" s="10">
        <f t="shared" si="65"/>
        <v>42390.679502314808</v>
      </c>
    </row>
    <row r="2103" spans="1:20" ht="49" x14ac:dyDescent="0.25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5">
        <f>E2103/D2103</f>
        <v>1.0075000000000001</v>
      </c>
      <c r="P2103" s="6">
        <f>ROUND(E2103/L2103,2)</f>
        <v>310</v>
      </c>
      <c r="Q2103" t="str">
        <f>LEFT(N2103, SEARCH("/",N2103)-1)</f>
        <v>theater</v>
      </c>
      <c r="R2103" t="str">
        <f>RIGHT(N2103, LEN(N2103)-SEARCH("/",N2103))</f>
        <v>plays</v>
      </c>
      <c r="S2103" s="10">
        <f t="shared" si="64"/>
        <v>42102.657974537033</v>
      </c>
      <c r="T2103" s="10">
        <f t="shared" si="65"/>
        <v>42133.657974537033</v>
      </c>
    </row>
    <row r="2104" spans="1:20" ht="49" x14ac:dyDescent="0.25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5">
        <f>E2104/D2104</f>
        <v>2.3940000000000001</v>
      </c>
      <c r="P2104" s="6">
        <f>ROUND(E2104/L2104,2)</f>
        <v>26.02</v>
      </c>
      <c r="Q2104" t="str">
        <f>LEFT(N2104, SEARCH("/",N2104)-1)</f>
        <v>theater</v>
      </c>
      <c r="R2104" t="str">
        <f>RIGHT(N2104, LEN(N2104)-SEARCH("/",N2104))</f>
        <v>plays</v>
      </c>
      <c r="S2104" s="10">
        <f t="shared" si="64"/>
        <v>42032.507812499993</v>
      </c>
      <c r="T2104" s="10">
        <f t="shared" si="65"/>
        <v>42062.507812499993</v>
      </c>
    </row>
    <row r="2105" spans="1:20" ht="33" x14ac:dyDescent="0.25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5">
        <f>E2105/D2105</f>
        <v>2.1</v>
      </c>
      <c r="P2105" s="6">
        <f>ROUND(E2105/L2105,2)</f>
        <v>105</v>
      </c>
      <c r="Q2105" t="str">
        <f>LEFT(N2105, SEARCH("/",N2105)-1)</f>
        <v>theater</v>
      </c>
      <c r="R2105" t="str">
        <f>RIGHT(N2105, LEN(N2105)-SEARCH("/",N2105))</f>
        <v>plays</v>
      </c>
      <c r="S2105" s="10">
        <f t="shared" si="64"/>
        <v>42147.521597222221</v>
      </c>
      <c r="T2105" s="10">
        <f t="shared" si="65"/>
        <v>42177.521597222221</v>
      </c>
    </row>
    <row r="2106" spans="1:20" ht="33" x14ac:dyDescent="0.25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5">
        <f>E2106/D2106</f>
        <v>1.0451515151515152</v>
      </c>
      <c r="P2106" s="6">
        <f>ROUND(E2106/L2106,2)</f>
        <v>86.23</v>
      </c>
      <c r="Q2106" t="str">
        <f>LEFT(N2106, SEARCH("/",N2106)-1)</f>
        <v>theater</v>
      </c>
      <c r="R2106" t="str">
        <f>RIGHT(N2106, LEN(N2106)-SEARCH("/",N2106))</f>
        <v>plays</v>
      </c>
      <c r="S2106" s="10">
        <f t="shared" si="64"/>
        <v>42165.784791666665</v>
      </c>
      <c r="T2106" s="10">
        <f t="shared" si="65"/>
        <v>42187.784791666665</v>
      </c>
    </row>
    <row r="2107" spans="1:20" ht="49" x14ac:dyDescent="0.25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5">
        <f>E2107/D2107</f>
        <v>1.008</v>
      </c>
      <c r="P2107" s="6">
        <f>ROUND(E2107/L2107,2)</f>
        <v>114.55</v>
      </c>
      <c r="Q2107" t="str">
        <f>LEFT(N2107, SEARCH("/",N2107)-1)</f>
        <v>theater</v>
      </c>
      <c r="R2107" t="str">
        <f>RIGHT(N2107, LEN(N2107)-SEARCH("/",N2107))</f>
        <v>plays</v>
      </c>
      <c r="S2107" s="10">
        <f t="shared" si="64"/>
        <v>41927.727824074071</v>
      </c>
      <c r="T2107" s="10">
        <f t="shared" si="65"/>
        <v>41948.769490740735</v>
      </c>
    </row>
    <row r="2108" spans="1:20" ht="65" x14ac:dyDescent="0.25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5">
        <f>E2108/D2108</f>
        <v>1.1120000000000001</v>
      </c>
      <c r="P2108" s="6">
        <f>ROUND(E2108/L2108,2)</f>
        <v>47.66</v>
      </c>
      <c r="Q2108" t="str">
        <f>LEFT(N2108, SEARCH("/",N2108)-1)</f>
        <v>theater</v>
      </c>
      <c r="R2108" t="str">
        <f>RIGHT(N2108, LEN(N2108)-SEARCH("/",N2108))</f>
        <v>plays</v>
      </c>
      <c r="S2108" s="10">
        <f t="shared" si="64"/>
        <v>42381.463506944441</v>
      </c>
      <c r="T2108" s="10">
        <f t="shared" si="65"/>
        <v>42411.749305555553</v>
      </c>
    </row>
    <row r="2109" spans="1:20" ht="33" x14ac:dyDescent="0.25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5">
        <f>E2109/D2109</f>
        <v>1.0204444444444445</v>
      </c>
      <c r="P2109" s="6">
        <f>ROUND(E2109/L2109,2)</f>
        <v>72.89</v>
      </c>
      <c r="Q2109" t="str">
        <f>LEFT(N2109, SEARCH("/",N2109)-1)</f>
        <v>theater</v>
      </c>
      <c r="R2109" t="str">
        <f>RIGHT(N2109, LEN(N2109)-SEARCH("/",N2109))</f>
        <v>plays</v>
      </c>
      <c r="S2109" s="10">
        <f t="shared" si="64"/>
        <v>41943.544699074067</v>
      </c>
      <c r="T2109" s="10">
        <f t="shared" si="65"/>
        <v>41973.586365740739</v>
      </c>
    </row>
    <row r="2110" spans="1:20" ht="49" x14ac:dyDescent="0.25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5">
        <f>E2110/D2110</f>
        <v>1.0254767441860466</v>
      </c>
      <c r="P2110" s="6">
        <f>ROUND(E2110/L2110,2)</f>
        <v>49.55</v>
      </c>
      <c r="Q2110" t="str">
        <f>LEFT(N2110, SEARCH("/",N2110)-1)</f>
        <v>theater</v>
      </c>
      <c r="R2110" t="str">
        <f>RIGHT(N2110, LEN(N2110)-SEARCH("/",N2110))</f>
        <v>plays</v>
      </c>
      <c r="S2110" s="10">
        <f t="shared" si="64"/>
        <v>42465.283101851848</v>
      </c>
      <c r="T2110" s="10">
        <f t="shared" si="65"/>
        <v>42494.749999999993</v>
      </c>
    </row>
    <row r="2111" spans="1:20" ht="49" x14ac:dyDescent="0.25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5">
        <f>E2111/D2111</f>
        <v>1.27</v>
      </c>
      <c r="P2111" s="6">
        <f>ROUND(E2111/L2111,2)</f>
        <v>25.4</v>
      </c>
      <c r="Q2111" t="str">
        <f>LEFT(N2111, SEARCH("/",N2111)-1)</f>
        <v>theater</v>
      </c>
      <c r="R2111" t="str">
        <f>RIGHT(N2111, LEN(N2111)-SEARCH("/",N2111))</f>
        <v>plays</v>
      </c>
      <c r="S2111" s="10">
        <f t="shared" si="64"/>
        <v>42401.736886574072</v>
      </c>
      <c r="T2111" s="10">
        <f t="shared" si="65"/>
        <v>42418.687499999993</v>
      </c>
    </row>
    <row r="2112" spans="1:20" ht="49" x14ac:dyDescent="0.25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5">
        <f>E2112/D2112</f>
        <v>3.3870588235294119</v>
      </c>
      <c r="P2112" s="6">
        <f>ROUND(E2112/L2112,2)</f>
        <v>62.59</v>
      </c>
      <c r="Q2112" t="str">
        <f>LEFT(N2112, SEARCH("/",N2112)-1)</f>
        <v>theater</v>
      </c>
      <c r="R2112" t="str">
        <f>RIGHT(N2112, LEN(N2112)-SEARCH("/",N2112))</f>
        <v>plays</v>
      </c>
      <c r="S2112" s="10">
        <f t="shared" si="64"/>
        <v>42461.932534722218</v>
      </c>
      <c r="T2112" s="10">
        <f t="shared" si="65"/>
        <v>42489.666666666664</v>
      </c>
    </row>
    <row r="2113" spans="1:20" ht="49" x14ac:dyDescent="0.25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5">
        <f>E2113/D2113</f>
        <v>1.0075000000000001</v>
      </c>
      <c r="P2113" s="6">
        <f>ROUND(E2113/L2113,2)</f>
        <v>61.06</v>
      </c>
      <c r="Q2113" t="str">
        <f>LEFT(N2113, SEARCH("/",N2113)-1)</f>
        <v>theater</v>
      </c>
      <c r="R2113" t="str">
        <f>RIGHT(N2113, LEN(N2113)-SEARCH("/",N2113))</f>
        <v>plays</v>
      </c>
      <c r="S2113" s="10">
        <f t="shared" si="64"/>
        <v>42632.139976851853</v>
      </c>
      <c r="T2113" s="10">
        <f t="shared" si="65"/>
        <v>42662.996527777774</v>
      </c>
    </row>
    <row r="2114" spans="1:20" ht="49" x14ac:dyDescent="0.25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5">
        <f>E2114/D2114</f>
        <v>1.0351999999999999</v>
      </c>
      <c r="P2114" s="6">
        <f>ROUND(E2114/L2114,2)</f>
        <v>99.54</v>
      </c>
      <c r="Q2114" t="str">
        <f>LEFT(N2114, SEARCH("/",N2114)-1)</f>
        <v>theater</v>
      </c>
      <c r="R2114" t="str">
        <f>RIGHT(N2114, LEN(N2114)-SEARCH("/",N2114))</f>
        <v>musical</v>
      </c>
      <c r="S2114" s="10">
        <f t="shared" si="64"/>
        <v>42395.498101851852</v>
      </c>
      <c r="T2114" s="10">
        <f t="shared" si="65"/>
        <v>42416.040972222218</v>
      </c>
    </row>
    <row r="2115" spans="1:20" ht="49" x14ac:dyDescent="0.25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5">
        <f>E2115/D2115</f>
        <v>1.05</v>
      </c>
      <c r="P2115" s="6">
        <f>ROUND(E2115/L2115,2)</f>
        <v>75</v>
      </c>
      <c r="Q2115" t="str">
        <f>LEFT(N2115, SEARCH("/",N2115)-1)</f>
        <v>theater</v>
      </c>
      <c r="R2115" t="str">
        <f>RIGHT(N2115, LEN(N2115)-SEARCH("/",N2115))</f>
        <v>musical</v>
      </c>
      <c r="S2115" s="10">
        <f t="shared" ref="S2115:S2178" si="66">(J2115/86400)+25569+(-5/24)</f>
        <v>42457.918842592589</v>
      </c>
      <c r="T2115" s="10">
        <f t="shared" ref="T2115:T2178" si="67">(I2115/86400)+25569+(-5/24)</f>
        <v>42488.957638888889</v>
      </c>
    </row>
    <row r="2116" spans="1:20" ht="97" x14ac:dyDescent="0.25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5">
        <f>E2116/D2116</f>
        <v>1.0044999999999999</v>
      </c>
      <c r="P2116" s="6">
        <f>ROUND(E2116/L2116,2)</f>
        <v>215.25</v>
      </c>
      <c r="Q2116" t="str">
        <f>LEFT(N2116, SEARCH("/",N2116)-1)</f>
        <v>theater</v>
      </c>
      <c r="R2116" t="str">
        <f>RIGHT(N2116, LEN(N2116)-SEARCH("/",N2116))</f>
        <v>musical</v>
      </c>
      <c r="S2116" s="10">
        <f t="shared" si="66"/>
        <v>42016.773240740738</v>
      </c>
      <c r="T2116" s="10">
        <f t="shared" si="67"/>
        <v>42045.124305555553</v>
      </c>
    </row>
    <row r="2117" spans="1:20" ht="49" x14ac:dyDescent="0.25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5">
        <f>E2117/D2117</f>
        <v>1.3260000000000001</v>
      </c>
      <c r="P2117" s="6">
        <f>ROUND(E2117/L2117,2)</f>
        <v>120.55</v>
      </c>
      <c r="Q2117" t="str">
        <f>LEFT(N2117, SEARCH("/",N2117)-1)</f>
        <v>theater</v>
      </c>
      <c r="R2117" t="str">
        <f>RIGHT(N2117, LEN(N2117)-SEARCH("/",N2117))</f>
        <v>musical</v>
      </c>
      <c r="S2117" s="10">
        <f t="shared" si="66"/>
        <v>42402.827233796292</v>
      </c>
      <c r="T2117" s="10">
        <f t="shared" si="67"/>
        <v>42462.785567129627</v>
      </c>
    </row>
    <row r="2118" spans="1:20" ht="65" x14ac:dyDescent="0.25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5">
        <f>E2118/D2118</f>
        <v>1.1299999999999999</v>
      </c>
      <c r="P2118" s="6">
        <f>ROUND(E2118/L2118,2)</f>
        <v>37.67</v>
      </c>
      <c r="Q2118" t="str">
        <f>LEFT(N2118, SEARCH("/",N2118)-1)</f>
        <v>theater</v>
      </c>
      <c r="R2118" t="str">
        <f>RIGHT(N2118, LEN(N2118)-SEARCH("/",N2118))</f>
        <v>musical</v>
      </c>
      <c r="S2118" s="10">
        <f t="shared" si="66"/>
        <v>42619.594155092585</v>
      </c>
      <c r="T2118" s="10">
        <f t="shared" si="67"/>
        <v>42659.666666666664</v>
      </c>
    </row>
    <row r="2119" spans="1:20" ht="49" x14ac:dyDescent="0.25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5">
        <f>E2119/D2119</f>
        <v>1.0334000000000001</v>
      </c>
      <c r="P2119" s="6">
        <f>ROUND(E2119/L2119,2)</f>
        <v>172.23</v>
      </c>
      <c r="Q2119" t="str">
        <f>LEFT(N2119, SEARCH("/",N2119)-1)</f>
        <v>theater</v>
      </c>
      <c r="R2119" t="str">
        <f>RIGHT(N2119, LEN(N2119)-SEARCH("/",N2119))</f>
        <v>musical</v>
      </c>
      <c r="S2119" s="10">
        <f t="shared" si="66"/>
        <v>42128.615740740737</v>
      </c>
      <c r="T2119" s="10">
        <f t="shared" si="67"/>
        <v>42157.791666666664</v>
      </c>
    </row>
    <row r="2120" spans="1:20" ht="49" x14ac:dyDescent="0.25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5">
        <f>E2120/D2120</f>
        <v>1.2</v>
      </c>
      <c r="P2120" s="6">
        <f>ROUND(E2120/L2120,2)</f>
        <v>111.11</v>
      </c>
      <c r="Q2120" t="str">
        <f>LEFT(N2120, SEARCH("/",N2120)-1)</f>
        <v>theater</v>
      </c>
      <c r="R2120" t="str">
        <f>RIGHT(N2120, LEN(N2120)-SEARCH("/",N2120))</f>
        <v>musical</v>
      </c>
      <c r="S2120" s="10">
        <f t="shared" si="66"/>
        <v>41808.67288194444</v>
      </c>
      <c r="T2120" s="10">
        <f t="shared" si="67"/>
        <v>41845.999305555553</v>
      </c>
    </row>
    <row r="2121" spans="1:20" ht="49" x14ac:dyDescent="0.25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5">
        <f>E2121/D2121</f>
        <v>1.2963636363636364</v>
      </c>
      <c r="P2121" s="6">
        <f>ROUND(E2121/L2121,2)</f>
        <v>25.46</v>
      </c>
      <c r="Q2121" t="str">
        <f>LEFT(N2121, SEARCH("/",N2121)-1)</f>
        <v>theater</v>
      </c>
      <c r="R2121" t="str">
        <f>RIGHT(N2121, LEN(N2121)-SEARCH("/",N2121))</f>
        <v>musical</v>
      </c>
      <c r="S2121" s="10">
        <f t="shared" si="66"/>
        <v>42445.658645833326</v>
      </c>
      <c r="T2121" s="10">
        <f t="shared" si="67"/>
        <v>42475.658645833326</v>
      </c>
    </row>
    <row r="2122" spans="1:20" ht="49" x14ac:dyDescent="0.25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5">
        <f>E2122/D2122</f>
        <v>1.0111111111111111</v>
      </c>
      <c r="P2122" s="6">
        <f>ROUND(E2122/L2122,2)</f>
        <v>267.64999999999998</v>
      </c>
      <c r="Q2122" t="str">
        <f>LEFT(N2122, SEARCH("/",N2122)-1)</f>
        <v>theater</v>
      </c>
      <c r="R2122" t="str">
        <f>RIGHT(N2122, LEN(N2122)-SEARCH("/",N2122))</f>
        <v>musical</v>
      </c>
      <c r="S2122" s="10">
        <f t="shared" si="66"/>
        <v>41771.606458333328</v>
      </c>
      <c r="T2122" s="10">
        <f t="shared" si="67"/>
        <v>41801.606458333328</v>
      </c>
    </row>
    <row r="2123" spans="1:20" ht="49" x14ac:dyDescent="0.25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5">
        <f>E2123/D2123</f>
        <v>1.0851428571428572</v>
      </c>
      <c r="P2123" s="6">
        <f>ROUND(E2123/L2123,2)</f>
        <v>75.959999999999994</v>
      </c>
      <c r="Q2123" t="str">
        <f>LEFT(N2123, SEARCH("/",N2123)-1)</f>
        <v>theater</v>
      </c>
      <c r="R2123" t="str">
        <f>RIGHT(N2123, LEN(N2123)-SEARCH("/",N2123))</f>
        <v>musical</v>
      </c>
      <c r="S2123" s="10">
        <f t="shared" si="66"/>
        <v>41954.642534722218</v>
      </c>
      <c r="T2123" s="10">
        <f t="shared" si="67"/>
        <v>41974.642534722218</v>
      </c>
    </row>
    <row r="2124" spans="1:20" ht="33" x14ac:dyDescent="0.25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5">
        <f>E2124/D2124</f>
        <v>1.0233333333333334</v>
      </c>
      <c r="P2124" s="6">
        <f>ROUND(E2124/L2124,2)</f>
        <v>59.04</v>
      </c>
      <c r="Q2124" t="str">
        <f>LEFT(N2124, SEARCH("/",N2124)-1)</f>
        <v>theater</v>
      </c>
      <c r="R2124" t="str">
        <f>RIGHT(N2124, LEN(N2124)-SEARCH("/",N2124))</f>
        <v>musical</v>
      </c>
      <c r="S2124" s="10">
        <f t="shared" si="66"/>
        <v>41747.263171296298</v>
      </c>
      <c r="T2124" s="10">
        <f t="shared" si="67"/>
        <v>41778</v>
      </c>
    </row>
    <row r="2125" spans="1:20" ht="33" x14ac:dyDescent="0.25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5">
        <f>E2125/D2125</f>
        <v>1.1024425000000002</v>
      </c>
      <c r="P2125" s="6">
        <f>ROUND(E2125/L2125,2)</f>
        <v>50.11</v>
      </c>
      <c r="Q2125" t="str">
        <f>LEFT(N2125, SEARCH("/",N2125)-1)</f>
        <v>theater</v>
      </c>
      <c r="R2125" t="str">
        <f>RIGHT(N2125, LEN(N2125)-SEARCH("/",N2125))</f>
        <v>musical</v>
      </c>
      <c r="S2125" s="10">
        <f t="shared" si="66"/>
        <v>42181.899918981479</v>
      </c>
      <c r="T2125" s="10">
        <f t="shared" si="67"/>
        <v>42241.899918981479</v>
      </c>
    </row>
    <row r="2126" spans="1:20" ht="49" x14ac:dyDescent="0.25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5">
        <f>E2126/D2126</f>
        <v>1.010154</v>
      </c>
      <c r="P2126" s="6">
        <f>ROUND(E2126/L2126,2)</f>
        <v>55.5</v>
      </c>
      <c r="Q2126" t="str">
        <f>LEFT(N2126, SEARCH("/",N2126)-1)</f>
        <v>theater</v>
      </c>
      <c r="R2126" t="str">
        <f>RIGHT(N2126, LEN(N2126)-SEARCH("/",N2126))</f>
        <v>musical</v>
      </c>
      <c r="S2126" s="10">
        <f t="shared" si="66"/>
        <v>41739.316967592589</v>
      </c>
      <c r="T2126" s="10">
        <f t="shared" si="67"/>
        <v>41764.316967592589</v>
      </c>
    </row>
    <row r="2127" spans="1:20" ht="49" x14ac:dyDescent="0.25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5">
        <f>E2127/D2127</f>
        <v>1</v>
      </c>
      <c r="P2127" s="6">
        <f>ROUND(E2127/L2127,2)</f>
        <v>166.67</v>
      </c>
      <c r="Q2127" t="str">
        <f>LEFT(N2127, SEARCH("/",N2127)-1)</f>
        <v>theater</v>
      </c>
      <c r="R2127" t="str">
        <f>RIGHT(N2127, LEN(N2127)-SEARCH("/",N2127))</f>
        <v>musical</v>
      </c>
      <c r="S2127" s="10">
        <f t="shared" si="66"/>
        <v>42173.258530092593</v>
      </c>
      <c r="T2127" s="10">
        <f t="shared" si="67"/>
        <v>42226.749999999993</v>
      </c>
    </row>
    <row r="2128" spans="1:20" ht="49" x14ac:dyDescent="0.25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5">
        <f>E2128/D2128</f>
        <v>1.0624</v>
      </c>
      <c r="P2128" s="6">
        <f>ROUND(E2128/L2128,2)</f>
        <v>47.43</v>
      </c>
      <c r="Q2128" t="str">
        <f>LEFT(N2128, SEARCH("/",N2128)-1)</f>
        <v>theater</v>
      </c>
      <c r="R2128" t="str">
        <f>RIGHT(N2128, LEN(N2128)-SEARCH("/",N2128))</f>
        <v>musical</v>
      </c>
      <c r="S2128" s="10">
        <f t="shared" si="66"/>
        <v>42193.605196759258</v>
      </c>
      <c r="T2128" s="10">
        <f t="shared" si="67"/>
        <v>42218.605196759258</v>
      </c>
    </row>
    <row r="2129" spans="1:20" ht="33" x14ac:dyDescent="0.25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5">
        <f>E2129/D2129</f>
        <v>1</v>
      </c>
      <c r="P2129" s="6">
        <f>ROUND(E2129/L2129,2)</f>
        <v>64.94</v>
      </c>
      <c r="Q2129" t="str">
        <f>LEFT(N2129, SEARCH("/",N2129)-1)</f>
        <v>theater</v>
      </c>
      <c r="R2129" t="str">
        <f>RIGHT(N2129, LEN(N2129)-SEARCH("/",N2129))</f>
        <v>musical</v>
      </c>
      <c r="S2129" s="10">
        <f t="shared" si="66"/>
        <v>42065.541967592588</v>
      </c>
      <c r="T2129" s="10">
        <f t="shared" si="67"/>
        <v>42095.500300925924</v>
      </c>
    </row>
    <row r="2130" spans="1:20" ht="49" x14ac:dyDescent="0.25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5">
        <f>E2130/D2130</f>
        <v>1</v>
      </c>
      <c r="P2130" s="6">
        <f>ROUND(E2130/L2130,2)</f>
        <v>55.56</v>
      </c>
      <c r="Q2130" t="str">
        <f>LEFT(N2130, SEARCH("/",N2130)-1)</f>
        <v>theater</v>
      </c>
      <c r="R2130" t="str">
        <f>RIGHT(N2130, LEN(N2130)-SEARCH("/",N2130))</f>
        <v>musical</v>
      </c>
      <c r="S2130" s="10">
        <f t="shared" si="66"/>
        <v>42499.634629629632</v>
      </c>
      <c r="T2130" s="10">
        <f t="shared" si="67"/>
        <v>42518.816666666666</v>
      </c>
    </row>
    <row r="2131" spans="1:20" ht="49" x14ac:dyDescent="0.25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5">
        <f>E2131/D2131</f>
        <v>1.1345714285714286</v>
      </c>
      <c r="P2131" s="6">
        <f>ROUND(E2131/L2131,2)</f>
        <v>74.22</v>
      </c>
      <c r="Q2131" t="str">
        <f>LEFT(N2131, SEARCH("/",N2131)-1)</f>
        <v>theater</v>
      </c>
      <c r="R2131" t="str">
        <f>RIGHT(N2131, LEN(N2131)-SEARCH("/",N2131))</f>
        <v>musical</v>
      </c>
      <c r="S2131" s="10">
        <f t="shared" si="66"/>
        <v>41820.568078703705</v>
      </c>
      <c r="T2131" s="10">
        <f t="shared" si="67"/>
        <v>41850.568078703705</v>
      </c>
    </row>
    <row r="2132" spans="1:20" ht="33" x14ac:dyDescent="0.25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5">
        <f>E2132/D2132</f>
        <v>1.0265010000000001</v>
      </c>
      <c r="P2132" s="6">
        <f>ROUND(E2132/L2132,2)</f>
        <v>106.93</v>
      </c>
      <c r="Q2132" t="str">
        <f>LEFT(N2132, SEARCH("/",N2132)-1)</f>
        <v>theater</v>
      </c>
      <c r="R2132" t="str">
        <f>RIGHT(N2132, LEN(N2132)-SEARCH("/",N2132))</f>
        <v>musical</v>
      </c>
      <c r="S2132" s="10">
        <f t="shared" si="66"/>
        <v>41787.958854166667</v>
      </c>
      <c r="T2132" s="10">
        <f t="shared" si="67"/>
        <v>41822.958854166667</v>
      </c>
    </row>
    <row r="2133" spans="1:20" ht="49" x14ac:dyDescent="0.25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5">
        <f>E2133/D2133</f>
        <v>1.1675</v>
      </c>
      <c r="P2133" s="6">
        <f>ROUND(E2133/L2133,2)</f>
        <v>41.7</v>
      </c>
      <c r="Q2133" t="str">
        <f>LEFT(N2133, SEARCH("/",N2133)-1)</f>
        <v>theater</v>
      </c>
      <c r="R2133" t="str">
        <f>RIGHT(N2133, LEN(N2133)-SEARCH("/",N2133))</f>
        <v>musical</v>
      </c>
      <c r="S2133" s="10">
        <f t="shared" si="66"/>
        <v>42049.811307870368</v>
      </c>
      <c r="T2133" s="10">
        <f t="shared" si="67"/>
        <v>42063.999305555553</v>
      </c>
    </row>
    <row r="2134" spans="1:20" ht="49" x14ac:dyDescent="0.25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5">
        <f>E2134/D2134</f>
        <v>1.0765274999999999</v>
      </c>
      <c r="P2134" s="6">
        <f>ROUND(E2134/L2134,2)</f>
        <v>74.239999999999995</v>
      </c>
      <c r="Q2134" t="str">
        <f>LEFT(N2134, SEARCH("/",N2134)-1)</f>
        <v>theater</v>
      </c>
      <c r="R2134" t="str">
        <f>RIGHT(N2134, LEN(N2134)-SEARCH("/",N2134))</f>
        <v>musical</v>
      </c>
      <c r="S2134" s="10">
        <f t="shared" si="66"/>
        <v>41772.519560185181</v>
      </c>
      <c r="T2134" s="10">
        <f t="shared" si="67"/>
        <v>41802.519560185181</v>
      </c>
    </row>
    <row r="2135" spans="1:20" ht="49" x14ac:dyDescent="0.25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5">
        <f>E2135/D2135</f>
        <v>1</v>
      </c>
      <c r="P2135" s="6">
        <f>ROUND(E2135/L2135,2)</f>
        <v>73.33</v>
      </c>
      <c r="Q2135" t="str">
        <f>LEFT(N2135, SEARCH("/",N2135)-1)</f>
        <v>theater</v>
      </c>
      <c r="R2135" t="str">
        <f>RIGHT(N2135, LEN(N2135)-SEARCH("/",N2135))</f>
        <v>musical</v>
      </c>
      <c r="S2135" s="10">
        <f t="shared" si="66"/>
        <v>42445.389803240738</v>
      </c>
      <c r="T2135" s="10">
        <f t="shared" si="67"/>
        <v>42475.389803240738</v>
      </c>
    </row>
    <row r="2136" spans="1:20" ht="49" x14ac:dyDescent="0.25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5">
        <f>E2136/D2136</f>
        <v>1</v>
      </c>
      <c r="P2136" s="6">
        <f>ROUND(E2136/L2136,2)</f>
        <v>100</v>
      </c>
      <c r="Q2136" t="str">
        <f>LEFT(N2136, SEARCH("/",N2136)-1)</f>
        <v>theater</v>
      </c>
      <c r="R2136" t="str">
        <f>RIGHT(N2136, LEN(N2136)-SEARCH("/",N2136))</f>
        <v>musical</v>
      </c>
      <c r="S2136" s="10">
        <f t="shared" si="66"/>
        <v>42138.722337962965</v>
      </c>
      <c r="T2136" s="10">
        <f t="shared" si="67"/>
        <v>42168.722337962965</v>
      </c>
    </row>
    <row r="2137" spans="1:20" ht="33" x14ac:dyDescent="0.25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5">
        <f>E2137/D2137</f>
        <v>1.46</v>
      </c>
      <c r="P2137" s="6">
        <f>ROUND(E2137/L2137,2)</f>
        <v>38.42</v>
      </c>
      <c r="Q2137" t="str">
        <f>LEFT(N2137, SEARCH("/",N2137)-1)</f>
        <v>theater</v>
      </c>
      <c r="R2137" t="str">
        <f>RIGHT(N2137, LEN(N2137)-SEARCH("/",N2137))</f>
        <v>musical</v>
      </c>
      <c r="S2137" s="10">
        <f t="shared" si="66"/>
        <v>42493.64875</v>
      </c>
      <c r="T2137" s="10">
        <f t="shared" si="67"/>
        <v>42507.791666666664</v>
      </c>
    </row>
    <row r="2138" spans="1:20" ht="49" x14ac:dyDescent="0.25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5">
        <f>E2138/D2138</f>
        <v>1.1020000000000001</v>
      </c>
      <c r="P2138" s="6">
        <f>ROUND(E2138/L2138,2)</f>
        <v>166.97</v>
      </c>
      <c r="Q2138" t="str">
        <f>LEFT(N2138, SEARCH("/",N2138)-1)</f>
        <v>theater</v>
      </c>
      <c r="R2138" t="str">
        <f>RIGHT(N2138, LEN(N2138)-SEARCH("/",N2138))</f>
        <v>musical</v>
      </c>
      <c r="S2138" s="10">
        <f t="shared" si="66"/>
        <v>42682.408634259256</v>
      </c>
      <c r="T2138" s="10">
        <f t="shared" si="67"/>
        <v>42703.041666666664</v>
      </c>
    </row>
    <row r="2139" spans="1:20" ht="33" x14ac:dyDescent="0.25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5">
        <f>E2139/D2139</f>
        <v>1.0820000000000001</v>
      </c>
      <c r="P2139" s="6">
        <f>ROUND(E2139/L2139,2)</f>
        <v>94.91</v>
      </c>
      <c r="Q2139" t="str">
        <f>LEFT(N2139, SEARCH("/",N2139)-1)</f>
        <v>theater</v>
      </c>
      <c r="R2139" t="str">
        <f>RIGHT(N2139, LEN(N2139)-SEARCH("/",N2139))</f>
        <v>musical</v>
      </c>
      <c r="S2139" s="10">
        <f t="shared" si="66"/>
        <v>42655.796840277777</v>
      </c>
      <c r="T2139" s="10">
        <f t="shared" si="67"/>
        <v>42688.880555555552</v>
      </c>
    </row>
    <row r="2140" spans="1:20" ht="49" x14ac:dyDescent="0.25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5">
        <f>E2140/D2140</f>
        <v>1</v>
      </c>
      <c r="P2140" s="6">
        <f>ROUND(E2140/L2140,2)</f>
        <v>100</v>
      </c>
      <c r="Q2140" t="str">
        <f>LEFT(N2140, SEARCH("/",N2140)-1)</f>
        <v>theater</v>
      </c>
      <c r="R2140" t="str">
        <f>RIGHT(N2140, LEN(N2140)-SEARCH("/",N2140))</f>
        <v>musical</v>
      </c>
      <c r="S2140" s="10">
        <f t="shared" si="66"/>
        <v>42087.583969907406</v>
      </c>
      <c r="T2140" s="10">
        <f t="shared" si="67"/>
        <v>42103.583969907406</v>
      </c>
    </row>
    <row r="2141" spans="1:20" ht="49" x14ac:dyDescent="0.25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5">
        <f>E2141/D2141</f>
        <v>1.0024999999999999</v>
      </c>
      <c r="P2141" s="6">
        <f>ROUND(E2141/L2141,2)</f>
        <v>143.21</v>
      </c>
      <c r="Q2141" t="str">
        <f>LEFT(N2141, SEARCH("/",N2141)-1)</f>
        <v>theater</v>
      </c>
      <c r="R2141" t="str">
        <f>RIGHT(N2141, LEN(N2141)-SEARCH("/",N2141))</f>
        <v>musical</v>
      </c>
      <c r="S2141" s="10">
        <f t="shared" si="66"/>
        <v>42075.734293981477</v>
      </c>
      <c r="T2141" s="10">
        <f t="shared" si="67"/>
        <v>42102.958333333336</v>
      </c>
    </row>
    <row r="2142" spans="1:20" ht="65" x14ac:dyDescent="0.25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5">
        <f>E2142/D2142</f>
        <v>1.0671250000000001</v>
      </c>
      <c r="P2142" s="6">
        <f>ROUND(E2142/L2142,2)</f>
        <v>90.82</v>
      </c>
      <c r="Q2142" t="str">
        <f>LEFT(N2142, SEARCH("/",N2142)-1)</f>
        <v>theater</v>
      </c>
      <c r="R2142" t="str">
        <f>RIGHT(N2142, LEN(N2142)-SEARCH("/",N2142))</f>
        <v>musical</v>
      </c>
      <c r="S2142" s="10">
        <f t="shared" si="66"/>
        <v>41814.159467592588</v>
      </c>
      <c r="T2142" s="10">
        <f t="shared" si="67"/>
        <v>41851.833333333328</v>
      </c>
    </row>
    <row r="2143" spans="1:20" ht="49" x14ac:dyDescent="0.25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5">
        <f>E2143/D2143</f>
        <v>1.4319999999999999</v>
      </c>
      <c r="P2143" s="6">
        <f>ROUND(E2143/L2143,2)</f>
        <v>48.54</v>
      </c>
      <c r="Q2143" t="str">
        <f>LEFT(N2143, SEARCH("/",N2143)-1)</f>
        <v>theater</v>
      </c>
      <c r="R2143" t="str">
        <f>RIGHT(N2143, LEN(N2143)-SEARCH("/",N2143))</f>
        <v>musical</v>
      </c>
      <c r="S2143" s="10">
        <f t="shared" si="66"/>
        <v>41886.903020833335</v>
      </c>
      <c r="T2143" s="10">
        <f t="shared" si="67"/>
        <v>41908.958333333328</v>
      </c>
    </row>
    <row r="2144" spans="1:20" ht="33" x14ac:dyDescent="0.25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5">
        <f>E2144/D2144</f>
        <v>1.0504166666666668</v>
      </c>
      <c r="P2144" s="6">
        <f>ROUND(E2144/L2144,2)</f>
        <v>70.03</v>
      </c>
      <c r="Q2144" t="str">
        <f>LEFT(N2144, SEARCH("/",N2144)-1)</f>
        <v>theater</v>
      </c>
      <c r="R2144" t="str">
        <f>RIGHT(N2144, LEN(N2144)-SEARCH("/",N2144))</f>
        <v>musical</v>
      </c>
      <c r="S2144" s="10">
        <f t="shared" si="66"/>
        <v>41989.610879629625</v>
      </c>
      <c r="T2144" s="10">
        <f t="shared" si="67"/>
        <v>42049.610879629625</v>
      </c>
    </row>
    <row r="2145" spans="1:20" ht="33" x14ac:dyDescent="0.25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5">
        <f>E2145/D2145</f>
        <v>1.0398000000000001</v>
      </c>
      <c r="P2145" s="6">
        <f>ROUND(E2145/L2145,2)</f>
        <v>135.63</v>
      </c>
      <c r="Q2145" t="str">
        <f>LEFT(N2145, SEARCH("/",N2145)-1)</f>
        <v>theater</v>
      </c>
      <c r="R2145" t="str">
        <f>RIGHT(N2145, LEN(N2145)-SEARCH("/",N2145))</f>
        <v>musical</v>
      </c>
      <c r="S2145" s="10">
        <f t="shared" si="66"/>
        <v>42425.527083333327</v>
      </c>
      <c r="T2145" s="10">
        <f t="shared" si="67"/>
        <v>42455.485416666663</v>
      </c>
    </row>
    <row r="2146" spans="1:20" ht="49" x14ac:dyDescent="0.25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5">
        <f>E2146/D2146</f>
        <v>1.2</v>
      </c>
      <c r="P2146" s="6">
        <f>ROUND(E2146/L2146,2)</f>
        <v>100</v>
      </c>
      <c r="Q2146" t="str">
        <f>LEFT(N2146, SEARCH("/",N2146)-1)</f>
        <v>theater</v>
      </c>
      <c r="R2146" t="str">
        <f>RIGHT(N2146, LEN(N2146)-SEARCH("/",N2146))</f>
        <v>musical</v>
      </c>
      <c r="S2146" s="10">
        <f t="shared" si="66"/>
        <v>42166.011400462965</v>
      </c>
      <c r="T2146" s="10">
        <f t="shared" si="67"/>
        <v>42198.629166666666</v>
      </c>
    </row>
    <row r="2147" spans="1:20" ht="49" x14ac:dyDescent="0.25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5">
        <f>E2147/D2147</f>
        <v>1.0966666666666667</v>
      </c>
      <c r="P2147" s="6">
        <f>ROUND(E2147/L2147,2)</f>
        <v>94.9</v>
      </c>
      <c r="Q2147" t="str">
        <f>LEFT(N2147, SEARCH("/",N2147)-1)</f>
        <v>theater</v>
      </c>
      <c r="R2147" t="str">
        <f>RIGHT(N2147, LEN(N2147)-SEARCH("/",N2147))</f>
        <v>musical</v>
      </c>
      <c r="S2147" s="10">
        <f t="shared" si="66"/>
        <v>41865.674594907403</v>
      </c>
      <c r="T2147" s="10">
        <f t="shared" si="67"/>
        <v>41890.674594907403</v>
      </c>
    </row>
    <row r="2148" spans="1:20" ht="49" x14ac:dyDescent="0.25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5">
        <f>E2148/D2148</f>
        <v>1.0175000000000001</v>
      </c>
      <c r="P2148" s="6">
        <f>ROUND(E2148/L2148,2)</f>
        <v>75.37</v>
      </c>
      <c r="Q2148" t="str">
        <f>LEFT(N2148, SEARCH("/",N2148)-1)</f>
        <v>theater</v>
      </c>
      <c r="R2148" t="str">
        <f>RIGHT(N2148, LEN(N2148)-SEARCH("/",N2148))</f>
        <v>musical</v>
      </c>
      <c r="S2148" s="10">
        <f t="shared" si="66"/>
        <v>42546.653900462959</v>
      </c>
      <c r="T2148" s="10">
        <f t="shared" si="67"/>
        <v>42575.749999999993</v>
      </c>
    </row>
    <row r="2149" spans="1:20" ht="49" x14ac:dyDescent="0.25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5">
        <f>E2149/D2149</f>
        <v>1.2891666666666666</v>
      </c>
      <c r="P2149" s="6">
        <f>ROUND(E2149/L2149,2)</f>
        <v>64.459999999999994</v>
      </c>
      <c r="Q2149" t="str">
        <f>LEFT(N2149, SEARCH("/",N2149)-1)</f>
        <v>theater</v>
      </c>
      <c r="R2149" t="str">
        <f>RIGHT(N2149, LEN(N2149)-SEARCH("/",N2149))</f>
        <v>musical</v>
      </c>
      <c r="S2149" s="10">
        <f t="shared" si="66"/>
        <v>42419.931944444441</v>
      </c>
      <c r="T2149" s="10">
        <f t="shared" si="67"/>
        <v>42444.458333333336</v>
      </c>
    </row>
    <row r="2150" spans="1:20" ht="49" x14ac:dyDescent="0.25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5">
        <f>E2150/D2150</f>
        <v>1.1499999999999999</v>
      </c>
      <c r="P2150" s="6">
        <f>ROUND(E2150/L2150,2)</f>
        <v>115</v>
      </c>
      <c r="Q2150" t="str">
        <f>LEFT(N2150, SEARCH("/",N2150)-1)</f>
        <v>theater</v>
      </c>
      <c r="R2150" t="str">
        <f>RIGHT(N2150, LEN(N2150)-SEARCH("/",N2150))</f>
        <v>musical</v>
      </c>
      <c r="S2150" s="10">
        <f t="shared" si="66"/>
        <v>42531.772361111107</v>
      </c>
      <c r="T2150" s="10">
        <f t="shared" si="67"/>
        <v>42561.772361111107</v>
      </c>
    </row>
    <row r="2151" spans="1:20" ht="49" x14ac:dyDescent="0.25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5">
        <f>E2151/D2151</f>
        <v>1.5075000000000001</v>
      </c>
      <c r="P2151" s="6">
        <f>ROUND(E2151/L2151,2)</f>
        <v>100.5</v>
      </c>
      <c r="Q2151" t="str">
        <f>LEFT(N2151, SEARCH("/",N2151)-1)</f>
        <v>theater</v>
      </c>
      <c r="R2151" t="str">
        <f>RIGHT(N2151, LEN(N2151)-SEARCH("/",N2151))</f>
        <v>musical</v>
      </c>
      <c r="S2151" s="10">
        <f t="shared" si="66"/>
        <v>42548.430196759255</v>
      </c>
      <c r="T2151" s="10">
        <f t="shared" si="67"/>
        <v>42584.210416666661</v>
      </c>
    </row>
    <row r="2152" spans="1:20" ht="49" x14ac:dyDescent="0.25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5">
        <f>E2152/D2152</f>
        <v>1.1096666666666666</v>
      </c>
      <c r="P2152" s="6">
        <f>ROUND(E2152/L2152,2)</f>
        <v>93.77</v>
      </c>
      <c r="Q2152" t="str">
        <f>LEFT(N2152, SEARCH("/",N2152)-1)</f>
        <v>theater</v>
      </c>
      <c r="R2152" t="str">
        <f>RIGHT(N2152, LEN(N2152)-SEARCH("/",N2152))</f>
        <v>musical</v>
      </c>
      <c r="S2152" s="10">
        <f t="shared" si="66"/>
        <v>42486.829571759255</v>
      </c>
      <c r="T2152" s="10">
        <f t="shared" si="67"/>
        <v>42516.829571759255</v>
      </c>
    </row>
    <row r="2153" spans="1:20" ht="49" x14ac:dyDescent="0.25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5">
        <f>E2153/D2153</f>
        <v>1.0028571428571429</v>
      </c>
      <c r="P2153" s="6">
        <f>ROUND(E2153/L2153,2)</f>
        <v>35.1</v>
      </c>
      <c r="Q2153" t="str">
        <f>LEFT(N2153, SEARCH("/",N2153)-1)</f>
        <v>theater</v>
      </c>
      <c r="R2153" t="str">
        <f>RIGHT(N2153, LEN(N2153)-SEARCH("/",N2153))</f>
        <v>musical</v>
      </c>
      <c r="S2153" s="10">
        <f t="shared" si="66"/>
        <v>42167.326458333329</v>
      </c>
      <c r="T2153" s="10">
        <f t="shared" si="67"/>
        <v>42195.957638888889</v>
      </c>
    </row>
    <row r="2154" spans="1:20" ht="49" x14ac:dyDescent="0.25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5">
        <f>E2154/D2154</f>
        <v>1</v>
      </c>
      <c r="P2154" s="6">
        <f>ROUND(E2154/L2154,2)</f>
        <v>41.67</v>
      </c>
      <c r="Q2154" t="str">
        <f>LEFT(N2154, SEARCH("/",N2154)-1)</f>
        <v>theater</v>
      </c>
      <c r="R2154" t="str">
        <f>RIGHT(N2154, LEN(N2154)-SEARCH("/",N2154))</f>
        <v>plays</v>
      </c>
      <c r="S2154" s="10">
        <f t="shared" si="66"/>
        <v>42059.24559027778</v>
      </c>
      <c r="T2154" s="10">
        <f t="shared" si="67"/>
        <v>42119.203923611109</v>
      </c>
    </row>
    <row r="2155" spans="1:20" ht="49" x14ac:dyDescent="0.25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5">
        <f>E2155/D2155</f>
        <v>1.0125</v>
      </c>
      <c r="P2155" s="6">
        <f>ROUND(E2155/L2155,2)</f>
        <v>53.29</v>
      </c>
      <c r="Q2155" t="str">
        <f>LEFT(N2155, SEARCH("/",N2155)-1)</f>
        <v>theater</v>
      </c>
      <c r="R2155" t="str">
        <f>RIGHT(N2155, LEN(N2155)-SEARCH("/",N2155))</f>
        <v>plays</v>
      </c>
      <c r="S2155" s="10">
        <f t="shared" si="66"/>
        <v>41800.318368055552</v>
      </c>
      <c r="T2155" s="10">
        <f t="shared" si="67"/>
        <v>41850.75</v>
      </c>
    </row>
    <row r="2156" spans="1:20" ht="49" x14ac:dyDescent="0.25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5">
        <f>E2156/D2156</f>
        <v>1.2173333333333334</v>
      </c>
      <c r="P2156" s="6">
        <f>ROUND(E2156/L2156,2)</f>
        <v>70.23</v>
      </c>
      <c r="Q2156" t="str">
        <f>LEFT(N2156, SEARCH("/",N2156)-1)</f>
        <v>theater</v>
      </c>
      <c r="R2156" t="str">
        <f>RIGHT(N2156, LEN(N2156)-SEARCH("/",N2156))</f>
        <v>plays</v>
      </c>
      <c r="S2156" s="10">
        <f t="shared" si="66"/>
        <v>42054.640717592592</v>
      </c>
      <c r="T2156" s="10">
        <f t="shared" si="67"/>
        <v>42084.599050925921</v>
      </c>
    </row>
    <row r="2157" spans="1:20" ht="49" x14ac:dyDescent="0.25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5">
        <f>E2157/D2157</f>
        <v>3.3</v>
      </c>
      <c r="P2157" s="6">
        <f>ROUND(E2157/L2157,2)</f>
        <v>43.42</v>
      </c>
      <c r="Q2157" t="str">
        <f>LEFT(N2157, SEARCH("/",N2157)-1)</f>
        <v>theater</v>
      </c>
      <c r="R2157" t="str">
        <f>RIGHT(N2157, LEN(N2157)-SEARCH("/",N2157))</f>
        <v>plays</v>
      </c>
      <c r="S2157" s="10">
        <f t="shared" si="66"/>
        <v>42487.418668981474</v>
      </c>
      <c r="T2157" s="10">
        <f t="shared" si="67"/>
        <v>42521.249999999993</v>
      </c>
    </row>
    <row r="2158" spans="1:20" ht="49" x14ac:dyDescent="0.25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5">
        <f>E2158/D2158</f>
        <v>1.0954999999999999</v>
      </c>
      <c r="P2158" s="6">
        <f>ROUND(E2158/L2158,2)</f>
        <v>199.18</v>
      </c>
      <c r="Q2158" t="str">
        <f>LEFT(N2158, SEARCH("/",N2158)-1)</f>
        <v>theater</v>
      </c>
      <c r="R2158" t="str">
        <f>RIGHT(N2158, LEN(N2158)-SEARCH("/",N2158))</f>
        <v>plays</v>
      </c>
      <c r="S2158" s="10">
        <f t="shared" si="66"/>
        <v>42109.542916666665</v>
      </c>
      <c r="T2158" s="10">
        <f t="shared" si="67"/>
        <v>42155.957638888889</v>
      </c>
    </row>
    <row r="2159" spans="1:20" ht="49" x14ac:dyDescent="0.25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5">
        <f>E2159/D2159</f>
        <v>1.0095190476190474</v>
      </c>
      <c r="P2159" s="6">
        <f>ROUND(E2159/L2159,2)</f>
        <v>78.52</v>
      </c>
      <c r="Q2159" t="str">
        <f>LEFT(N2159, SEARCH("/",N2159)-1)</f>
        <v>theater</v>
      </c>
      <c r="R2159" t="str">
        <f>RIGHT(N2159, LEN(N2159)-SEARCH("/",N2159))</f>
        <v>plays</v>
      </c>
      <c r="S2159" s="10">
        <f t="shared" si="66"/>
        <v>42497.067372685182</v>
      </c>
      <c r="T2159" s="10">
        <f t="shared" si="67"/>
        <v>42535.696527777771</v>
      </c>
    </row>
    <row r="2160" spans="1:20" ht="49" x14ac:dyDescent="0.25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5">
        <f>E2160/D2160</f>
        <v>1.4013333333333333</v>
      </c>
      <c r="P2160" s="6">
        <f>ROUND(E2160/L2160,2)</f>
        <v>61.82</v>
      </c>
      <c r="Q2160" t="str">
        <f>LEFT(N2160, SEARCH("/",N2160)-1)</f>
        <v>theater</v>
      </c>
      <c r="R2160" t="str">
        <f>RIGHT(N2160, LEN(N2160)-SEARCH("/",N2160))</f>
        <v>plays</v>
      </c>
      <c r="S2160" s="10">
        <f t="shared" si="66"/>
        <v>42058.695740740739</v>
      </c>
      <c r="T2160" s="10">
        <f t="shared" si="67"/>
        <v>42094.957638888889</v>
      </c>
    </row>
    <row r="2161" spans="1:20" ht="33" x14ac:dyDescent="0.25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5">
        <f>E2161/D2161</f>
        <v>1.0000100000000001</v>
      </c>
      <c r="P2161" s="6">
        <f>ROUND(E2161/L2161,2)</f>
        <v>50</v>
      </c>
      <c r="Q2161" t="str">
        <f>LEFT(N2161, SEARCH("/",N2161)-1)</f>
        <v>theater</v>
      </c>
      <c r="R2161" t="str">
        <f>RIGHT(N2161, LEN(N2161)-SEARCH("/",N2161))</f>
        <v>plays</v>
      </c>
      <c r="S2161" s="10">
        <f t="shared" si="66"/>
        <v>42207.051585648143</v>
      </c>
      <c r="T2161" s="10">
        <f t="shared" si="67"/>
        <v>42236.749999999993</v>
      </c>
    </row>
    <row r="2162" spans="1:20" ht="65" x14ac:dyDescent="0.25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5">
        <f>E2162/D2162</f>
        <v>1.19238</v>
      </c>
      <c r="P2162" s="6">
        <f>ROUND(E2162/L2162,2)</f>
        <v>48.34</v>
      </c>
      <c r="Q2162" t="str">
        <f>LEFT(N2162, SEARCH("/",N2162)-1)</f>
        <v>theater</v>
      </c>
      <c r="R2162" t="str">
        <f>RIGHT(N2162, LEN(N2162)-SEARCH("/",N2162))</f>
        <v>plays</v>
      </c>
      <c r="S2162" s="10">
        <f t="shared" si="66"/>
        <v>41807.481747685182</v>
      </c>
      <c r="T2162" s="10">
        <f t="shared" si="67"/>
        <v>41837.481747685182</v>
      </c>
    </row>
    <row r="2163" spans="1:20" ht="49" x14ac:dyDescent="0.25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5">
        <f>E2163/D2163</f>
        <v>1.0725</v>
      </c>
      <c r="P2163" s="6">
        <f>ROUND(E2163/L2163,2)</f>
        <v>107.25</v>
      </c>
      <c r="Q2163" t="str">
        <f>LEFT(N2163, SEARCH("/",N2163)-1)</f>
        <v>theater</v>
      </c>
      <c r="R2163" t="str">
        <f>RIGHT(N2163, LEN(N2163)-SEARCH("/",N2163))</f>
        <v>plays</v>
      </c>
      <c r="S2163" s="10">
        <f t="shared" si="66"/>
        <v>42284.488611111105</v>
      </c>
      <c r="T2163" s="10">
        <f t="shared" si="67"/>
        <v>42300.957638888889</v>
      </c>
    </row>
    <row r="2164" spans="1:20" ht="49" x14ac:dyDescent="0.25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5">
        <f>E2164/D2164</f>
        <v>2.2799999999999998</v>
      </c>
      <c r="P2164" s="6">
        <f>ROUND(E2164/L2164,2)</f>
        <v>57</v>
      </c>
      <c r="Q2164" t="str">
        <f>LEFT(N2164, SEARCH("/",N2164)-1)</f>
        <v>theater</v>
      </c>
      <c r="R2164" t="str">
        <f>RIGHT(N2164, LEN(N2164)-SEARCH("/",N2164))</f>
        <v>plays</v>
      </c>
      <c r="S2164" s="10">
        <f t="shared" si="66"/>
        <v>42045.634050925924</v>
      </c>
      <c r="T2164" s="10">
        <f t="shared" si="67"/>
        <v>42075.592384259253</v>
      </c>
    </row>
    <row r="2165" spans="1:20" ht="33" x14ac:dyDescent="0.25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5">
        <f>E2165/D2165</f>
        <v>1.0640000000000001</v>
      </c>
      <c r="P2165" s="6">
        <f>ROUND(E2165/L2165,2)</f>
        <v>40.92</v>
      </c>
      <c r="Q2165" t="str">
        <f>LEFT(N2165, SEARCH("/",N2165)-1)</f>
        <v>theater</v>
      </c>
      <c r="R2165" t="str">
        <f>RIGHT(N2165, LEN(N2165)-SEARCH("/",N2165))</f>
        <v>plays</v>
      </c>
      <c r="S2165" s="10">
        <f t="shared" si="66"/>
        <v>42184.001203703701</v>
      </c>
      <c r="T2165" s="10">
        <f t="shared" si="67"/>
        <v>42202.668055555558</v>
      </c>
    </row>
    <row r="2166" spans="1:20" ht="49" x14ac:dyDescent="0.25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5">
        <f>E2166/D2166</f>
        <v>1.4333333333333333</v>
      </c>
      <c r="P2166" s="6">
        <f>ROUND(E2166/L2166,2)</f>
        <v>21.5</v>
      </c>
      <c r="Q2166" t="str">
        <f>LEFT(N2166, SEARCH("/",N2166)-1)</f>
        <v>theater</v>
      </c>
      <c r="R2166" t="str">
        <f>RIGHT(N2166, LEN(N2166)-SEARCH("/",N2166))</f>
        <v>plays</v>
      </c>
      <c r="S2166" s="10">
        <f t="shared" si="66"/>
        <v>42160.443483796298</v>
      </c>
      <c r="T2166" s="10">
        <f t="shared" si="67"/>
        <v>42190.443483796298</v>
      </c>
    </row>
    <row r="2167" spans="1:20" ht="49" x14ac:dyDescent="0.25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5">
        <f>E2167/D2167</f>
        <v>1.0454285714285714</v>
      </c>
      <c r="P2167" s="6">
        <f>ROUND(E2167/L2167,2)</f>
        <v>79.540000000000006</v>
      </c>
      <c r="Q2167" t="str">
        <f>LEFT(N2167, SEARCH("/",N2167)-1)</f>
        <v>theater</v>
      </c>
      <c r="R2167" t="str">
        <f>RIGHT(N2167, LEN(N2167)-SEARCH("/",N2167))</f>
        <v>plays</v>
      </c>
      <c r="S2167" s="10">
        <f t="shared" si="66"/>
        <v>42340.972303240742</v>
      </c>
      <c r="T2167" s="10">
        <f t="shared" si="67"/>
        <v>42372.972303240742</v>
      </c>
    </row>
    <row r="2168" spans="1:20" ht="49" x14ac:dyDescent="0.25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5">
        <f>E2168/D2168</f>
        <v>1.1002000000000001</v>
      </c>
      <c r="P2168" s="6">
        <f>ROUND(E2168/L2168,2)</f>
        <v>72.38</v>
      </c>
      <c r="Q2168" t="str">
        <f>LEFT(N2168, SEARCH("/",N2168)-1)</f>
        <v>theater</v>
      </c>
      <c r="R2168" t="str">
        <f>RIGHT(N2168, LEN(N2168)-SEARCH("/",N2168))</f>
        <v>plays</v>
      </c>
      <c r="S2168" s="10">
        <f t="shared" si="66"/>
        <v>42329.629826388882</v>
      </c>
      <c r="T2168" s="10">
        <f t="shared" si="67"/>
        <v>42388.749305555553</v>
      </c>
    </row>
    <row r="2169" spans="1:20" ht="49" x14ac:dyDescent="0.25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5">
        <f>E2169/D2169</f>
        <v>1.06</v>
      </c>
      <c r="P2169" s="6">
        <f>ROUND(E2169/L2169,2)</f>
        <v>64.63</v>
      </c>
      <c r="Q2169" t="str">
        <f>LEFT(N2169, SEARCH("/",N2169)-1)</f>
        <v>theater</v>
      </c>
      <c r="R2169" t="str">
        <f>RIGHT(N2169, LEN(N2169)-SEARCH("/",N2169))</f>
        <v>plays</v>
      </c>
      <c r="S2169" s="10">
        <f t="shared" si="66"/>
        <v>42170.701898148145</v>
      </c>
      <c r="T2169" s="10">
        <f t="shared" si="67"/>
        <v>42204.957638888889</v>
      </c>
    </row>
    <row r="2170" spans="1:20" ht="49" x14ac:dyDescent="0.25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5">
        <f>E2170/D2170</f>
        <v>1.08</v>
      </c>
      <c r="P2170" s="6">
        <f>ROUND(E2170/L2170,2)</f>
        <v>38.57</v>
      </c>
      <c r="Q2170" t="str">
        <f>LEFT(N2170, SEARCH("/",N2170)-1)</f>
        <v>theater</v>
      </c>
      <c r="R2170" t="str">
        <f>RIGHT(N2170, LEN(N2170)-SEARCH("/",N2170))</f>
        <v>plays</v>
      </c>
      <c r="S2170" s="10">
        <f t="shared" si="66"/>
        <v>42571.417858796289</v>
      </c>
      <c r="T2170" s="10">
        <f t="shared" si="67"/>
        <v>42583.361805555549</v>
      </c>
    </row>
    <row r="2171" spans="1:20" ht="49" x14ac:dyDescent="0.25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5">
        <f>E2171/D2171</f>
        <v>1.0542</v>
      </c>
      <c r="P2171" s="6">
        <f>ROUND(E2171/L2171,2)</f>
        <v>107.57</v>
      </c>
      <c r="Q2171" t="str">
        <f>LEFT(N2171, SEARCH("/",N2171)-1)</f>
        <v>theater</v>
      </c>
      <c r="R2171" t="str">
        <f>RIGHT(N2171, LEN(N2171)-SEARCH("/",N2171))</f>
        <v>plays</v>
      </c>
      <c r="S2171" s="10">
        <f t="shared" si="66"/>
        <v>42150.861273148148</v>
      </c>
      <c r="T2171" s="10">
        <f t="shared" si="67"/>
        <v>42171.861273148148</v>
      </c>
    </row>
    <row r="2172" spans="1:20" ht="33" x14ac:dyDescent="0.25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5">
        <f>E2172/D2172</f>
        <v>1.1916666666666667</v>
      </c>
      <c r="P2172" s="6">
        <f>ROUND(E2172/L2172,2)</f>
        <v>27.5</v>
      </c>
      <c r="Q2172" t="str">
        <f>LEFT(N2172, SEARCH("/",N2172)-1)</f>
        <v>theater</v>
      </c>
      <c r="R2172" t="str">
        <f>RIGHT(N2172, LEN(N2172)-SEARCH("/",N2172))</f>
        <v>plays</v>
      </c>
      <c r="S2172" s="10">
        <f t="shared" si="66"/>
        <v>42101.215208333328</v>
      </c>
      <c r="T2172" s="10">
        <f t="shared" si="67"/>
        <v>42131.215208333328</v>
      </c>
    </row>
    <row r="2173" spans="1:20" ht="65" x14ac:dyDescent="0.25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5">
        <f>E2173/D2173</f>
        <v>1.5266666666666666</v>
      </c>
      <c r="P2173" s="6">
        <f>ROUND(E2173/L2173,2)</f>
        <v>70.459999999999994</v>
      </c>
      <c r="Q2173" t="str">
        <f>LEFT(N2173, SEARCH("/",N2173)-1)</f>
        <v>theater</v>
      </c>
      <c r="R2173" t="str">
        <f>RIGHT(N2173, LEN(N2173)-SEARCH("/",N2173))</f>
        <v>plays</v>
      </c>
      <c r="S2173" s="10">
        <f t="shared" si="66"/>
        <v>42034.719918981478</v>
      </c>
      <c r="T2173" s="10">
        <f t="shared" si="67"/>
        <v>42089.791666666664</v>
      </c>
    </row>
    <row r="2174" spans="1:20" ht="49" x14ac:dyDescent="0.25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5">
        <f>E2174/D2174</f>
        <v>1</v>
      </c>
      <c r="P2174" s="6">
        <f>ROUND(E2174/L2174,2)</f>
        <v>178.57</v>
      </c>
      <c r="Q2174" t="str">
        <f>LEFT(N2174, SEARCH("/",N2174)-1)</f>
        <v>theater</v>
      </c>
      <c r="R2174" t="str">
        <f>RIGHT(N2174, LEN(N2174)-SEARCH("/",N2174))</f>
        <v>plays</v>
      </c>
      <c r="S2174" s="10">
        <f t="shared" si="66"/>
        <v>41944.319293981483</v>
      </c>
      <c r="T2174" s="10">
        <f t="shared" si="67"/>
        <v>42004.36096064814</v>
      </c>
    </row>
    <row r="2175" spans="1:20" ht="49" x14ac:dyDescent="0.25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5">
        <f>E2175/D2175</f>
        <v>1.002</v>
      </c>
      <c r="P2175" s="6">
        <f>ROUND(E2175/L2175,2)</f>
        <v>62.63</v>
      </c>
      <c r="Q2175" t="str">
        <f>LEFT(N2175, SEARCH("/",N2175)-1)</f>
        <v>theater</v>
      </c>
      <c r="R2175" t="str">
        <f>RIGHT(N2175, LEN(N2175)-SEARCH("/",N2175))</f>
        <v>plays</v>
      </c>
      <c r="S2175" s="10">
        <f t="shared" si="66"/>
        <v>42593.657071759262</v>
      </c>
      <c r="T2175" s="10">
        <f t="shared" si="67"/>
        <v>42613.657071759262</v>
      </c>
    </row>
    <row r="2176" spans="1:20" ht="49" x14ac:dyDescent="0.25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5">
        <f>E2176/D2176</f>
        <v>2.25</v>
      </c>
      <c r="P2176" s="6">
        <f>ROUND(E2176/L2176,2)</f>
        <v>75</v>
      </c>
      <c r="Q2176" t="str">
        <f>LEFT(N2176, SEARCH("/",N2176)-1)</f>
        <v>theater</v>
      </c>
      <c r="R2176" t="str">
        <f>RIGHT(N2176, LEN(N2176)-SEARCH("/",N2176))</f>
        <v>plays</v>
      </c>
      <c r="S2176" s="10">
        <f t="shared" si="66"/>
        <v>42503.532534722217</v>
      </c>
      <c r="T2176" s="10">
        <f t="shared" si="67"/>
        <v>42517.532534722217</v>
      </c>
    </row>
    <row r="2177" spans="1:20" ht="49" x14ac:dyDescent="0.25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5">
        <f>E2177/D2177</f>
        <v>1.0602199999999999</v>
      </c>
      <c r="P2177" s="6">
        <f>ROUND(E2177/L2177,2)</f>
        <v>58.9</v>
      </c>
      <c r="Q2177" t="str">
        <f>LEFT(N2177, SEARCH("/",N2177)-1)</f>
        <v>theater</v>
      </c>
      <c r="R2177" t="str">
        <f>RIGHT(N2177, LEN(N2177)-SEARCH("/",N2177))</f>
        <v>plays</v>
      </c>
      <c r="S2177" s="10">
        <f t="shared" si="66"/>
        <v>41927.640567129631</v>
      </c>
      <c r="T2177" s="10">
        <f t="shared" si="67"/>
        <v>41948.682233796295</v>
      </c>
    </row>
    <row r="2178" spans="1:20" ht="49" x14ac:dyDescent="0.25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5">
        <f>E2178/D2178</f>
        <v>1.0466666666666666</v>
      </c>
      <c r="P2178" s="6">
        <f>ROUND(E2178/L2178,2)</f>
        <v>139.56</v>
      </c>
      <c r="Q2178" t="str">
        <f>LEFT(N2178, SEARCH("/",N2178)-1)</f>
        <v>theater</v>
      </c>
      <c r="R2178" t="str">
        <f>RIGHT(N2178, LEN(N2178)-SEARCH("/",N2178))</f>
        <v>plays</v>
      </c>
      <c r="S2178" s="10">
        <f t="shared" si="66"/>
        <v>42374.906655092585</v>
      </c>
      <c r="T2178" s="10">
        <f t="shared" si="67"/>
        <v>42419.906655092585</v>
      </c>
    </row>
    <row r="2179" spans="1:20" ht="49" x14ac:dyDescent="0.25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5">
        <f>E2179/D2179</f>
        <v>1.1666666666666667</v>
      </c>
      <c r="P2179" s="6">
        <f>ROUND(E2179/L2179,2)</f>
        <v>70</v>
      </c>
      <c r="Q2179" t="str">
        <f>LEFT(N2179, SEARCH("/",N2179)-1)</f>
        <v>theater</v>
      </c>
      <c r="R2179" t="str">
        <f>RIGHT(N2179, LEN(N2179)-SEARCH("/",N2179))</f>
        <v>plays</v>
      </c>
      <c r="S2179" s="10">
        <f t="shared" ref="S2179:S2242" si="68">(J2179/86400)+25569+(-5/24)</f>
        <v>41963.664027777777</v>
      </c>
      <c r="T2179" s="10">
        <f t="shared" ref="T2179:T2242" si="69">(I2179/86400)+25569+(-5/24)</f>
        <v>41974.589583333327</v>
      </c>
    </row>
    <row r="2180" spans="1:20" ht="49" x14ac:dyDescent="0.25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5">
        <f>E2180/D2180</f>
        <v>1.0903333333333334</v>
      </c>
      <c r="P2180" s="6">
        <f>ROUND(E2180/L2180,2)</f>
        <v>57.39</v>
      </c>
      <c r="Q2180" t="str">
        <f>LEFT(N2180, SEARCH("/",N2180)-1)</f>
        <v>theater</v>
      </c>
      <c r="R2180" t="str">
        <f>RIGHT(N2180, LEN(N2180)-SEARCH("/",N2180))</f>
        <v>plays</v>
      </c>
      <c r="S2180" s="10">
        <f t="shared" si="68"/>
        <v>42143.236886574072</v>
      </c>
      <c r="T2180" s="10">
        <f t="shared" si="69"/>
        <v>42173.236886574072</v>
      </c>
    </row>
    <row r="2181" spans="1:20" ht="49" x14ac:dyDescent="0.25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5">
        <f>E2181/D2181</f>
        <v>1.6</v>
      </c>
      <c r="P2181" s="6">
        <f>ROUND(E2181/L2181,2)</f>
        <v>40</v>
      </c>
      <c r="Q2181" t="str">
        <f>LEFT(N2181, SEARCH("/",N2181)-1)</f>
        <v>theater</v>
      </c>
      <c r="R2181" t="str">
        <f>RIGHT(N2181, LEN(N2181)-SEARCH("/",N2181))</f>
        <v>plays</v>
      </c>
      <c r="S2181" s="10">
        <f t="shared" si="68"/>
        <v>42460.733888888884</v>
      </c>
      <c r="T2181" s="10">
        <f t="shared" si="69"/>
        <v>42481.733888888884</v>
      </c>
    </row>
    <row r="2182" spans="1:20" ht="49" x14ac:dyDescent="0.25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5">
        <f>E2182/D2182</f>
        <v>1.125</v>
      </c>
      <c r="P2182" s="6">
        <f>ROUND(E2182/L2182,2)</f>
        <v>64.290000000000006</v>
      </c>
      <c r="Q2182" t="str">
        <f>LEFT(N2182, SEARCH("/",N2182)-1)</f>
        <v>theater</v>
      </c>
      <c r="R2182" t="str">
        <f>RIGHT(N2182, LEN(N2182)-SEARCH("/",N2182))</f>
        <v>plays</v>
      </c>
      <c r="S2182" s="10">
        <f t="shared" si="68"/>
        <v>42553.718194444438</v>
      </c>
      <c r="T2182" s="10">
        <f t="shared" si="69"/>
        <v>42584.964583333327</v>
      </c>
    </row>
    <row r="2183" spans="1:20" ht="33" x14ac:dyDescent="0.25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5">
        <f>E2183/D2183</f>
        <v>1.0209999999999999</v>
      </c>
      <c r="P2183" s="6">
        <f>ROUND(E2183/L2183,2)</f>
        <v>120.12</v>
      </c>
      <c r="Q2183" t="str">
        <f>LEFT(N2183, SEARCH("/",N2183)-1)</f>
        <v>theater</v>
      </c>
      <c r="R2183" t="str">
        <f>RIGHT(N2183, LEN(N2183)-SEARCH("/",N2183))</f>
        <v>plays</v>
      </c>
      <c r="S2183" s="10">
        <f t="shared" si="68"/>
        <v>42152.557384259257</v>
      </c>
      <c r="T2183" s="10">
        <f t="shared" si="69"/>
        <v>42188.557384259257</v>
      </c>
    </row>
    <row r="2184" spans="1:20" ht="49" x14ac:dyDescent="0.25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5">
        <f>E2184/D2184</f>
        <v>1.00824</v>
      </c>
      <c r="P2184" s="6">
        <f>ROUND(E2184/L2184,2)</f>
        <v>1008.24</v>
      </c>
      <c r="Q2184" t="str">
        <f>LEFT(N2184, SEARCH("/",N2184)-1)</f>
        <v>theater</v>
      </c>
      <c r="R2184" t="str">
        <f>RIGHT(N2184, LEN(N2184)-SEARCH("/",N2184))</f>
        <v>plays</v>
      </c>
      <c r="S2184" s="10">
        <f t="shared" si="68"/>
        <v>42116.502418981479</v>
      </c>
      <c r="T2184" s="10">
        <f t="shared" si="69"/>
        <v>42146.502418981479</v>
      </c>
    </row>
    <row r="2185" spans="1:20" ht="49" x14ac:dyDescent="0.25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5">
        <f>E2185/D2185</f>
        <v>1.0125</v>
      </c>
      <c r="P2185" s="6">
        <f>ROUND(E2185/L2185,2)</f>
        <v>63.28</v>
      </c>
      <c r="Q2185" t="str">
        <f>LEFT(N2185, SEARCH("/",N2185)-1)</f>
        <v>theater</v>
      </c>
      <c r="R2185" t="str">
        <f>RIGHT(N2185, LEN(N2185)-SEARCH("/",N2185))</f>
        <v>plays</v>
      </c>
      <c r="S2185" s="10">
        <f t="shared" si="68"/>
        <v>42154.934305555558</v>
      </c>
      <c r="T2185" s="10">
        <f t="shared" si="69"/>
        <v>42214.934305555558</v>
      </c>
    </row>
    <row r="2186" spans="1:20" ht="49" x14ac:dyDescent="0.25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5">
        <f>E2186/D2186</f>
        <v>65</v>
      </c>
      <c r="P2186" s="6">
        <f>ROUND(E2186/L2186,2)</f>
        <v>21.67</v>
      </c>
      <c r="Q2186" t="str">
        <f>LEFT(N2186, SEARCH("/",N2186)-1)</f>
        <v>theater</v>
      </c>
      <c r="R2186" t="str">
        <f>RIGHT(N2186, LEN(N2186)-SEARCH("/",N2186))</f>
        <v>plays</v>
      </c>
      <c r="S2186" s="10">
        <f t="shared" si="68"/>
        <v>42432.493391203701</v>
      </c>
      <c r="T2186" s="10">
        <f t="shared" si="69"/>
        <v>42457.45172453703</v>
      </c>
    </row>
    <row r="2187" spans="1:20" ht="49" x14ac:dyDescent="0.25">
      <c r="A2187">
        <v>160</v>
      </c>
      <c r="B2187" s="3" t="s">
        <v>162</v>
      </c>
      <c r="C2187" s="3" t="s">
        <v>4270</v>
      </c>
      <c r="D2187">
        <v>5000</v>
      </c>
      <c r="E2187">
        <v>0</v>
      </c>
      <c r="F2187" t="s">
        <v>8221</v>
      </c>
      <c r="G2187" t="s">
        <v>8224</v>
      </c>
      <c r="H2187" t="s">
        <v>8246</v>
      </c>
      <c r="I2187">
        <v>1439675691</v>
      </c>
      <c r="J2187">
        <v>1434491691</v>
      </c>
      <c r="K2187" t="b">
        <v>0</v>
      </c>
      <c r="L2187">
        <v>0</v>
      </c>
      <c r="M2187" t="b">
        <v>0</v>
      </c>
      <c r="N2187" t="s">
        <v>8268</v>
      </c>
      <c r="O2187" s="5">
        <f>E2187/D2187</f>
        <v>0</v>
      </c>
      <c r="P2187" s="6" t="e">
        <f>ROUND(E2187/L2187,2)</f>
        <v>#DIV/0!</v>
      </c>
      <c r="Q2187" t="str">
        <f>LEFT(N2187, SEARCH("/",N2187)-1)</f>
        <v>film &amp; video</v>
      </c>
      <c r="R2187" t="str">
        <f>RIGHT(N2187, LEN(N2187)-SEARCH("/",N2187))</f>
        <v>drama</v>
      </c>
      <c r="S2187" s="10">
        <f t="shared" si="68"/>
        <v>42171.70475694444</v>
      </c>
      <c r="T2187" s="10">
        <f t="shared" si="69"/>
        <v>42231.70475694444</v>
      </c>
    </row>
    <row r="2188" spans="1:20" ht="49" x14ac:dyDescent="0.25">
      <c r="A2188">
        <v>161</v>
      </c>
      <c r="B2188" s="3" t="s">
        <v>163</v>
      </c>
      <c r="C2188" s="3" t="s">
        <v>4271</v>
      </c>
      <c r="D2188">
        <v>50000</v>
      </c>
      <c r="E2188">
        <v>5</v>
      </c>
      <c r="F2188" t="s">
        <v>8221</v>
      </c>
      <c r="G2188" t="s">
        <v>8224</v>
      </c>
      <c r="H2188" t="s">
        <v>8246</v>
      </c>
      <c r="I2188">
        <v>1404318595</v>
      </c>
      <c r="J2188">
        <v>1401726595</v>
      </c>
      <c r="K2188" t="b">
        <v>0</v>
      </c>
      <c r="L2188">
        <v>1</v>
      </c>
      <c r="M2188" t="b">
        <v>0</v>
      </c>
      <c r="N2188" t="s">
        <v>8268</v>
      </c>
      <c r="O2188" s="5">
        <f>E2188/D2188</f>
        <v>1E-4</v>
      </c>
      <c r="P2188" s="6">
        <f>ROUND(E2188/L2188,2)</f>
        <v>5</v>
      </c>
      <c r="Q2188" t="str">
        <f>LEFT(N2188, SEARCH("/",N2188)-1)</f>
        <v>film &amp; video</v>
      </c>
      <c r="R2188" t="str">
        <f>RIGHT(N2188, LEN(N2188)-SEARCH("/",N2188))</f>
        <v>drama</v>
      </c>
      <c r="S2188" s="10">
        <f t="shared" si="68"/>
        <v>41792.479108796295</v>
      </c>
      <c r="T2188" s="10">
        <f t="shared" si="69"/>
        <v>41822.479108796295</v>
      </c>
    </row>
    <row r="2189" spans="1:20" ht="49" x14ac:dyDescent="0.25">
      <c r="A2189">
        <v>162</v>
      </c>
      <c r="B2189" s="3" t="s">
        <v>164</v>
      </c>
      <c r="C2189" s="3" t="s">
        <v>4272</v>
      </c>
      <c r="D2189">
        <v>2800</v>
      </c>
      <c r="E2189">
        <v>435</v>
      </c>
      <c r="F2189" t="s">
        <v>8221</v>
      </c>
      <c r="G2189" t="s">
        <v>8224</v>
      </c>
      <c r="H2189" t="s">
        <v>8246</v>
      </c>
      <c r="I2189">
        <v>1408232520</v>
      </c>
      <c r="J2189">
        <v>1405393356</v>
      </c>
      <c r="K2189" t="b">
        <v>0</v>
      </c>
      <c r="L2189">
        <v>10</v>
      </c>
      <c r="M2189" t="b">
        <v>0</v>
      </c>
      <c r="N2189" t="s">
        <v>8268</v>
      </c>
      <c r="O2189" s="5">
        <f>E2189/D2189</f>
        <v>0.15535714285714286</v>
      </c>
      <c r="P2189" s="6">
        <f>ROUND(E2189/L2189,2)</f>
        <v>43.5</v>
      </c>
      <c r="Q2189" t="str">
        <f>LEFT(N2189, SEARCH("/",N2189)-1)</f>
        <v>film &amp; video</v>
      </c>
      <c r="R2189" t="str">
        <f>RIGHT(N2189, LEN(N2189)-SEARCH("/",N2189))</f>
        <v>drama</v>
      </c>
      <c r="S2189" s="10">
        <f t="shared" si="68"/>
        <v>41834.91847222222</v>
      </c>
      <c r="T2189" s="10">
        <f t="shared" si="69"/>
        <v>41867.779166666667</v>
      </c>
    </row>
    <row r="2190" spans="1:20" ht="65" x14ac:dyDescent="0.25">
      <c r="A2190">
        <v>163</v>
      </c>
      <c r="B2190" s="3" t="s">
        <v>165</v>
      </c>
      <c r="C2190" s="3" t="s">
        <v>4273</v>
      </c>
      <c r="D2190">
        <v>2000000</v>
      </c>
      <c r="E2190">
        <v>0</v>
      </c>
      <c r="F2190" t="s">
        <v>8221</v>
      </c>
      <c r="G2190" t="s">
        <v>8224</v>
      </c>
      <c r="H2190" t="s">
        <v>8246</v>
      </c>
      <c r="I2190">
        <v>1443657600</v>
      </c>
      <c r="J2190">
        <v>1440716654</v>
      </c>
      <c r="K2190" t="b">
        <v>0</v>
      </c>
      <c r="L2190">
        <v>0</v>
      </c>
      <c r="M2190" t="b">
        <v>0</v>
      </c>
      <c r="N2190" t="s">
        <v>8268</v>
      </c>
      <c r="O2190" s="5">
        <f>E2190/D2190</f>
        <v>0</v>
      </c>
      <c r="P2190" s="6" t="e">
        <f>ROUND(E2190/L2190,2)</f>
        <v>#DIV/0!</v>
      </c>
      <c r="Q2190" t="str">
        <f>LEFT(N2190, SEARCH("/",N2190)-1)</f>
        <v>film &amp; video</v>
      </c>
      <c r="R2190" t="str">
        <f>RIGHT(N2190, LEN(N2190)-SEARCH("/",N2190))</f>
        <v>drama</v>
      </c>
      <c r="S2190" s="10">
        <f t="shared" si="68"/>
        <v>42243.752939814811</v>
      </c>
      <c r="T2190" s="10">
        <f t="shared" si="69"/>
        <v>42277.791666666664</v>
      </c>
    </row>
    <row r="2191" spans="1:20" ht="49" x14ac:dyDescent="0.25">
      <c r="A2191">
        <v>164</v>
      </c>
      <c r="B2191" s="3" t="s">
        <v>166</v>
      </c>
      <c r="C2191" s="3" t="s">
        <v>4274</v>
      </c>
      <c r="D2191">
        <v>120000</v>
      </c>
      <c r="E2191">
        <v>640</v>
      </c>
      <c r="F2191" t="s">
        <v>8221</v>
      </c>
      <c r="G2191" t="s">
        <v>8224</v>
      </c>
      <c r="H2191" t="s">
        <v>8246</v>
      </c>
      <c r="I2191">
        <v>1411150701</v>
      </c>
      <c r="J2191">
        <v>1405966701</v>
      </c>
      <c r="K2191" t="b">
        <v>0</v>
      </c>
      <c r="L2191">
        <v>7</v>
      </c>
      <c r="M2191" t="b">
        <v>0</v>
      </c>
      <c r="N2191" t="s">
        <v>8268</v>
      </c>
      <c r="O2191" s="5">
        <f>E2191/D2191</f>
        <v>5.3333333333333332E-3</v>
      </c>
      <c r="P2191" s="6">
        <f>ROUND(E2191/L2191,2)</f>
        <v>91.43</v>
      </c>
      <c r="Q2191" t="str">
        <f>LEFT(N2191, SEARCH("/",N2191)-1)</f>
        <v>film &amp; video</v>
      </c>
      <c r="R2191" t="str">
        <f>RIGHT(N2191, LEN(N2191)-SEARCH("/",N2191))</f>
        <v>drama</v>
      </c>
      <c r="S2191" s="10">
        <f t="shared" si="68"/>
        <v>41841.554409722223</v>
      </c>
      <c r="T2191" s="10">
        <f t="shared" si="69"/>
        <v>41901.554409722223</v>
      </c>
    </row>
    <row r="2192" spans="1:20" ht="33" x14ac:dyDescent="0.25">
      <c r="A2192">
        <v>165</v>
      </c>
      <c r="B2192" s="3" t="s">
        <v>167</v>
      </c>
      <c r="C2192" s="3" t="s">
        <v>4275</v>
      </c>
      <c r="D2192">
        <v>17000</v>
      </c>
      <c r="E2192">
        <v>0</v>
      </c>
      <c r="F2192" t="s">
        <v>8221</v>
      </c>
      <c r="G2192" t="s">
        <v>8225</v>
      </c>
      <c r="H2192" t="s">
        <v>8247</v>
      </c>
      <c r="I2192">
        <v>1452613724</v>
      </c>
      <c r="J2192">
        <v>1450021724</v>
      </c>
      <c r="K2192" t="b">
        <v>0</v>
      </c>
      <c r="L2192">
        <v>0</v>
      </c>
      <c r="M2192" t="b">
        <v>0</v>
      </c>
      <c r="N2192" t="s">
        <v>8268</v>
      </c>
      <c r="O2192" s="5">
        <f>E2192/D2192</f>
        <v>0</v>
      </c>
      <c r="P2192" s="6" t="e">
        <f>ROUND(E2192/L2192,2)</f>
        <v>#DIV/0!</v>
      </c>
      <c r="Q2192" t="str">
        <f>LEFT(N2192, SEARCH("/",N2192)-1)</f>
        <v>film &amp; video</v>
      </c>
      <c r="R2192" t="str">
        <f>RIGHT(N2192, LEN(N2192)-SEARCH("/",N2192))</f>
        <v>drama</v>
      </c>
      <c r="S2192" s="10">
        <f t="shared" si="68"/>
        <v>42351.450509259252</v>
      </c>
      <c r="T2192" s="10">
        <f t="shared" si="69"/>
        <v>42381.450509259252</v>
      </c>
    </row>
    <row r="2193" spans="1:20" ht="49" x14ac:dyDescent="0.25">
      <c r="A2193">
        <v>166</v>
      </c>
      <c r="B2193" s="3" t="s">
        <v>168</v>
      </c>
      <c r="C2193" s="3" t="s">
        <v>4276</v>
      </c>
      <c r="D2193">
        <v>5000</v>
      </c>
      <c r="E2193">
        <v>3000</v>
      </c>
      <c r="F2193" t="s">
        <v>8221</v>
      </c>
      <c r="G2193" t="s">
        <v>8224</v>
      </c>
      <c r="H2193" t="s">
        <v>8246</v>
      </c>
      <c r="I2193">
        <v>1484531362</v>
      </c>
      <c r="J2193">
        <v>1481939362</v>
      </c>
      <c r="K2193" t="b">
        <v>0</v>
      </c>
      <c r="L2193">
        <v>1</v>
      </c>
      <c r="M2193" t="b">
        <v>0</v>
      </c>
      <c r="N2193" t="s">
        <v>8268</v>
      </c>
      <c r="O2193" s="5">
        <f>E2193/D2193</f>
        <v>0.6</v>
      </c>
      <c r="P2193" s="6">
        <f>ROUND(E2193/L2193,2)</f>
        <v>3000</v>
      </c>
      <c r="Q2193" t="str">
        <f>LEFT(N2193, SEARCH("/",N2193)-1)</f>
        <v>film &amp; video</v>
      </c>
      <c r="R2193" t="str">
        <f>RIGHT(N2193, LEN(N2193)-SEARCH("/",N2193))</f>
        <v>drama</v>
      </c>
      <c r="S2193" s="10">
        <f t="shared" si="68"/>
        <v>42720.867615740739</v>
      </c>
      <c r="T2193" s="10">
        <f t="shared" si="69"/>
        <v>42750.867615740739</v>
      </c>
    </row>
    <row r="2194" spans="1:20" ht="49" x14ac:dyDescent="0.25">
      <c r="A2194">
        <v>167</v>
      </c>
      <c r="B2194" s="3" t="s">
        <v>169</v>
      </c>
      <c r="C2194" s="3" t="s">
        <v>4277</v>
      </c>
      <c r="D2194">
        <v>110000</v>
      </c>
      <c r="E2194">
        <v>11</v>
      </c>
      <c r="F2194" t="s">
        <v>8221</v>
      </c>
      <c r="G2194" t="s">
        <v>8224</v>
      </c>
      <c r="H2194" t="s">
        <v>8246</v>
      </c>
      <c r="I2194">
        <v>1438726535</v>
      </c>
      <c r="J2194">
        <v>1433542535</v>
      </c>
      <c r="K2194" t="b">
        <v>0</v>
      </c>
      <c r="L2194">
        <v>2</v>
      </c>
      <c r="M2194" t="b">
        <v>0</v>
      </c>
      <c r="N2194" t="s">
        <v>8268</v>
      </c>
      <c r="O2194" s="5">
        <f>E2194/D2194</f>
        <v>1E-4</v>
      </c>
      <c r="P2194" s="6">
        <f>ROUND(E2194/L2194,2)</f>
        <v>5.5</v>
      </c>
      <c r="Q2194" t="str">
        <f>LEFT(N2194, SEARCH("/",N2194)-1)</f>
        <v>film &amp; video</v>
      </c>
      <c r="R2194" t="str">
        <f>RIGHT(N2194, LEN(N2194)-SEARCH("/",N2194))</f>
        <v>drama</v>
      </c>
      <c r="S2194" s="10">
        <f t="shared" si="68"/>
        <v>42160.719155092585</v>
      </c>
      <c r="T2194" s="10">
        <f t="shared" si="69"/>
        <v>42220.719155092585</v>
      </c>
    </row>
    <row r="2195" spans="1:20" ht="49" x14ac:dyDescent="0.25">
      <c r="A2195">
        <v>168</v>
      </c>
      <c r="B2195" s="3" t="s">
        <v>170</v>
      </c>
      <c r="C2195" s="3" t="s">
        <v>4278</v>
      </c>
      <c r="D2195">
        <v>8000</v>
      </c>
      <c r="E2195">
        <v>325</v>
      </c>
      <c r="F2195" t="s">
        <v>8221</v>
      </c>
      <c r="G2195" t="s">
        <v>8224</v>
      </c>
      <c r="H2195" t="s">
        <v>8246</v>
      </c>
      <c r="I2195">
        <v>1426791770</v>
      </c>
      <c r="J2195">
        <v>1424203370</v>
      </c>
      <c r="K2195" t="b">
        <v>0</v>
      </c>
      <c r="L2195">
        <v>3</v>
      </c>
      <c r="M2195" t="b">
        <v>0</v>
      </c>
      <c r="N2195" t="s">
        <v>8268</v>
      </c>
      <c r="O2195" s="5">
        <f>E2195/D2195</f>
        <v>4.0625000000000001E-2</v>
      </c>
      <c r="P2195" s="6">
        <f>ROUND(E2195/L2195,2)</f>
        <v>108.33</v>
      </c>
      <c r="Q2195" t="str">
        <f>LEFT(N2195, SEARCH("/",N2195)-1)</f>
        <v>film &amp; video</v>
      </c>
      <c r="R2195" t="str">
        <f>RIGHT(N2195, LEN(N2195)-SEARCH("/",N2195))</f>
        <v>drama</v>
      </c>
      <c r="S2195" s="10">
        <f t="shared" si="68"/>
        <v>42052.626967592594</v>
      </c>
      <c r="T2195" s="10">
        <f t="shared" si="69"/>
        <v>42082.585300925923</v>
      </c>
    </row>
    <row r="2196" spans="1:20" ht="49" x14ac:dyDescent="0.25">
      <c r="A2196">
        <v>169</v>
      </c>
      <c r="B2196" s="3" t="s">
        <v>171</v>
      </c>
      <c r="C2196" s="3" t="s">
        <v>4279</v>
      </c>
      <c r="D2196">
        <v>2500</v>
      </c>
      <c r="E2196">
        <v>560</v>
      </c>
      <c r="F2196" t="s">
        <v>8221</v>
      </c>
      <c r="G2196" t="s">
        <v>8225</v>
      </c>
      <c r="H2196" t="s">
        <v>8247</v>
      </c>
      <c r="I2196">
        <v>1413634059</v>
      </c>
      <c r="J2196">
        <v>1411042059</v>
      </c>
      <c r="K2196" t="b">
        <v>0</v>
      </c>
      <c r="L2196">
        <v>10</v>
      </c>
      <c r="M2196" t="b">
        <v>0</v>
      </c>
      <c r="N2196" t="s">
        <v>8268</v>
      </c>
      <c r="O2196" s="5">
        <f>E2196/D2196</f>
        <v>0.224</v>
      </c>
      <c r="P2196" s="6">
        <f>ROUND(E2196/L2196,2)</f>
        <v>56</v>
      </c>
      <c r="Q2196" t="str">
        <f>LEFT(N2196, SEARCH("/",N2196)-1)</f>
        <v>film &amp; video</v>
      </c>
      <c r="R2196" t="str">
        <f>RIGHT(N2196, LEN(N2196)-SEARCH("/",N2196))</f>
        <v>drama</v>
      </c>
      <c r="S2196" s="10">
        <f t="shared" si="68"/>
        <v>41900.296979166662</v>
      </c>
      <c r="T2196" s="10">
        <f t="shared" si="69"/>
        <v>41930.296979166662</v>
      </c>
    </row>
    <row r="2197" spans="1:20" ht="49" x14ac:dyDescent="0.25">
      <c r="A2197">
        <v>170</v>
      </c>
      <c r="B2197" s="3" t="s">
        <v>172</v>
      </c>
      <c r="C2197" s="3" t="s">
        <v>4280</v>
      </c>
      <c r="D2197">
        <v>10000</v>
      </c>
      <c r="E2197">
        <v>325</v>
      </c>
      <c r="F2197" t="s">
        <v>8221</v>
      </c>
      <c r="G2197" t="s">
        <v>8224</v>
      </c>
      <c r="H2197" t="s">
        <v>8246</v>
      </c>
      <c r="I2197">
        <v>1440912480</v>
      </c>
      <c r="J2197">
        <v>1438385283</v>
      </c>
      <c r="K2197" t="b">
        <v>0</v>
      </c>
      <c r="L2197">
        <v>10</v>
      </c>
      <c r="M2197" t="b">
        <v>0</v>
      </c>
      <c r="N2197" t="s">
        <v>8268</v>
      </c>
      <c r="O2197" s="5">
        <f>E2197/D2197</f>
        <v>3.2500000000000001E-2</v>
      </c>
      <c r="P2197" s="6">
        <f>ROUND(E2197/L2197,2)</f>
        <v>32.5</v>
      </c>
      <c r="Q2197" t="str">
        <f>LEFT(N2197, SEARCH("/",N2197)-1)</f>
        <v>film &amp; video</v>
      </c>
      <c r="R2197" t="str">
        <f>RIGHT(N2197, LEN(N2197)-SEARCH("/",N2197))</f>
        <v>drama</v>
      </c>
      <c r="S2197" s="10">
        <f t="shared" si="68"/>
        <v>42216.769479166665</v>
      </c>
      <c r="T2197" s="10">
        <f t="shared" si="69"/>
        <v>42246.019444444442</v>
      </c>
    </row>
    <row r="2198" spans="1:20" ht="49" x14ac:dyDescent="0.25">
      <c r="A2198">
        <v>171</v>
      </c>
      <c r="B2198" s="3" t="s">
        <v>173</v>
      </c>
      <c r="C2198" s="3" t="s">
        <v>4281</v>
      </c>
      <c r="D2198">
        <v>50000</v>
      </c>
      <c r="E2198">
        <v>1</v>
      </c>
      <c r="F2198" t="s">
        <v>8221</v>
      </c>
      <c r="G2198" t="s">
        <v>8224</v>
      </c>
      <c r="H2198" t="s">
        <v>8246</v>
      </c>
      <c r="I2198">
        <v>1470975614</v>
      </c>
      <c r="J2198">
        <v>1465791614</v>
      </c>
      <c r="K2198" t="b">
        <v>0</v>
      </c>
      <c r="L2198">
        <v>1</v>
      </c>
      <c r="M2198" t="b">
        <v>0</v>
      </c>
      <c r="N2198" t="s">
        <v>8268</v>
      </c>
      <c r="O2198" s="5">
        <f>E2198/D2198</f>
        <v>2.0000000000000002E-5</v>
      </c>
      <c r="P2198" s="6">
        <f>ROUND(E2198/L2198,2)</f>
        <v>1</v>
      </c>
      <c r="Q2198" t="str">
        <f>LEFT(N2198, SEARCH("/",N2198)-1)</f>
        <v>film &amp; video</v>
      </c>
      <c r="R2198" t="str">
        <f>RIGHT(N2198, LEN(N2198)-SEARCH("/",N2198))</f>
        <v>drama</v>
      </c>
      <c r="S2198" s="10">
        <f t="shared" si="68"/>
        <v>42533.972384259258</v>
      </c>
      <c r="T2198" s="10">
        <f t="shared" si="69"/>
        <v>42593.972384259258</v>
      </c>
    </row>
    <row r="2199" spans="1:20" ht="49" x14ac:dyDescent="0.25">
      <c r="A2199">
        <v>172</v>
      </c>
      <c r="B2199" s="3" t="s">
        <v>174</v>
      </c>
      <c r="C2199" s="3" t="s">
        <v>4282</v>
      </c>
      <c r="D2199">
        <v>95000</v>
      </c>
      <c r="E2199">
        <v>0</v>
      </c>
      <c r="F2199" t="s">
        <v>8221</v>
      </c>
      <c r="G2199" t="s">
        <v>8224</v>
      </c>
      <c r="H2199" t="s">
        <v>8246</v>
      </c>
      <c r="I2199">
        <v>1426753723</v>
      </c>
      <c r="J2199">
        <v>1423733323</v>
      </c>
      <c r="K2199" t="b">
        <v>0</v>
      </c>
      <c r="L2199">
        <v>0</v>
      </c>
      <c r="M2199" t="b">
        <v>0</v>
      </c>
      <c r="N2199" t="s">
        <v>8268</v>
      </c>
      <c r="O2199" s="5">
        <f>E2199/D2199</f>
        <v>0</v>
      </c>
      <c r="P2199" s="6" t="e">
        <f>ROUND(E2199/L2199,2)</f>
        <v>#DIV/0!</v>
      </c>
      <c r="Q2199" t="str">
        <f>LEFT(N2199, SEARCH("/",N2199)-1)</f>
        <v>film &amp; video</v>
      </c>
      <c r="R2199" t="str">
        <f>RIGHT(N2199, LEN(N2199)-SEARCH("/",N2199))</f>
        <v>drama</v>
      </c>
      <c r="S2199" s="10">
        <f t="shared" si="68"/>
        <v>42047.186608796292</v>
      </c>
      <c r="T2199" s="10">
        <f t="shared" si="69"/>
        <v>42082.144942129627</v>
      </c>
    </row>
    <row r="2200" spans="1:20" ht="49" x14ac:dyDescent="0.25">
      <c r="A2200">
        <v>173</v>
      </c>
      <c r="B2200" s="3" t="s">
        <v>175</v>
      </c>
      <c r="C2200" s="3" t="s">
        <v>4283</v>
      </c>
      <c r="D2200">
        <v>1110</v>
      </c>
      <c r="E2200">
        <v>0</v>
      </c>
      <c r="F2200" t="s">
        <v>8221</v>
      </c>
      <c r="G2200" t="s">
        <v>8225</v>
      </c>
      <c r="H2200" t="s">
        <v>8247</v>
      </c>
      <c r="I2200">
        <v>1425131108</v>
      </c>
      <c r="J2200">
        <v>1422539108</v>
      </c>
      <c r="K2200" t="b">
        <v>0</v>
      </c>
      <c r="L2200">
        <v>0</v>
      </c>
      <c r="M2200" t="b">
        <v>0</v>
      </c>
      <c r="N2200" t="s">
        <v>8268</v>
      </c>
      <c r="O2200" s="5">
        <f>E2200/D2200</f>
        <v>0</v>
      </c>
      <c r="P2200" s="6" t="e">
        <f>ROUND(E2200/L2200,2)</f>
        <v>#DIV/0!</v>
      </c>
      <c r="Q2200" t="str">
        <f>LEFT(N2200, SEARCH("/",N2200)-1)</f>
        <v>film &amp; video</v>
      </c>
      <c r="R2200" t="str">
        <f>RIGHT(N2200, LEN(N2200)-SEARCH("/",N2200))</f>
        <v>drama</v>
      </c>
      <c r="S2200" s="10">
        <f t="shared" si="68"/>
        <v>42033.364675925921</v>
      </c>
      <c r="T2200" s="10">
        <f t="shared" si="69"/>
        <v>42063.364675925921</v>
      </c>
    </row>
    <row r="2201" spans="1:20" ht="49" x14ac:dyDescent="0.25">
      <c r="A2201">
        <v>174</v>
      </c>
      <c r="B2201" s="3" t="s">
        <v>176</v>
      </c>
      <c r="C2201" s="3" t="s">
        <v>4284</v>
      </c>
      <c r="D2201">
        <v>6000</v>
      </c>
      <c r="E2201">
        <v>0</v>
      </c>
      <c r="F2201" t="s">
        <v>8221</v>
      </c>
      <c r="G2201" t="s">
        <v>8233</v>
      </c>
      <c r="H2201" t="s">
        <v>8249</v>
      </c>
      <c r="I2201">
        <v>1431108776</v>
      </c>
      <c r="J2201">
        <v>1425924776</v>
      </c>
      <c r="K2201" t="b">
        <v>0</v>
      </c>
      <c r="L2201">
        <v>0</v>
      </c>
      <c r="M2201" t="b">
        <v>0</v>
      </c>
      <c r="N2201" t="s">
        <v>8268</v>
      </c>
      <c r="O2201" s="5">
        <f>E2201/D2201</f>
        <v>0</v>
      </c>
      <c r="P2201" s="6" t="e">
        <f>ROUND(E2201/L2201,2)</f>
        <v>#DIV/0!</v>
      </c>
      <c r="Q2201" t="str">
        <f>LEFT(N2201, SEARCH("/",N2201)-1)</f>
        <v>film &amp; video</v>
      </c>
      <c r="R2201" t="str">
        <f>RIGHT(N2201, LEN(N2201)-SEARCH("/",N2201))</f>
        <v>drama</v>
      </c>
      <c r="S2201" s="10">
        <f t="shared" si="68"/>
        <v>42072.55064814815</v>
      </c>
      <c r="T2201" s="10">
        <f t="shared" si="69"/>
        <v>42132.55064814815</v>
      </c>
    </row>
    <row r="2202" spans="1:20" ht="49" x14ac:dyDescent="0.25">
      <c r="A2202">
        <v>175</v>
      </c>
      <c r="B2202" s="3" t="s">
        <v>177</v>
      </c>
      <c r="C2202" s="3" t="s">
        <v>4285</v>
      </c>
      <c r="D2202">
        <v>20000</v>
      </c>
      <c r="E2202">
        <v>1297</v>
      </c>
      <c r="F2202" t="s">
        <v>8221</v>
      </c>
      <c r="G2202" t="s">
        <v>8225</v>
      </c>
      <c r="H2202" t="s">
        <v>8247</v>
      </c>
      <c r="I2202">
        <v>1409337611</v>
      </c>
      <c r="J2202">
        <v>1407177611</v>
      </c>
      <c r="K2202" t="b">
        <v>0</v>
      </c>
      <c r="L2202">
        <v>26</v>
      </c>
      <c r="M2202" t="b">
        <v>0</v>
      </c>
      <c r="N2202" t="s">
        <v>8268</v>
      </c>
      <c r="O2202" s="5">
        <f>E2202/D2202</f>
        <v>6.4850000000000005E-2</v>
      </c>
      <c r="P2202" s="6">
        <f>ROUND(E2202/L2202,2)</f>
        <v>49.88</v>
      </c>
      <c r="Q2202" t="str">
        <f>LEFT(N2202, SEARCH("/",N2202)-1)</f>
        <v>film &amp; video</v>
      </c>
      <c r="R2202" t="str">
        <f>RIGHT(N2202, LEN(N2202)-SEARCH("/",N2202))</f>
        <v>drama</v>
      </c>
      <c r="S2202" s="10">
        <f t="shared" si="68"/>
        <v>41855.569571759253</v>
      </c>
      <c r="T2202" s="10">
        <f t="shared" si="69"/>
        <v>41880.569571759253</v>
      </c>
    </row>
    <row r="2203" spans="1:20" ht="49" x14ac:dyDescent="0.25">
      <c r="A2203">
        <v>176</v>
      </c>
      <c r="B2203" s="3" t="s">
        <v>178</v>
      </c>
      <c r="C2203" s="3" t="s">
        <v>4286</v>
      </c>
      <c r="D2203">
        <v>1500</v>
      </c>
      <c r="E2203">
        <v>0</v>
      </c>
      <c r="F2203" t="s">
        <v>8221</v>
      </c>
      <c r="G2203" t="s">
        <v>8224</v>
      </c>
      <c r="H2203" t="s">
        <v>8246</v>
      </c>
      <c r="I2203">
        <v>1438803999</v>
      </c>
      <c r="J2203">
        <v>1436211999</v>
      </c>
      <c r="K2203" t="b">
        <v>0</v>
      </c>
      <c r="L2203">
        <v>0</v>
      </c>
      <c r="M2203" t="b">
        <v>0</v>
      </c>
      <c r="N2203" t="s">
        <v>8268</v>
      </c>
      <c r="O2203" s="5">
        <f>E2203/D2203</f>
        <v>0</v>
      </c>
      <c r="P2203" s="6" t="e">
        <f>ROUND(E2203/L2203,2)</f>
        <v>#DIV/0!</v>
      </c>
      <c r="Q2203" t="str">
        <f>LEFT(N2203, SEARCH("/",N2203)-1)</f>
        <v>film &amp; video</v>
      </c>
      <c r="R2203" t="str">
        <f>RIGHT(N2203, LEN(N2203)-SEARCH("/",N2203))</f>
        <v>drama</v>
      </c>
      <c r="S2203" s="10">
        <f t="shared" si="68"/>
        <v>42191.615729166668</v>
      </c>
      <c r="T2203" s="10">
        <f t="shared" si="69"/>
        <v>42221.615729166668</v>
      </c>
    </row>
    <row r="2204" spans="1:20" ht="33" x14ac:dyDescent="0.25">
      <c r="A2204">
        <v>177</v>
      </c>
      <c r="B2204" s="3" t="s">
        <v>179</v>
      </c>
      <c r="C2204" s="3" t="s">
        <v>4287</v>
      </c>
      <c r="D2204">
        <v>450</v>
      </c>
      <c r="E2204">
        <v>180</v>
      </c>
      <c r="F2204" t="s">
        <v>8221</v>
      </c>
      <c r="G2204" t="s">
        <v>8224</v>
      </c>
      <c r="H2204" t="s">
        <v>8246</v>
      </c>
      <c r="I2204">
        <v>1427155726</v>
      </c>
      <c r="J2204">
        <v>1425690526</v>
      </c>
      <c r="K2204" t="b">
        <v>0</v>
      </c>
      <c r="L2204">
        <v>7</v>
      </c>
      <c r="M2204" t="b">
        <v>0</v>
      </c>
      <c r="N2204" t="s">
        <v>8268</v>
      </c>
      <c r="O2204" s="5">
        <f>E2204/D2204</f>
        <v>0.4</v>
      </c>
      <c r="P2204" s="6">
        <f>ROUND(E2204/L2204,2)</f>
        <v>25.71</v>
      </c>
      <c r="Q2204" t="str">
        <f>LEFT(N2204, SEARCH("/",N2204)-1)</f>
        <v>film &amp; video</v>
      </c>
      <c r="R2204" t="str">
        <f>RIGHT(N2204, LEN(N2204)-SEARCH("/",N2204))</f>
        <v>drama</v>
      </c>
      <c r="S2204" s="10">
        <f t="shared" si="68"/>
        <v>42069.839421296296</v>
      </c>
      <c r="T2204" s="10">
        <f t="shared" si="69"/>
        <v>42086.797754629624</v>
      </c>
    </row>
    <row r="2205" spans="1:20" ht="33" x14ac:dyDescent="0.25">
      <c r="A2205">
        <v>178</v>
      </c>
      <c r="B2205" s="3" t="s">
        <v>180</v>
      </c>
      <c r="C2205" s="3" t="s">
        <v>4288</v>
      </c>
      <c r="D2205">
        <v>500000</v>
      </c>
      <c r="E2205">
        <v>0</v>
      </c>
      <c r="F2205" t="s">
        <v>8221</v>
      </c>
      <c r="G2205" t="s">
        <v>8227</v>
      </c>
      <c r="H2205" t="s">
        <v>8249</v>
      </c>
      <c r="I2205">
        <v>1448582145</v>
      </c>
      <c r="J2205">
        <v>1445986545</v>
      </c>
      <c r="K2205" t="b">
        <v>0</v>
      </c>
      <c r="L2205">
        <v>0</v>
      </c>
      <c r="M2205" t="b">
        <v>0</v>
      </c>
      <c r="N2205" t="s">
        <v>8268</v>
      </c>
      <c r="O2205" s="5">
        <f>E2205/D2205</f>
        <v>0</v>
      </c>
      <c r="P2205" s="6" t="e">
        <f>ROUND(E2205/L2205,2)</f>
        <v>#DIV/0!</v>
      </c>
      <c r="Q2205" t="str">
        <f>LEFT(N2205, SEARCH("/",N2205)-1)</f>
        <v>film &amp; video</v>
      </c>
      <c r="R2205" t="str">
        <f>RIGHT(N2205, LEN(N2205)-SEARCH("/",N2205))</f>
        <v>drama</v>
      </c>
      <c r="S2205" s="10">
        <f t="shared" si="68"/>
        <v>42304.747048611105</v>
      </c>
      <c r="T2205" s="10">
        <f t="shared" si="69"/>
        <v>42334.788715277777</v>
      </c>
    </row>
    <row r="2206" spans="1:20" ht="33" x14ac:dyDescent="0.25">
      <c r="A2206">
        <v>179</v>
      </c>
      <c r="B2206" s="3" t="s">
        <v>181</v>
      </c>
      <c r="C2206" s="3" t="s">
        <v>4289</v>
      </c>
      <c r="D2206">
        <v>1000</v>
      </c>
      <c r="E2206">
        <v>200</v>
      </c>
      <c r="F2206" t="s">
        <v>8221</v>
      </c>
      <c r="G2206" t="s">
        <v>8224</v>
      </c>
      <c r="H2206" t="s">
        <v>8246</v>
      </c>
      <c r="I2206">
        <v>1457056555</v>
      </c>
      <c r="J2206">
        <v>1454464555</v>
      </c>
      <c r="K2206" t="b">
        <v>0</v>
      </c>
      <c r="L2206">
        <v>2</v>
      </c>
      <c r="M2206" t="b">
        <v>0</v>
      </c>
      <c r="N2206" t="s">
        <v>8268</v>
      </c>
      <c r="O2206" s="5">
        <f>E2206/D2206</f>
        <v>0.2</v>
      </c>
      <c r="P2206" s="6">
        <f>ROUND(E2206/L2206,2)</f>
        <v>100</v>
      </c>
      <c r="Q2206" t="str">
        <f>LEFT(N2206, SEARCH("/",N2206)-1)</f>
        <v>film &amp; video</v>
      </c>
      <c r="R2206" t="str">
        <f>RIGHT(N2206, LEN(N2206)-SEARCH("/",N2206))</f>
        <v>drama</v>
      </c>
      <c r="S2206" s="10">
        <f t="shared" si="68"/>
        <v>42402.872164351851</v>
      </c>
      <c r="T2206" s="10">
        <f t="shared" si="69"/>
        <v>42432.872164351851</v>
      </c>
    </row>
    <row r="2207" spans="1:20" ht="49" x14ac:dyDescent="0.25">
      <c r="A2207">
        <v>180</v>
      </c>
      <c r="B2207" s="3" t="s">
        <v>182</v>
      </c>
      <c r="C2207" s="3" t="s">
        <v>4290</v>
      </c>
      <c r="D2207">
        <v>1200</v>
      </c>
      <c r="E2207">
        <v>401</v>
      </c>
      <c r="F2207" t="s">
        <v>8221</v>
      </c>
      <c r="G2207" t="s">
        <v>8225</v>
      </c>
      <c r="H2207" t="s">
        <v>8247</v>
      </c>
      <c r="I2207">
        <v>1428951600</v>
      </c>
      <c r="J2207">
        <v>1425512843</v>
      </c>
      <c r="K2207" t="b">
        <v>0</v>
      </c>
      <c r="L2207">
        <v>13</v>
      </c>
      <c r="M2207" t="b">
        <v>0</v>
      </c>
      <c r="N2207" t="s">
        <v>8268</v>
      </c>
      <c r="O2207" s="5">
        <f>E2207/D2207</f>
        <v>0.33416666666666667</v>
      </c>
      <c r="P2207" s="6">
        <f>ROUND(E2207/L2207,2)</f>
        <v>30.85</v>
      </c>
      <c r="Q2207" t="str">
        <f>LEFT(N2207, SEARCH("/",N2207)-1)</f>
        <v>film &amp; video</v>
      </c>
      <c r="R2207" t="str">
        <f>RIGHT(N2207, LEN(N2207)-SEARCH("/",N2207))</f>
        <v>drama</v>
      </c>
      <c r="S2207" s="10">
        <f t="shared" si="68"/>
        <v>42067.782905092587</v>
      </c>
      <c r="T2207" s="10">
        <f t="shared" si="69"/>
        <v>42107.583333333336</v>
      </c>
    </row>
    <row r="2208" spans="1:20" ht="49" x14ac:dyDescent="0.25">
      <c r="A2208">
        <v>181</v>
      </c>
      <c r="B2208" s="3" t="s">
        <v>183</v>
      </c>
      <c r="C2208" s="3" t="s">
        <v>4291</v>
      </c>
      <c r="D2208">
        <v>3423</v>
      </c>
      <c r="E2208">
        <v>722</v>
      </c>
      <c r="F2208" t="s">
        <v>8221</v>
      </c>
      <c r="G2208" t="s">
        <v>8225</v>
      </c>
      <c r="H2208" t="s">
        <v>8247</v>
      </c>
      <c r="I2208">
        <v>1434995295</v>
      </c>
      <c r="J2208">
        <v>1432403295</v>
      </c>
      <c r="K2208" t="b">
        <v>0</v>
      </c>
      <c r="L2208">
        <v>4</v>
      </c>
      <c r="M2208" t="b">
        <v>0</v>
      </c>
      <c r="N2208" t="s">
        <v>8268</v>
      </c>
      <c r="O2208" s="5">
        <f>E2208/D2208</f>
        <v>0.21092608822670172</v>
      </c>
      <c r="P2208" s="6">
        <f>ROUND(E2208/L2208,2)</f>
        <v>180.5</v>
      </c>
      <c r="Q2208" t="str">
        <f>LEFT(N2208, SEARCH("/",N2208)-1)</f>
        <v>film &amp; video</v>
      </c>
      <c r="R2208" t="str">
        <f>RIGHT(N2208, LEN(N2208)-SEARCH("/",N2208))</f>
        <v>drama</v>
      </c>
      <c r="S2208" s="10">
        <f t="shared" si="68"/>
        <v>42147.533506944441</v>
      </c>
      <c r="T2208" s="10">
        <f t="shared" si="69"/>
        <v>42177.533506944441</v>
      </c>
    </row>
    <row r="2209" spans="1:20" ht="49" x14ac:dyDescent="0.25">
      <c r="A2209">
        <v>182</v>
      </c>
      <c r="B2209" s="3" t="s">
        <v>184</v>
      </c>
      <c r="C2209" s="3" t="s">
        <v>4292</v>
      </c>
      <c r="D2209">
        <v>1000</v>
      </c>
      <c r="E2209">
        <v>0</v>
      </c>
      <c r="F2209" t="s">
        <v>8221</v>
      </c>
      <c r="G2209" t="s">
        <v>8224</v>
      </c>
      <c r="H2209" t="s">
        <v>8246</v>
      </c>
      <c r="I2209">
        <v>1483748232</v>
      </c>
      <c r="J2209">
        <v>1481156232</v>
      </c>
      <c r="K2209" t="b">
        <v>0</v>
      </c>
      <c r="L2209">
        <v>0</v>
      </c>
      <c r="M2209" t="b">
        <v>0</v>
      </c>
      <c r="N2209" t="s">
        <v>8268</v>
      </c>
      <c r="O2209" s="5">
        <f>E2209/D2209</f>
        <v>0</v>
      </c>
      <c r="P2209" s="6" t="e">
        <f>ROUND(E2209/L2209,2)</f>
        <v>#DIV/0!</v>
      </c>
      <c r="Q2209" t="str">
        <f>LEFT(N2209, SEARCH("/",N2209)-1)</f>
        <v>film &amp; video</v>
      </c>
      <c r="R2209" t="str">
        <f>RIGHT(N2209, LEN(N2209)-SEARCH("/",N2209))</f>
        <v>drama</v>
      </c>
      <c r="S2209" s="10">
        <f t="shared" si="68"/>
        <v>42711.803611111107</v>
      </c>
      <c r="T2209" s="10">
        <f t="shared" si="69"/>
        <v>42741.803611111107</v>
      </c>
    </row>
    <row r="2210" spans="1:20" ht="18" x14ac:dyDescent="0.25">
      <c r="A2210">
        <v>183</v>
      </c>
      <c r="B2210" s="3" t="s">
        <v>185</v>
      </c>
      <c r="C2210" s="3" t="s">
        <v>4293</v>
      </c>
      <c r="D2210">
        <v>12500</v>
      </c>
      <c r="E2210">
        <v>4482</v>
      </c>
      <c r="F2210" t="s">
        <v>8221</v>
      </c>
      <c r="G2210" t="s">
        <v>8225</v>
      </c>
      <c r="H2210" t="s">
        <v>8247</v>
      </c>
      <c r="I2210">
        <v>1417033610</v>
      </c>
      <c r="J2210">
        <v>1414438010</v>
      </c>
      <c r="K2210" t="b">
        <v>0</v>
      </c>
      <c r="L2210">
        <v>12</v>
      </c>
      <c r="M2210" t="b">
        <v>0</v>
      </c>
      <c r="N2210" t="s">
        <v>8268</v>
      </c>
      <c r="O2210" s="5">
        <f>E2210/D2210</f>
        <v>0.35855999999999999</v>
      </c>
      <c r="P2210" s="6">
        <f>ROUND(E2210/L2210,2)</f>
        <v>373.5</v>
      </c>
      <c r="Q2210" t="str">
        <f>LEFT(N2210, SEARCH("/",N2210)-1)</f>
        <v>film &amp; video</v>
      </c>
      <c r="R2210" t="str">
        <f>RIGHT(N2210, LEN(N2210)-SEARCH("/",N2210))</f>
        <v>drama</v>
      </c>
      <c r="S2210" s="10">
        <f t="shared" si="68"/>
        <v>41939.601967592593</v>
      </c>
      <c r="T2210" s="10">
        <f t="shared" si="69"/>
        <v>41969.643634259257</v>
      </c>
    </row>
    <row r="2211" spans="1:20" ht="49" x14ac:dyDescent="0.25">
      <c r="A2211">
        <v>184</v>
      </c>
      <c r="B2211" s="3" t="s">
        <v>186</v>
      </c>
      <c r="C2211" s="3" t="s">
        <v>4294</v>
      </c>
      <c r="D2211">
        <v>1500</v>
      </c>
      <c r="E2211">
        <v>51</v>
      </c>
      <c r="F2211" t="s">
        <v>8221</v>
      </c>
      <c r="G2211" t="s">
        <v>8229</v>
      </c>
      <c r="H2211" t="s">
        <v>8251</v>
      </c>
      <c r="I2211">
        <v>1409543940</v>
      </c>
      <c r="J2211">
        <v>1404586762</v>
      </c>
      <c r="K2211" t="b">
        <v>0</v>
      </c>
      <c r="L2211">
        <v>2</v>
      </c>
      <c r="M2211" t="b">
        <v>0</v>
      </c>
      <c r="N2211" t="s">
        <v>8268</v>
      </c>
      <c r="O2211" s="5">
        <f>E2211/D2211</f>
        <v>3.4000000000000002E-2</v>
      </c>
      <c r="P2211" s="6">
        <f>ROUND(E2211/L2211,2)</f>
        <v>25.5</v>
      </c>
      <c r="Q2211" t="str">
        <f>LEFT(N2211, SEARCH("/",N2211)-1)</f>
        <v>film &amp; video</v>
      </c>
      <c r="R2211" t="str">
        <f>RIGHT(N2211, LEN(N2211)-SEARCH("/",N2211))</f>
        <v>drama</v>
      </c>
      <c r="S2211" s="10">
        <f t="shared" si="68"/>
        <v>41825.58289351852</v>
      </c>
      <c r="T2211" s="10">
        <f t="shared" si="69"/>
        <v>41882.957638888889</v>
      </c>
    </row>
    <row r="2212" spans="1:20" ht="18" x14ac:dyDescent="0.25">
      <c r="A2212">
        <v>185</v>
      </c>
      <c r="B2212" s="3" t="s">
        <v>187</v>
      </c>
      <c r="C2212" s="3" t="s">
        <v>4295</v>
      </c>
      <c r="D2212">
        <v>40000</v>
      </c>
      <c r="E2212">
        <v>2200</v>
      </c>
      <c r="F2212" t="s">
        <v>8221</v>
      </c>
      <c r="G2212" t="s">
        <v>8234</v>
      </c>
      <c r="H2212" t="s">
        <v>8254</v>
      </c>
      <c r="I2212">
        <v>1471557139</v>
      </c>
      <c r="J2212">
        <v>1468965139</v>
      </c>
      <c r="K2212" t="b">
        <v>0</v>
      </c>
      <c r="L2212">
        <v>10</v>
      </c>
      <c r="M2212" t="b">
        <v>0</v>
      </c>
      <c r="N2212" t="s">
        <v>8268</v>
      </c>
      <c r="O2212" s="5">
        <f>E2212/D2212</f>
        <v>5.5E-2</v>
      </c>
      <c r="P2212" s="6">
        <f>ROUND(E2212/L2212,2)</f>
        <v>220</v>
      </c>
      <c r="Q2212" t="str">
        <f>LEFT(N2212, SEARCH("/",N2212)-1)</f>
        <v>film &amp; video</v>
      </c>
      <c r="R2212" t="str">
        <f>RIGHT(N2212, LEN(N2212)-SEARCH("/",N2212))</f>
        <v>drama</v>
      </c>
      <c r="S2212" s="10">
        <f t="shared" si="68"/>
        <v>42570.702997685185</v>
      </c>
      <c r="T2212" s="10">
        <f t="shared" si="69"/>
        <v>42600.702997685185</v>
      </c>
    </row>
    <row r="2213" spans="1:20" ht="49" x14ac:dyDescent="0.25">
      <c r="A2213">
        <v>186</v>
      </c>
      <c r="B2213" s="3" t="s">
        <v>188</v>
      </c>
      <c r="C2213" s="3" t="s">
        <v>4296</v>
      </c>
      <c r="D2213">
        <v>5000</v>
      </c>
      <c r="E2213">
        <v>0</v>
      </c>
      <c r="F2213" t="s">
        <v>8221</v>
      </c>
      <c r="G2213" t="s">
        <v>8224</v>
      </c>
      <c r="H2213" t="s">
        <v>8246</v>
      </c>
      <c r="I2213">
        <v>1488571200</v>
      </c>
      <c r="J2213">
        <v>1485977434</v>
      </c>
      <c r="K2213" t="b">
        <v>0</v>
      </c>
      <c r="L2213">
        <v>0</v>
      </c>
      <c r="M2213" t="b">
        <v>0</v>
      </c>
      <c r="N2213" t="s">
        <v>8268</v>
      </c>
      <c r="O2213" s="5">
        <f>E2213/D2213</f>
        <v>0</v>
      </c>
      <c r="P2213" s="6" t="e">
        <f>ROUND(E2213/L2213,2)</f>
        <v>#DIV/0!</v>
      </c>
      <c r="Q2213" t="str">
        <f>LEFT(N2213, SEARCH("/",N2213)-1)</f>
        <v>film &amp; video</v>
      </c>
      <c r="R2213" t="str">
        <f>RIGHT(N2213, LEN(N2213)-SEARCH("/",N2213))</f>
        <v>drama</v>
      </c>
      <c r="S2213" s="10">
        <f t="shared" si="68"/>
        <v>42767.604560185187</v>
      </c>
      <c r="T2213" s="10">
        <f t="shared" si="69"/>
        <v>42797.624999999993</v>
      </c>
    </row>
    <row r="2214" spans="1:20" ht="33" x14ac:dyDescent="0.25">
      <c r="A2214">
        <v>187</v>
      </c>
      <c r="B2214" s="3" t="s">
        <v>189</v>
      </c>
      <c r="C2214" s="3" t="s">
        <v>4297</v>
      </c>
      <c r="D2214">
        <v>5000</v>
      </c>
      <c r="E2214">
        <v>800</v>
      </c>
      <c r="F2214" t="s">
        <v>8221</v>
      </c>
      <c r="G2214" t="s">
        <v>8224</v>
      </c>
      <c r="H2214" t="s">
        <v>8246</v>
      </c>
      <c r="I2214">
        <v>1437461940</v>
      </c>
      <c r="J2214">
        <v>1435383457</v>
      </c>
      <c r="K2214" t="b">
        <v>0</v>
      </c>
      <c r="L2214">
        <v>5</v>
      </c>
      <c r="M2214" t="b">
        <v>0</v>
      </c>
      <c r="N2214" t="s">
        <v>8268</v>
      </c>
      <c r="O2214" s="5">
        <f>E2214/D2214</f>
        <v>0.16</v>
      </c>
      <c r="P2214" s="6">
        <f>ROUND(E2214/L2214,2)</f>
        <v>160</v>
      </c>
      <c r="Q2214" t="str">
        <f>LEFT(N2214, SEARCH("/",N2214)-1)</f>
        <v>film &amp; video</v>
      </c>
      <c r="R2214" t="str">
        <f>RIGHT(N2214, LEN(N2214)-SEARCH("/",N2214))</f>
        <v>drama</v>
      </c>
      <c r="S2214" s="10">
        <f t="shared" si="68"/>
        <v>42182.02612268518</v>
      </c>
      <c r="T2214" s="10">
        <f t="shared" si="69"/>
        <v>42206.082638888889</v>
      </c>
    </row>
    <row r="2215" spans="1:20" ht="49" x14ac:dyDescent="0.25">
      <c r="A2215">
        <v>188</v>
      </c>
      <c r="B2215" s="3" t="s">
        <v>190</v>
      </c>
      <c r="C2215" s="3" t="s">
        <v>4298</v>
      </c>
      <c r="D2215">
        <v>1500</v>
      </c>
      <c r="E2215">
        <v>0</v>
      </c>
      <c r="F2215" t="s">
        <v>8221</v>
      </c>
      <c r="G2215" t="s">
        <v>8224</v>
      </c>
      <c r="H2215" t="s">
        <v>8246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8268</v>
      </c>
      <c r="O2215" s="5">
        <f>E2215/D2215</f>
        <v>0</v>
      </c>
      <c r="P2215" s="6" t="e">
        <f>ROUND(E2215/L2215,2)</f>
        <v>#DIV/0!</v>
      </c>
      <c r="Q2215" t="str">
        <f>LEFT(N2215, SEARCH("/",N2215)-1)</f>
        <v>film &amp; video</v>
      </c>
      <c r="R2215" t="str">
        <f>RIGHT(N2215, LEN(N2215)-SEARCH("/",N2215))</f>
        <v>drama</v>
      </c>
      <c r="S2215" s="10">
        <f t="shared" si="68"/>
        <v>41856.974710648145</v>
      </c>
      <c r="T2215" s="10">
        <f t="shared" si="69"/>
        <v>41886.974710648145</v>
      </c>
    </row>
    <row r="2216" spans="1:20" ht="49" x14ac:dyDescent="0.25">
      <c r="A2216">
        <v>189</v>
      </c>
      <c r="B2216" s="3" t="s">
        <v>191</v>
      </c>
      <c r="C2216" s="3" t="s">
        <v>4299</v>
      </c>
      <c r="D2216">
        <v>500000</v>
      </c>
      <c r="E2216">
        <v>345</v>
      </c>
      <c r="F2216" t="s">
        <v>8221</v>
      </c>
      <c r="G2216" t="s">
        <v>8224</v>
      </c>
      <c r="H2216" t="s">
        <v>8246</v>
      </c>
      <c r="I2216">
        <v>1472920477</v>
      </c>
      <c r="J2216">
        <v>1467736477</v>
      </c>
      <c r="K2216" t="b">
        <v>0</v>
      </c>
      <c r="L2216">
        <v>5</v>
      </c>
      <c r="M2216" t="b">
        <v>0</v>
      </c>
      <c r="N2216" t="s">
        <v>8268</v>
      </c>
      <c r="O2216" s="5">
        <f>E2216/D2216</f>
        <v>6.8999999999999997E-4</v>
      </c>
      <c r="P2216" s="6">
        <f>ROUND(E2216/L2216,2)</f>
        <v>69</v>
      </c>
      <c r="Q2216" t="str">
        <f>LEFT(N2216, SEARCH("/",N2216)-1)</f>
        <v>film &amp; video</v>
      </c>
      <c r="R2216" t="str">
        <f>RIGHT(N2216, LEN(N2216)-SEARCH("/",N2216))</f>
        <v>drama</v>
      </c>
      <c r="S2216" s="10">
        <f t="shared" si="68"/>
        <v>42556.482372685183</v>
      </c>
      <c r="T2216" s="10">
        <f t="shared" si="69"/>
        <v>42616.482372685183</v>
      </c>
    </row>
    <row r="2217" spans="1:20" ht="18" x14ac:dyDescent="0.25">
      <c r="A2217">
        <v>190</v>
      </c>
      <c r="B2217" s="3" t="s">
        <v>192</v>
      </c>
      <c r="C2217" s="3" t="s">
        <v>4300</v>
      </c>
      <c r="D2217">
        <v>12000</v>
      </c>
      <c r="E2217">
        <v>50</v>
      </c>
      <c r="F2217" t="s">
        <v>8221</v>
      </c>
      <c r="G2217" t="s">
        <v>8224</v>
      </c>
      <c r="H2217" t="s">
        <v>8246</v>
      </c>
      <c r="I2217">
        <v>1466091446</v>
      </c>
      <c r="J2217">
        <v>1465227446</v>
      </c>
      <c r="K2217" t="b">
        <v>0</v>
      </c>
      <c r="L2217">
        <v>1</v>
      </c>
      <c r="M2217" t="b">
        <v>0</v>
      </c>
      <c r="N2217" t="s">
        <v>8268</v>
      </c>
      <c r="O2217" s="5">
        <f>E2217/D2217</f>
        <v>4.1666666666666666E-3</v>
      </c>
      <c r="P2217" s="6">
        <f>ROUND(E2217/L2217,2)</f>
        <v>50</v>
      </c>
      <c r="Q2217" t="str">
        <f>LEFT(N2217, SEARCH("/",N2217)-1)</f>
        <v>film &amp; video</v>
      </c>
      <c r="R2217" t="str">
        <f>RIGHT(N2217, LEN(N2217)-SEARCH("/",N2217))</f>
        <v>drama</v>
      </c>
      <c r="S2217" s="10">
        <f t="shared" si="68"/>
        <v>42527.442662037036</v>
      </c>
      <c r="T2217" s="10">
        <f t="shared" si="69"/>
        <v>42537.442662037036</v>
      </c>
    </row>
    <row r="2218" spans="1:20" ht="49" x14ac:dyDescent="0.25">
      <c r="A2218">
        <v>191</v>
      </c>
      <c r="B2218" s="3" t="s">
        <v>193</v>
      </c>
      <c r="C2218" s="3" t="s">
        <v>4301</v>
      </c>
      <c r="D2218">
        <v>5000</v>
      </c>
      <c r="E2218">
        <v>250</v>
      </c>
      <c r="F2218" t="s">
        <v>8221</v>
      </c>
      <c r="G2218" t="s">
        <v>8226</v>
      </c>
      <c r="H2218" t="s">
        <v>8248</v>
      </c>
      <c r="I2218">
        <v>1443782138</v>
      </c>
      <c r="J2218">
        <v>1440326138</v>
      </c>
      <c r="K2218" t="b">
        <v>0</v>
      </c>
      <c r="L2218">
        <v>3</v>
      </c>
      <c r="M2218" t="b">
        <v>0</v>
      </c>
      <c r="N2218" t="s">
        <v>8268</v>
      </c>
      <c r="O2218" s="5">
        <f>E2218/D2218</f>
        <v>0.05</v>
      </c>
      <c r="P2218" s="6">
        <f>ROUND(E2218/L2218,2)</f>
        <v>83.33</v>
      </c>
      <c r="Q2218" t="str">
        <f>LEFT(N2218, SEARCH("/",N2218)-1)</f>
        <v>film &amp; video</v>
      </c>
      <c r="R2218" t="str">
        <f>RIGHT(N2218, LEN(N2218)-SEARCH("/",N2218))</f>
        <v>drama</v>
      </c>
      <c r="S2218" s="10">
        <f t="shared" si="68"/>
        <v>42239.233078703699</v>
      </c>
      <c r="T2218" s="10">
        <f t="shared" si="69"/>
        <v>42279.233078703699</v>
      </c>
    </row>
    <row r="2219" spans="1:20" ht="49" x14ac:dyDescent="0.25">
      <c r="A2219">
        <v>192</v>
      </c>
      <c r="B2219" s="3" t="s">
        <v>194</v>
      </c>
      <c r="C2219" s="3" t="s">
        <v>4302</v>
      </c>
      <c r="D2219">
        <v>1000000</v>
      </c>
      <c r="E2219">
        <v>17</v>
      </c>
      <c r="F2219" t="s">
        <v>8221</v>
      </c>
      <c r="G2219" t="s">
        <v>8224</v>
      </c>
      <c r="H2219" t="s">
        <v>8246</v>
      </c>
      <c r="I2219">
        <v>1413572432</v>
      </c>
      <c r="J2219">
        <v>1410980432</v>
      </c>
      <c r="K2219" t="b">
        <v>0</v>
      </c>
      <c r="L2219">
        <v>3</v>
      </c>
      <c r="M2219" t="b">
        <v>0</v>
      </c>
      <c r="N2219" t="s">
        <v>8268</v>
      </c>
      <c r="O2219" s="5">
        <f>E2219/D2219</f>
        <v>1.7E-5</v>
      </c>
      <c r="P2219" s="6">
        <f>ROUND(E2219/L2219,2)</f>
        <v>5.67</v>
      </c>
      <c r="Q2219" t="str">
        <f>LEFT(N2219, SEARCH("/",N2219)-1)</f>
        <v>film &amp; video</v>
      </c>
      <c r="R2219" t="str">
        <f>RIGHT(N2219, LEN(N2219)-SEARCH("/",N2219))</f>
        <v>drama</v>
      </c>
      <c r="S2219" s="10">
        <f t="shared" si="68"/>
        <v>41899.583703703705</v>
      </c>
      <c r="T2219" s="10">
        <f t="shared" si="69"/>
        <v>41929.583703703705</v>
      </c>
    </row>
    <row r="2220" spans="1:20" ht="49" x14ac:dyDescent="0.25">
      <c r="A2220">
        <v>193</v>
      </c>
      <c r="B2220" s="3" t="s">
        <v>195</v>
      </c>
      <c r="C2220" s="3" t="s">
        <v>4303</v>
      </c>
      <c r="D2220">
        <v>1000</v>
      </c>
      <c r="E2220">
        <v>0</v>
      </c>
      <c r="F2220" t="s">
        <v>8221</v>
      </c>
      <c r="G2220" t="s">
        <v>8225</v>
      </c>
      <c r="H2220" t="s">
        <v>8247</v>
      </c>
      <c r="I2220">
        <v>1417217166</v>
      </c>
      <c r="J2220">
        <v>1412029566</v>
      </c>
      <c r="K2220" t="b">
        <v>0</v>
      </c>
      <c r="L2220">
        <v>0</v>
      </c>
      <c r="M2220" t="b">
        <v>0</v>
      </c>
      <c r="N2220" t="s">
        <v>8268</v>
      </c>
      <c r="O2220" s="5">
        <f>E2220/D2220</f>
        <v>0</v>
      </c>
      <c r="P2220" s="6" t="e">
        <f>ROUND(E2220/L2220,2)</f>
        <v>#DIV/0!</v>
      </c>
      <c r="Q2220" t="str">
        <f>LEFT(N2220, SEARCH("/",N2220)-1)</f>
        <v>film &amp; video</v>
      </c>
      <c r="R2220" t="str">
        <f>RIGHT(N2220, LEN(N2220)-SEARCH("/",N2220))</f>
        <v>drama</v>
      </c>
      <c r="S2220" s="10">
        <f t="shared" si="68"/>
        <v>41911.726458333331</v>
      </c>
      <c r="T2220" s="10">
        <f t="shared" si="69"/>
        <v>41971.768124999995</v>
      </c>
    </row>
    <row r="2221" spans="1:20" ht="49" x14ac:dyDescent="0.25">
      <c r="A2221">
        <v>194</v>
      </c>
      <c r="B2221" s="3" t="s">
        <v>196</v>
      </c>
      <c r="C2221" s="3" t="s">
        <v>4304</v>
      </c>
      <c r="D2221">
        <v>2500</v>
      </c>
      <c r="E2221">
        <v>3</v>
      </c>
      <c r="F2221" t="s">
        <v>8221</v>
      </c>
      <c r="G2221" t="s">
        <v>8225</v>
      </c>
      <c r="H2221" t="s">
        <v>8247</v>
      </c>
      <c r="I2221">
        <v>1457308531</v>
      </c>
      <c r="J2221">
        <v>1452124531</v>
      </c>
      <c r="K2221" t="b">
        <v>0</v>
      </c>
      <c r="L2221">
        <v>3</v>
      </c>
      <c r="M2221" t="b">
        <v>0</v>
      </c>
      <c r="N2221" t="s">
        <v>8268</v>
      </c>
      <c r="O2221" s="5">
        <f>E2221/D2221</f>
        <v>1.1999999999999999E-3</v>
      </c>
      <c r="P2221" s="6">
        <f>ROUND(E2221/L2221,2)</f>
        <v>1</v>
      </c>
      <c r="Q2221" t="str">
        <f>LEFT(N2221, SEARCH("/",N2221)-1)</f>
        <v>film &amp; video</v>
      </c>
      <c r="R2221" t="str">
        <f>RIGHT(N2221, LEN(N2221)-SEARCH("/",N2221))</f>
        <v>drama</v>
      </c>
      <c r="S2221" s="10">
        <f t="shared" si="68"/>
        <v>42375.788553240738</v>
      </c>
      <c r="T2221" s="10">
        <f t="shared" si="69"/>
        <v>42435.788553240738</v>
      </c>
    </row>
    <row r="2222" spans="1:20" ht="49" x14ac:dyDescent="0.25">
      <c r="A2222">
        <v>195</v>
      </c>
      <c r="B2222" s="3" t="s">
        <v>197</v>
      </c>
      <c r="C2222" s="3" t="s">
        <v>4305</v>
      </c>
      <c r="D2222">
        <v>2000000</v>
      </c>
      <c r="E2222">
        <v>0</v>
      </c>
      <c r="F2222" t="s">
        <v>8221</v>
      </c>
      <c r="G2222" t="s">
        <v>8224</v>
      </c>
      <c r="H2222" t="s">
        <v>8246</v>
      </c>
      <c r="I2222">
        <v>1436544332</v>
      </c>
      <c r="J2222">
        <v>1431360332</v>
      </c>
      <c r="K2222" t="b">
        <v>0</v>
      </c>
      <c r="L2222">
        <v>0</v>
      </c>
      <c r="M2222" t="b">
        <v>0</v>
      </c>
      <c r="N2222" t="s">
        <v>8268</v>
      </c>
      <c r="O2222" s="5">
        <f>E2222/D2222</f>
        <v>0</v>
      </c>
      <c r="P2222" s="6" t="e">
        <f>ROUND(E2222/L2222,2)</f>
        <v>#DIV/0!</v>
      </c>
      <c r="Q2222" t="str">
        <f>LEFT(N2222, SEARCH("/",N2222)-1)</f>
        <v>film &amp; video</v>
      </c>
      <c r="R2222" t="str">
        <f>RIGHT(N2222, LEN(N2222)-SEARCH("/",N2222))</f>
        <v>drama</v>
      </c>
      <c r="S2222" s="10">
        <f t="shared" si="68"/>
        <v>42135.462175925924</v>
      </c>
      <c r="T2222" s="10">
        <f t="shared" si="69"/>
        <v>42195.462175925924</v>
      </c>
    </row>
    <row r="2223" spans="1:20" ht="49" x14ac:dyDescent="0.25">
      <c r="A2223">
        <v>196</v>
      </c>
      <c r="B2223" s="3" t="s">
        <v>198</v>
      </c>
      <c r="C2223" s="3" t="s">
        <v>4306</v>
      </c>
      <c r="D2223">
        <v>3500</v>
      </c>
      <c r="E2223">
        <v>1465</v>
      </c>
      <c r="F2223" t="s">
        <v>8221</v>
      </c>
      <c r="G2223" t="s">
        <v>8225</v>
      </c>
      <c r="H2223" t="s">
        <v>8247</v>
      </c>
      <c r="I2223">
        <v>1444510800</v>
      </c>
      <c r="J2223">
        <v>1442062898</v>
      </c>
      <c r="K2223" t="b">
        <v>0</v>
      </c>
      <c r="L2223">
        <v>19</v>
      </c>
      <c r="M2223" t="b">
        <v>0</v>
      </c>
      <c r="N2223" t="s">
        <v>8268</v>
      </c>
      <c r="O2223" s="5">
        <f>E2223/D2223</f>
        <v>0.41857142857142859</v>
      </c>
      <c r="P2223" s="6">
        <f>ROUND(E2223/L2223,2)</f>
        <v>77.11</v>
      </c>
      <c r="Q2223" t="str">
        <f>LEFT(N2223, SEARCH("/",N2223)-1)</f>
        <v>film &amp; video</v>
      </c>
      <c r="R2223" t="str">
        <f>RIGHT(N2223, LEN(N2223)-SEARCH("/",N2223))</f>
        <v>drama</v>
      </c>
      <c r="S2223" s="10">
        <f t="shared" si="68"/>
        <v>42259.334467592591</v>
      </c>
      <c r="T2223" s="10">
        <f t="shared" si="69"/>
        <v>42287.666666666664</v>
      </c>
    </row>
    <row r="2224" spans="1:20" ht="49" x14ac:dyDescent="0.25">
      <c r="A2224">
        <v>197</v>
      </c>
      <c r="B2224" s="3" t="s">
        <v>199</v>
      </c>
      <c r="C2224" s="3" t="s">
        <v>4307</v>
      </c>
      <c r="D2224">
        <v>2500</v>
      </c>
      <c r="E2224">
        <v>262</v>
      </c>
      <c r="F2224" t="s">
        <v>8221</v>
      </c>
      <c r="G2224" t="s">
        <v>8225</v>
      </c>
      <c r="H2224" t="s">
        <v>8247</v>
      </c>
      <c r="I2224">
        <v>1487365200</v>
      </c>
      <c r="J2224">
        <v>1483734100</v>
      </c>
      <c r="K2224" t="b">
        <v>0</v>
      </c>
      <c r="L2224">
        <v>8</v>
      </c>
      <c r="M2224" t="b">
        <v>0</v>
      </c>
      <c r="N2224" t="s">
        <v>8268</v>
      </c>
      <c r="O2224" s="5">
        <f>E2224/D2224</f>
        <v>0.1048</v>
      </c>
      <c r="P2224" s="6">
        <f>ROUND(E2224/L2224,2)</f>
        <v>32.75</v>
      </c>
      <c r="Q2224" t="str">
        <f>LEFT(N2224, SEARCH("/",N2224)-1)</f>
        <v>film &amp; video</v>
      </c>
      <c r="R2224" t="str">
        <f>RIGHT(N2224, LEN(N2224)-SEARCH("/",N2224))</f>
        <v>drama</v>
      </c>
      <c r="S2224" s="10">
        <f t="shared" si="68"/>
        <v>42741.640046296299</v>
      </c>
      <c r="T2224" s="10">
        <f t="shared" si="69"/>
        <v>42783.666666666664</v>
      </c>
    </row>
    <row r="2225" spans="1:20" ht="49" x14ac:dyDescent="0.25">
      <c r="A2225">
        <v>198</v>
      </c>
      <c r="B2225" s="3" t="s">
        <v>200</v>
      </c>
      <c r="C2225" s="3" t="s">
        <v>4308</v>
      </c>
      <c r="D2225">
        <v>25000</v>
      </c>
      <c r="E2225">
        <v>279</v>
      </c>
      <c r="F2225" t="s">
        <v>8221</v>
      </c>
      <c r="G2225" t="s">
        <v>8224</v>
      </c>
      <c r="H2225" t="s">
        <v>8246</v>
      </c>
      <c r="I2225">
        <v>1412500322</v>
      </c>
      <c r="J2225">
        <v>1409908322</v>
      </c>
      <c r="K2225" t="b">
        <v>0</v>
      </c>
      <c r="L2225">
        <v>6</v>
      </c>
      <c r="M2225" t="b">
        <v>0</v>
      </c>
      <c r="N2225" t="s">
        <v>8268</v>
      </c>
      <c r="O2225" s="5">
        <f>E2225/D2225</f>
        <v>1.116E-2</v>
      </c>
      <c r="P2225" s="6">
        <f>ROUND(E2225/L2225,2)</f>
        <v>46.5</v>
      </c>
      <c r="Q2225" t="str">
        <f>LEFT(N2225, SEARCH("/",N2225)-1)</f>
        <v>film &amp; video</v>
      </c>
      <c r="R2225" t="str">
        <f>RIGHT(N2225, LEN(N2225)-SEARCH("/",N2225))</f>
        <v>drama</v>
      </c>
      <c r="S2225" s="10">
        <f t="shared" si="68"/>
        <v>41887.175023148149</v>
      </c>
      <c r="T2225" s="10">
        <f t="shared" si="69"/>
        <v>41917.175023148149</v>
      </c>
    </row>
    <row r="2226" spans="1:20" ht="49" x14ac:dyDescent="0.25">
      <c r="A2226">
        <v>199</v>
      </c>
      <c r="B2226" s="3" t="s">
        <v>201</v>
      </c>
      <c r="C2226" s="3" t="s">
        <v>4309</v>
      </c>
      <c r="D2226">
        <v>10000</v>
      </c>
      <c r="E2226">
        <v>0</v>
      </c>
      <c r="F2226" t="s">
        <v>8221</v>
      </c>
      <c r="G2226" t="s">
        <v>8224</v>
      </c>
      <c r="H2226" t="s">
        <v>8246</v>
      </c>
      <c r="I2226">
        <v>1472698702</v>
      </c>
      <c r="J2226">
        <v>1470106702</v>
      </c>
      <c r="K2226" t="b">
        <v>0</v>
      </c>
      <c r="L2226">
        <v>0</v>
      </c>
      <c r="M2226" t="b">
        <v>0</v>
      </c>
      <c r="N2226" t="s">
        <v>8268</v>
      </c>
      <c r="O2226" s="5">
        <f>E2226/D2226</f>
        <v>0</v>
      </c>
      <c r="P2226" s="6" t="e">
        <f>ROUND(E2226/L2226,2)</f>
        <v>#DIV/0!</v>
      </c>
      <c r="Q2226" t="str">
        <f>LEFT(N2226, SEARCH("/",N2226)-1)</f>
        <v>film &amp; video</v>
      </c>
      <c r="R2226" t="str">
        <f>RIGHT(N2226, LEN(N2226)-SEARCH("/",N2226))</f>
        <v>drama</v>
      </c>
      <c r="S2226" s="10">
        <f t="shared" si="68"/>
        <v>42583.915532407402</v>
      </c>
      <c r="T2226" s="10">
        <f t="shared" si="69"/>
        <v>42613.915532407402</v>
      </c>
    </row>
    <row r="2227" spans="1:20" ht="33" x14ac:dyDescent="0.25">
      <c r="A2227">
        <v>200</v>
      </c>
      <c r="B2227" s="3" t="s">
        <v>202</v>
      </c>
      <c r="C2227" s="3" t="s">
        <v>4310</v>
      </c>
      <c r="D2227">
        <v>6000</v>
      </c>
      <c r="E2227">
        <v>1571.55</v>
      </c>
      <c r="F2227" t="s">
        <v>8221</v>
      </c>
      <c r="G2227" t="s">
        <v>8224</v>
      </c>
      <c r="H2227" t="s">
        <v>8246</v>
      </c>
      <c r="I2227">
        <v>1410746403</v>
      </c>
      <c r="J2227">
        <v>1408154403</v>
      </c>
      <c r="K2227" t="b">
        <v>0</v>
      </c>
      <c r="L2227">
        <v>18</v>
      </c>
      <c r="M2227" t="b">
        <v>0</v>
      </c>
      <c r="N2227" t="s">
        <v>8268</v>
      </c>
      <c r="O2227" s="5">
        <f>E2227/D2227</f>
        <v>0.26192500000000002</v>
      </c>
      <c r="P2227" s="6">
        <f>ROUND(E2227/L2227,2)</f>
        <v>87.31</v>
      </c>
      <c r="Q2227" t="str">
        <f>LEFT(N2227, SEARCH("/",N2227)-1)</f>
        <v>film &amp; video</v>
      </c>
      <c r="R2227" t="str">
        <f>RIGHT(N2227, LEN(N2227)-SEARCH("/",N2227))</f>
        <v>drama</v>
      </c>
      <c r="S2227" s="10">
        <f t="shared" si="68"/>
        <v>41866.875034722216</v>
      </c>
      <c r="T2227" s="10">
        <f t="shared" si="69"/>
        <v>41896.875034722216</v>
      </c>
    </row>
    <row r="2228" spans="1:20" ht="49" x14ac:dyDescent="0.25">
      <c r="A2228">
        <v>201</v>
      </c>
      <c r="B2228" s="3" t="s">
        <v>203</v>
      </c>
      <c r="C2228" s="3" t="s">
        <v>4311</v>
      </c>
      <c r="D2228">
        <v>650</v>
      </c>
      <c r="E2228">
        <v>380</v>
      </c>
      <c r="F2228" t="s">
        <v>8221</v>
      </c>
      <c r="G2228" t="s">
        <v>8224</v>
      </c>
      <c r="H2228" t="s">
        <v>8246</v>
      </c>
      <c r="I2228">
        <v>1423424329</v>
      </c>
      <c r="J2228">
        <v>1421696329</v>
      </c>
      <c r="K2228" t="b">
        <v>0</v>
      </c>
      <c r="L2228">
        <v>7</v>
      </c>
      <c r="M2228" t="b">
        <v>0</v>
      </c>
      <c r="N2228" t="s">
        <v>8268</v>
      </c>
      <c r="O2228" s="5">
        <f>E2228/D2228</f>
        <v>0.58461538461538465</v>
      </c>
      <c r="P2228" s="6">
        <f>ROUND(E2228/L2228,2)</f>
        <v>54.29</v>
      </c>
      <c r="Q2228" t="str">
        <f>LEFT(N2228, SEARCH("/",N2228)-1)</f>
        <v>film &amp; video</v>
      </c>
      <c r="R2228" t="str">
        <f>RIGHT(N2228, LEN(N2228)-SEARCH("/",N2228))</f>
        <v>drama</v>
      </c>
      <c r="S2228" s="10">
        <f t="shared" si="68"/>
        <v>42023.610289351847</v>
      </c>
      <c r="T2228" s="10">
        <f t="shared" si="69"/>
        <v>42043.610289351847</v>
      </c>
    </row>
    <row r="2229" spans="1:20" ht="18" x14ac:dyDescent="0.25">
      <c r="A2229">
        <v>202</v>
      </c>
      <c r="B2229" s="3" t="s">
        <v>204</v>
      </c>
      <c r="C2229" s="3" t="s">
        <v>4312</v>
      </c>
      <c r="D2229">
        <v>6000</v>
      </c>
      <c r="E2229">
        <v>0</v>
      </c>
      <c r="F2229" t="s">
        <v>8221</v>
      </c>
      <c r="G2229" t="s">
        <v>8224</v>
      </c>
      <c r="H2229" t="s">
        <v>8246</v>
      </c>
      <c r="I2229">
        <v>1444337940</v>
      </c>
      <c r="J2229">
        <v>1441750564</v>
      </c>
      <c r="K2229" t="b">
        <v>0</v>
      </c>
      <c r="L2229">
        <v>0</v>
      </c>
      <c r="M2229" t="b">
        <v>0</v>
      </c>
      <c r="N2229" t="s">
        <v>8268</v>
      </c>
      <c r="O2229" s="5">
        <f>E2229/D2229</f>
        <v>0</v>
      </c>
      <c r="P2229" s="6" t="e">
        <f>ROUND(E2229/L2229,2)</f>
        <v>#DIV/0!</v>
      </c>
      <c r="Q2229" t="str">
        <f>LEFT(N2229, SEARCH("/",N2229)-1)</f>
        <v>film &amp; video</v>
      </c>
      <c r="R2229" t="str">
        <f>RIGHT(N2229, LEN(N2229)-SEARCH("/",N2229))</f>
        <v>drama</v>
      </c>
      <c r="S2229" s="10">
        <f t="shared" si="68"/>
        <v>42255.719490740739</v>
      </c>
      <c r="T2229" s="10">
        <f t="shared" si="69"/>
        <v>42285.665972222218</v>
      </c>
    </row>
    <row r="2230" spans="1:20" ht="49" x14ac:dyDescent="0.25">
      <c r="A2230">
        <v>203</v>
      </c>
      <c r="B2230" s="3" t="s">
        <v>205</v>
      </c>
      <c r="C2230" s="3" t="s">
        <v>4313</v>
      </c>
      <c r="D2230">
        <v>2500</v>
      </c>
      <c r="E2230">
        <v>746</v>
      </c>
      <c r="F2230" t="s">
        <v>8221</v>
      </c>
      <c r="G2230" t="s">
        <v>8225</v>
      </c>
      <c r="H2230" t="s">
        <v>8247</v>
      </c>
      <c r="I2230">
        <v>1422562864</v>
      </c>
      <c r="J2230">
        <v>1417378864</v>
      </c>
      <c r="K2230" t="b">
        <v>0</v>
      </c>
      <c r="L2230">
        <v>8</v>
      </c>
      <c r="M2230" t="b">
        <v>0</v>
      </c>
      <c r="N2230" t="s">
        <v>8268</v>
      </c>
      <c r="O2230" s="5">
        <f>E2230/D2230</f>
        <v>0.2984</v>
      </c>
      <c r="P2230" s="6">
        <f>ROUND(E2230/L2230,2)</f>
        <v>93.25</v>
      </c>
      <c r="Q2230" t="str">
        <f>LEFT(N2230, SEARCH("/",N2230)-1)</f>
        <v>film &amp; video</v>
      </c>
      <c r="R2230" t="str">
        <f>RIGHT(N2230, LEN(N2230)-SEARCH("/",N2230))</f>
        <v>drama</v>
      </c>
      <c r="S2230" s="10">
        <f t="shared" si="68"/>
        <v>41973.639629629623</v>
      </c>
      <c r="T2230" s="10">
        <f t="shared" si="69"/>
        <v>42033.639629629623</v>
      </c>
    </row>
    <row r="2231" spans="1:20" ht="49" x14ac:dyDescent="0.25">
      <c r="A2231">
        <v>204</v>
      </c>
      <c r="B2231" s="3" t="s">
        <v>206</v>
      </c>
      <c r="C2231" s="3" t="s">
        <v>4314</v>
      </c>
      <c r="D2231">
        <v>300000</v>
      </c>
      <c r="E2231">
        <v>152165</v>
      </c>
      <c r="F2231" t="s">
        <v>8221</v>
      </c>
      <c r="G2231" t="s">
        <v>8226</v>
      </c>
      <c r="H2231" t="s">
        <v>8248</v>
      </c>
      <c r="I2231">
        <v>1470319203</v>
      </c>
      <c r="J2231">
        <v>1467727203</v>
      </c>
      <c r="K2231" t="b">
        <v>0</v>
      </c>
      <c r="L2231">
        <v>1293</v>
      </c>
      <c r="M2231" t="b">
        <v>0</v>
      </c>
      <c r="N2231" t="s">
        <v>8268</v>
      </c>
      <c r="O2231" s="5">
        <f>E2231/D2231</f>
        <v>0.50721666666666665</v>
      </c>
      <c r="P2231" s="6">
        <f>ROUND(E2231/L2231,2)</f>
        <v>117.68</v>
      </c>
      <c r="Q2231" t="str">
        <f>LEFT(N2231, SEARCH("/",N2231)-1)</f>
        <v>film &amp; video</v>
      </c>
      <c r="R2231" t="str">
        <f>RIGHT(N2231, LEN(N2231)-SEARCH("/",N2231))</f>
        <v>drama</v>
      </c>
      <c r="S2231" s="10">
        <f t="shared" si="68"/>
        <v>42556.375034722216</v>
      </c>
      <c r="T2231" s="10">
        <f t="shared" si="69"/>
        <v>42586.375034722216</v>
      </c>
    </row>
    <row r="2232" spans="1:20" ht="49" x14ac:dyDescent="0.25">
      <c r="A2232">
        <v>205</v>
      </c>
      <c r="B2232" s="3" t="s">
        <v>207</v>
      </c>
      <c r="C2232" s="3" t="s">
        <v>4315</v>
      </c>
      <c r="D2232">
        <v>8000</v>
      </c>
      <c r="E2232">
        <v>1300</v>
      </c>
      <c r="F2232" t="s">
        <v>8221</v>
      </c>
      <c r="G2232" t="s">
        <v>8224</v>
      </c>
      <c r="H2232" t="s">
        <v>8246</v>
      </c>
      <c r="I2232">
        <v>1444144222</v>
      </c>
      <c r="J2232">
        <v>1441120222</v>
      </c>
      <c r="K2232" t="b">
        <v>0</v>
      </c>
      <c r="L2232">
        <v>17</v>
      </c>
      <c r="M2232" t="b">
        <v>0</v>
      </c>
      <c r="N2232" t="s">
        <v>8268</v>
      </c>
      <c r="O2232" s="5">
        <f>E2232/D2232</f>
        <v>0.16250000000000001</v>
      </c>
      <c r="P2232" s="6">
        <f>ROUND(E2232/L2232,2)</f>
        <v>76.47</v>
      </c>
      <c r="Q2232" t="str">
        <f>LEFT(N2232, SEARCH("/",N2232)-1)</f>
        <v>film &amp; video</v>
      </c>
      <c r="R2232" t="str">
        <f>RIGHT(N2232, LEN(N2232)-SEARCH("/",N2232))</f>
        <v>drama</v>
      </c>
      <c r="S2232" s="10">
        <f t="shared" si="68"/>
        <v>42248.423865740733</v>
      </c>
      <c r="T2232" s="10">
        <f t="shared" si="69"/>
        <v>42283.423865740733</v>
      </c>
    </row>
    <row r="2233" spans="1:20" ht="49" x14ac:dyDescent="0.25">
      <c r="A2233">
        <v>206</v>
      </c>
      <c r="B2233" s="3" t="s">
        <v>208</v>
      </c>
      <c r="C2233" s="3" t="s">
        <v>4316</v>
      </c>
      <c r="D2233">
        <v>12700</v>
      </c>
      <c r="E2233">
        <v>0</v>
      </c>
      <c r="F2233" t="s">
        <v>8221</v>
      </c>
      <c r="G2233" t="s">
        <v>8224</v>
      </c>
      <c r="H2233" t="s">
        <v>8246</v>
      </c>
      <c r="I2233">
        <v>1470441983</v>
      </c>
      <c r="J2233">
        <v>1468627583</v>
      </c>
      <c r="K2233" t="b">
        <v>0</v>
      </c>
      <c r="L2233">
        <v>0</v>
      </c>
      <c r="M2233" t="b">
        <v>0</v>
      </c>
      <c r="N2233" t="s">
        <v>8268</v>
      </c>
      <c r="O2233" s="5">
        <f>E2233/D2233</f>
        <v>0</v>
      </c>
      <c r="P2233" s="6" t="e">
        <f>ROUND(E2233/L2233,2)</f>
        <v>#DIV/0!</v>
      </c>
      <c r="Q2233" t="str">
        <f>LEFT(N2233, SEARCH("/",N2233)-1)</f>
        <v>film &amp; video</v>
      </c>
      <c r="R2233" t="str">
        <f>RIGHT(N2233, LEN(N2233)-SEARCH("/",N2233))</f>
        <v>drama</v>
      </c>
      <c r="S2233" s="10">
        <f t="shared" si="68"/>
        <v>42566.79609953703</v>
      </c>
      <c r="T2233" s="10">
        <f t="shared" si="69"/>
        <v>42587.79609953703</v>
      </c>
    </row>
    <row r="2234" spans="1:20" ht="49" x14ac:dyDescent="0.25">
      <c r="A2234">
        <v>207</v>
      </c>
      <c r="B2234" s="3" t="s">
        <v>209</v>
      </c>
      <c r="C2234" s="3" t="s">
        <v>4317</v>
      </c>
      <c r="D2234">
        <v>14000</v>
      </c>
      <c r="E2234">
        <v>2130</v>
      </c>
      <c r="F2234" t="s">
        <v>8221</v>
      </c>
      <c r="G2234" t="s">
        <v>8229</v>
      </c>
      <c r="H2234" t="s">
        <v>8251</v>
      </c>
      <c r="I2234">
        <v>1420346638</v>
      </c>
      <c r="J2234">
        <v>1417754638</v>
      </c>
      <c r="K2234" t="b">
        <v>0</v>
      </c>
      <c r="L2234">
        <v>13</v>
      </c>
      <c r="M2234" t="b">
        <v>0</v>
      </c>
      <c r="N2234" t="s">
        <v>8268</v>
      </c>
      <c r="O2234" s="5">
        <f>E2234/D2234</f>
        <v>0.15214285714285714</v>
      </c>
      <c r="P2234" s="6">
        <f>ROUND(E2234/L2234,2)</f>
        <v>163.85</v>
      </c>
      <c r="Q2234" t="str">
        <f>LEFT(N2234, SEARCH("/",N2234)-1)</f>
        <v>film &amp; video</v>
      </c>
      <c r="R2234" t="str">
        <f>RIGHT(N2234, LEN(N2234)-SEARCH("/",N2234))</f>
        <v>drama</v>
      </c>
      <c r="S2234" s="10">
        <f t="shared" si="68"/>
        <v>41977.988865740735</v>
      </c>
      <c r="T2234" s="10">
        <f t="shared" si="69"/>
        <v>42007.988865740735</v>
      </c>
    </row>
    <row r="2235" spans="1:20" ht="49" x14ac:dyDescent="0.25">
      <c r="A2235">
        <v>208</v>
      </c>
      <c r="B2235" s="3" t="s">
        <v>210</v>
      </c>
      <c r="C2235" s="3" t="s">
        <v>4318</v>
      </c>
      <c r="D2235">
        <v>50000</v>
      </c>
      <c r="E2235">
        <v>0</v>
      </c>
      <c r="F2235" t="s">
        <v>8221</v>
      </c>
      <c r="G2235" t="s">
        <v>8226</v>
      </c>
      <c r="H2235" t="s">
        <v>8248</v>
      </c>
      <c r="I2235">
        <v>1418719967</v>
      </c>
      <c r="J2235">
        <v>1416127967</v>
      </c>
      <c r="K2235" t="b">
        <v>0</v>
      </c>
      <c r="L2235">
        <v>0</v>
      </c>
      <c r="M2235" t="b">
        <v>0</v>
      </c>
      <c r="N2235" t="s">
        <v>8268</v>
      </c>
      <c r="O2235" s="5">
        <f>E2235/D2235</f>
        <v>0</v>
      </c>
      <c r="P2235" s="6" t="e">
        <f>ROUND(E2235/L2235,2)</f>
        <v>#DIV/0!</v>
      </c>
      <c r="Q2235" t="str">
        <f>LEFT(N2235, SEARCH("/",N2235)-1)</f>
        <v>film &amp; video</v>
      </c>
      <c r="R2235" t="str">
        <f>RIGHT(N2235, LEN(N2235)-SEARCH("/",N2235))</f>
        <v>drama</v>
      </c>
      <c r="S2235" s="10">
        <f t="shared" si="68"/>
        <v>41959.16165509259</v>
      </c>
      <c r="T2235" s="10">
        <f t="shared" si="69"/>
        <v>41989.16165509259</v>
      </c>
    </row>
    <row r="2236" spans="1:20" ht="49" x14ac:dyDescent="0.25">
      <c r="A2236">
        <v>209</v>
      </c>
      <c r="B2236" s="3" t="s">
        <v>211</v>
      </c>
      <c r="C2236" s="3" t="s">
        <v>4319</v>
      </c>
      <c r="D2236">
        <v>25000</v>
      </c>
      <c r="E2236">
        <v>0</v>
      </c>
      <c r="F2236" t="s">
        <v>8221</v>
      </c>
      <c r="G2236" t="s">
        <v>8224</v>
      </c>
      <c r="H2236" t="s">
        <v>8246</v>
      </c>
      <c r="I2236">
        <v>1436566135</v>
      </c>
      <c r="J2236">
        <v>1433974135</v>
      </c>
      <c r="K2236" t="b">
        <v>0</v>
      </c>
      <c r="L2236">
        <v>0</v>
      </c>
      <c r="M2236" t="b">
        <v>0</v>
      </c>
      <c r="N2236" t="s">
        <v>8268</v>
      </c>
      <c r="O2236" s="5">
        <f>E2236/D2236</f>
        <v>0</v>
      </c>
      <c r="P2236" s="6" t="e">
        <f>ROUND(E2236/L2236,2)</f>
        <v>#DIV/0!</v>
      </c>
      <c r="Q2236" t="str">
        <f>LEFT(N2236, SEARCH("/",N2236)-1)</f>
        <v>film &amp; video</v>
      </c>
      <c r="R2236" t="str">
        <f>RIGHT(N2236, LEN(N2236)-SEARCH("/",N2236))</f>
        <v>drama</v>
      </c>
      <c r="S2236" s="10">
        <f t="shared" si="68"/>
        <v>42165.714525462965</v>
      </c>
      <c r="T2236" s="10">
        <f t="shared" si="69"/>
        <v>42195.714525462965</v>
      </c>
    </row>
    <row r="2237" spans="1:20" ht="49" x14ac:dyDescent="0.25">
      <c r="A2237">
        <v>210</v>
      </c>
      <c r="B2237" s="3" t="s">
        <v>212</v>
      </c>
      <c r="C2237" s="3" t="s">
        <v>4320</v>
      </c>
      <c r="D2237">
        <v>12000</v>
      </c>
      <c r="E2237">
        <v>3030</v>
      </c>
      <c r="F2237" t="s">
        <v>8221</v>
      </c>
      <c r="G2237" t="s">
        <v>8224</v>
      </c>
      <c r="H2237" t="s">
        <v>8246</v>
      </c>
      <c r="I2237">
        <v>1443675600</v>
      </c>
      <c r="J2237">
        <v>1441157592</v>
      </c>
      <c r="K2237" t="b">
        <v>0</v>
      </c>
      <c r="L2237">
        <v>33</v>
      </c>
      <c r="M2237" t="b">
        <v>0</v>
      </c>
      <c r="N2237" t="s">
        <v>8268</v>
      </c>
      <c r="O2237" s="5">
        <f>E2237/D2237</f>
        <v>0.2525</v>
      </c>
      <c r="P2237" s="6">
        <f>ROUND(E2237/L2237,2)</f>
        <v>91.82</v>
      </c>
      <c r="Q2237" t="str">
        <f>LEFT(N2237, SEARCH("/",N2237)-1)</f>
        <v>film &amp; video</v>
      </c>
      <c r="R2237" t="str">
        <f>RIGHT(N2237, LEN(N2237)-SEARCH("/",N2237))</f>
        <v>drama</v>
      </c>
      <c r="S2237" s="10">
        <f t="shared" si="68"/>
        <v>42248.856388888882</v>
      </c>
      <c r="T2237" s="10">
        <f t="shared" si="69"/>
        <v>42277.999999999993</v>
      </c>
    </row>
    <row r="2238" spans="1:20" ht="49" x14ac:dyDescent="0.25">
      <c r="A2238">
        <v>211</v>
      </c>
      <c r="B2238" s="3" t="s">
        <v>213</v>
      </c>
      <c r="C2238" s="3" t="s">
        <v>4321</v>
      </c>
      <c r="D2238">
        <v>5000</v>
      </c>
      <c r="E2238">
        <v>2230</v>
      </c>
      <c r="F2238" t="s">
        <v>8221</v>
      </c>
      <c r="G2238" t="s">
        <v>8224</v>
      </c>
      <c r="H2238" t="s">
        <v>8246</v>
      </c>
      <c r="I2238">
        <v>1442634617</v>
      </c>
      <c r="J2238">
        <v>1440042617</v>
      </c>
      <c r="K2238" t="b">
        <v>0</v>
      </c>
      <c r="L2238">
        <v>12</v>
      </c>
      <c r="M2238" t="b">
        <v>0</v>
      </c>
      <c r="N2238" t="s">
        <v>8268</v>
      </c>
      <c r="O2238" s="5">
        <f>E2238/D2238</f>
        <v>0.44600000000000001</v>
      </c>
      <c r="P2238" s="6">
        <f>ROUND(E2238/L2238,2)</f>
        <v>185.83</v>
      </c>
      <c r="Q2238" t="str">
        <f>LEFT(N2238, SEARCH("/",N2238)-1)</f>
        <v>film &amp; video</v>
      </c>
      <c r="R2238" t="str">
        <f>RIGHT(N2238, LEN(N2238)-SEARCH("/",N2238))</f>
        <v>drama</v>
      </c>
      <c r="S2238" s="10">
        <f t="shared" si="68"/>
        <v>42235.951585648145</v>
      </c>
      <c r="T2238" s="10">
        <f t="shared" si="69"/>
        <v>42265.951585648145</v>
      </c>
    </row>
    <row r="2239" spans="1:20" ht="33" x14ac:dyDescent="0.25">
      <c r="A2239">
        <v>212</v>
      </c>
      <c r="B2239" s="3" t="s">
        <v>214</v>
      </c>
      <c r="C2239" s="3" t="s">
        <v>4322</v>
      </c>
      <c r="D2239">
        <v>6300</v>
      </c>
      <c r="E2239">
        <v>1</v>
      </c>
      <c r="F2239" t="s">
        <v>8221</v>
      </c>
      <c r="G2239" t="s">
        <v>8224</v>
      </c>
      <c r="H2239" t="s">
        <v>8246</v>
      </c>
      <c r="I2239">
        <v>1460837320</v>
      </c>
      <c r="J2239">
        <v>1455656920</v>
      </c>
      <c r="K2239" t="b">
        <v>0</v>
      </c>
      <c r="L2239">
        <v>1</v>
      </c>
      <c r="M2239" t="b">
        <v>0</v>
      </c>
      <c r="N2239" t="s">
        <v>8268</v>
      </c>
      <c r="O2239" s="5">
        <f>E2239/D2239</f>
        <v>1.5873015873015873E-4</v>
      </c>
      <c r="P2239" s="6">
        <f>ROUND(E2239/L2239,2)</f>
        <v>1</v>
      </c>
      <c r="Q2239" t="str">
        <f>LEFT(N2239, SEARCH("/",N2239)-1)</f>
        <v>film &amp; video</v>
      </c>
      <c r="R2239" t="str">
        <f>RIGHT(N2239, LEN(N2239)-SEARCH("/",N2239))</f>
        <v>drama</v>
      </c>
      <c r="S2239" s="10">
        <f t="shared" si="68"/>
        <v>42416.672685185178</v>
      </c>
      <c r="T2239" s="10">
        <f t="shared" si="69"/>
        <v>42476.631018518521</v>
      </c>
    </row>
    <row r="2240" spans="1:20" ht="49" x14ac:dyDescent="0.25">
      <c r="A2240">
        <v>213</v>
      </c>
      <c r="B2240" s="3" t="s">
        <v>215</v>
      </c>
      <c r="C2240" s="3" t="s">
        <v>4323</v>
      </c>
      <c r="D2240">
        <v>50000</v>
      </c>
      <c r="E2240">
        <v>20</v>
      </c>
      <c r="F2240" t="s">
        <v>8221</v>
      </c>
      <c r="G2240" t="s">
        <v>8224</v>
      </c>
      <c r="H2240" t="s">
        <v>8246</v>
      </c>
      <c r="I2240">
        <v>1439734001</v>
      </c>
      <c r="J2240">
        <v>1437142547</v>
      </c>
      <c r="K2240" t="b">
        <v>0</v>
      </c>
      <c r="L2240">
        <v>1</v>
      </c>
      <c r="M2240" t="b">
        <v>0</v>
      </c>
      <c r="N2240" t="s">
        <v>8268</v>
      </c>
      <c r="O2240" s="5">
        <f>E2240/D2240</f>
        <v>4.0000000000000002E-4</v>
      </c>
      <c r="P2240" s="6">
        <f>ROUND(E2240/L2240,2)</f>
        <v>20</v>
      </c>
      <c r="Q2240" t="str">
        <f>LEFT(N2240, SEARCH("/",N2240)-1)</f>
        <v>film &amp; video</v>
      </c>
      <c r="R2240" t="str">
        <f>RIGHT(N2240, LEN(N2240)-SEARCH("/",N2240))</f>
        <v>drama</v>
      </c>
      <c r="S2240" s="10">
        <f t="shared" si="68"/>
        <v>42202.385960648149</v>
      </c>
      <c r="T2240" s="10">
        <f t="shared" si="69"/>
        <v>42232.379641203697</v>
      </c>
    </row>
    <row r="2241" spans="1:20" ht="49" x14ac:dyDescent="0.25">
      <c r="A2241">
        <v>214</v>
      </c>
      <c r="B2241" s="3" t="s">
        <v>216</v>
      </c>
      <c r="C2241" s="3" t="s">
        <v>4324</v>
      </c>
      <c r="D2241">
        <v>12500</v>
      </c>
      <c r="E2241">
        <v>1</v>
      </c>
      <c r="F2241" t="s">
        <v>8221</v>
      </c>
      <c r="G2241" t="s">
        <v>8224</v>
      </c>
      <c r="H2241" t="s">
        <v>8246</v>
      </c>
      <c r="I2241">
        <v>1425655349</v>
      </c>
      <c r="J2241">
        <v>1420471349</v>
      </c>
      <c r="K2241" t="b">
        <v>0</v>
      </c>
      <c r="L2241">
        <v>1</v>
      </c>
      <c r="M2241" t="b">
        <v>0</v>
      </c>
      <c r="N2241" t="s">
        <v>8268</v>
      </c>
      <c r="O2241" s="5">
        <f>E2241/D2241</f>
        <v>8.0000000000000007E-5</v>
      </c>
      <c r="P2241" s="6">
        <f>ROUND(E2241/L2241,2)</f>
        <v>1</v>
      </c>
      <c r="Q2241" t="str">
        <f>LEFT(N2241, SEARCH("/",N2241)-1)</f>
        <v>film &amp; video</v>
      </c>
      <c r="R2241" t="str">
        <f>RIGHT(N2241, LEN(N2241)-SEARCH("/",N2241))</f>
        <v>drama</v>
      </c>
      <c r="S2241" s="10">
        <f t="shared" si="68"/>
        <v>42009.432280092595</v>
      </c>
      <c r="T2241" s="10">
        <f t="shared" si="69"/>
        <v>42069.432280092595</v>
      </c>
    </row>
    <row r="2242" spans="1:20" ht="49" x14ac:dyDescent="0.25">
      <c r="A2242">
        <v>215</v>
      </c>
      <c r="B2242" s="3" t="s">
        <v>217</v>
      </c>
      <c r="C2242" s="3" t="s">
        <v>4325</v>
      </c>
      <c r="D2242">
        <v>4400</v>
      </c>
      <c r="E2242">
        <v>10</v>
      </c>
      <c r="F2242" t="s">
        <v>8221</v>
      </c>
      <c r="G2242" t="s">
        <v>8225</v>
      </c>
      <c r="H2242" t="s">
        <v>8247</v>
      </c>
      <c r="I2242">
        <v>1455753540</v>
      </c>
      <c r="J2242">
        <v>1452058282</v>
      </c>
      <c r="K2242" t="b">
        <v>0</v>
      </c>
      <c r="L2242">
        <v>1</v>
      </c>
      <c r="M2242" t="b">
        <v>0</v>
      </c>
      <c r="N2242" t="s">
        <v>8268</v>
      </c>
      <c r="O2242" s="5">
        <f>E2242/D2242</f>
        <v>2.2727272727272726E-3</v>
      </c>
      <c r="P2242" s="6">
        <f>ROUND(E2242/L2242,2)</f>
        <v>10</v>
      </c>
      <c r="Q2242" t="str">
        <f>LEFT(N2242, SEARCH("/",N2242)-1)</f>
        <v>film &amp; video</v>
      </c>
      <c r="R2242" t="str">
        <f>RIGHT(N2242, LEN(N2242)-SEARCH("/",N2242))</f>
        <v>drama</v>
      </c>
      <c r="S2242" s="10">
        <f t="shared" si="68"/>
        <v>42375.021782407406</v>
      </c>
      <c r="T2242" s="10">
        <f t="shared" si="69"/>
        <v>42417.790972222218</v>
      </c>
    </row>
    <row r="2243" spans="1:20" ht="49" x14ac:dyDescent="0.25">
      <c r="A2243">
        <v>216</v>
      </c>
      <c r="B2243" s="3" t="s">
        <v>218</v>
      </c>
      <c r="C2243" s="3" t="s">
        <v>4326</v>
      </c>
      <c r="D2243">
        <v>50000</v>
      </c>
      <c r="E2243">
        <v>27849.22</v>
      </c>
      <c r="F2243" t="s">
        <v>8221</v>
      </c>
      <c r="G2243" t="s">
        <v>8224</v>
      </c>
      <c r="H2243" t="s">
        <v>8246</v>
      </c>
      <c r="I2243">
        <v>1429740037</v>
      </c>
      <c r="J2243">
        <v>1425423637</v>
      </c>
      <c r="K2243" t="b">
        <v>0</v>
      </c>
      <c r="L2243">
        <v>84</v>
      </c>
      <c r="M2243" t="b">
        <v>0</v>
      </c>
      <c r="N2243" t="s">
        <v>8268</v>
      </c>
      <c r="O2243" s="5">
        <f>E2243/D2243</f>
        <v>0.55698440000000005</v>
      </c>
      <c r="P2243" s="6">
        <f>ROUND(E2243/L2243,2)</f>
        <v>331.54</v>
      </c>
      <c r="Q2243" t="str">
        <f>LEFT(N2243, SEARCH("/",N2243)-1)</f>
        <v>film &amp; video</v>
      </c>
      <c r="R2243" t="str">
        <f>RIGHT(N2243, LEN(N2243)-SEARCH("/",N2243))</f>
        <v>drama</v>
      </c>
      <c r="S2243" s="10">
        <f t="shared" ref="S2243:S2306" si="70">(J2243/86400)+25569+(-5/24)</f>
        <v>42066.750428240739</v>
      </c>
      <c r="T2243" s="10">
        <f t="shared" ref="T2243:T2306" si="71">(I2243/86400)+25569+(-5/24)</f>
        <v>42116.708761574067</v>
      </c>
    </row>
    <row r="2244" spans="1:20" ht="18" x14ac:dyDescent="0.25">
      <c r="A2244">
        <v>217</v>
      </c>
      <c r="B2244" s="3" t="s">
        <v>219</v>
      </c>
      <c r="C2244" s="3" t="s">
        <v>4327</v>
      </c>
      <c r="D2244">
        <v>100000</v>
      </c>
      <c r="E2244">
        <v>11943</v>
      </c>
      <c r="F2244" t="s">
        <v>8221</v>
      </c>
      <c r="G2244" t="s">
        <v>8235</v>
      </c>
      <c r="H2244" t="s">
        <v>8255</v>
      </c>
      <c r="I2244">
        <v>1419780149</v>
      </c>
      <c r="J2244">
        <v>1417101749</v>
      </c>
      <c r="K2244" t="b">
        <v>0</v>
      </c>
      <c r="L2244">
        <v>38</v>
      </c>
      <c r="M2244" t="b">
        <v>0</v>
      </c>
      <c r="N2244" t="s">
        <v>8268</v>
      </c>
      <c r="O2244" s="5">
        <f>E2244/D2244</f>
        <v>0.11942999999999999</v>
      </c>
      <c r="P2244" s="6">
        <f>ROUND(E2244/L2244,2)</f>
        <v>314.29000000000002</v>
      </c>
      <c r="Q2244" t="str">
        <f>LEFT(N2244, SEARCH("/",N2244)-1)</f>
        <v>film &amp; video</v>
      </c>
      <c r="R2244" t="str">
        <f>RIGHT(N2244, LEN(N2244)-SEARCH("/",N2244))</f>
        <v>drama</v>
      </c>
      <c r="S2244" s="10">
        <f t="shared" si="70"/>
        <v>41970.432280092595</v>
      </c>
      <c r="T2244" s="10">
        <f t="shared" si="71"/>
        <v>42001.432280092595</v>
      </c>
    </row>
    <row r="2245" spans="1:20" ht="49" x14ac:dyDescent="0.25">
      <c r="A2245">
        <v>218</v>
      </c>
      <c r="B2245" s="3" t="s">
        <v>220</v>
      </c>
      <c r="C2245" s="3" t="s">
        <v>4328</v>
      </c>
      <c r="D2245">
        <v>5000</v>
      </c>
      <c r="E2245">
        <v>100</v>
      </c>
      <c r="F2245" t="s">
        <v>8221</v>
      </c>
      <c r="G2245" t="s">
        <v>8224</v>
      </c>
      <c r="H2245" t="s">
        <v>8246</v>
      </c>
      <c r="I2245">
        <v>1431702289</v>
      </c>
      <c r="J2245">
        <v>1426518289</v>
      </c>
      <c r="K2245" t="b">
        <v>0</v>
      </c>
      <c r="L2245">
        <v>1</v>
      </c>
      <c r="M2245" t="b">
        <v>0</v>
      </c>
      <c r="N2245" t="s">
        <v>8268</v>
      </c>
      <c r="O2245" s="5">
        <f>E2245/D2245</f>
        <v>0.02</v>
      </c>
      <c r="P2245" s="6">
        <f>ROUND(E2245/L2245,2)</f>
        <v>100</v>
      </c>
      <c r="Q2245" t="str">
        <f>LEFT(N2245, SEARCH("/",N2245)-1)</f>
        <v>film &amp; video</v>
      </c>
      <c r="R2245" t="str">
        <f>RIGHT(N2245, LEN(N2245)-SEARCH("/",N2245))</f>
        <v>drama</v>
      </c>
      <c r="S2245" s="10">
        <f t="shared" si="70"/>
        <v>42079.420011574075</v>
      </c>
      <c r="T2245" s="10">
        <f t="shared" si="71"/>
        <v>42139.420011574075</v>
      </c>
    </row>
    <row r="2246" spans="1:20" ht="33" x14ac:dyDescent="0.25">
      <c r="A2246">
        <v>219</v>
      </c>
      <c r="B2246" s="3" t="s">
        <v>221</v>
      </c>
      <c r="C2246" s="3" t="s">
        <v>4329</v>
      </c>
      <c r="D2246">
        <v>50000</v>
      </c>
      <c r="E2246">
        <v>8815</v>
      </c>
      <c r="F2246" t="s">
        <v>8221</v>
      </c>
      <c r="G2246" t="s">
        <v>8224</v>
      </c>
      <c r="H2246" t="s">
        <v>8246</v>
      </c>
      <c r="I2246">
        <v>1459493940</v>
      </c>
      <c r="J2246">
        <v>1456732225</v>
      </c>
      <c r="K2246" t="b">
        <v>0</v>
      </c>
      <c r="L2246">
        <v>76</v>
      </c>
      <c r="M2246" t="b">
        <v>0</v>
      </c>
      <c r="N2246" t="s">
        <v>8268</v>
      </c>
      <c r="O2246" s="5">
        <f>E2246/D2246</f>
        <v>0.17630000000000001</v>
      </c>
      <c r="P2246" s="6">
        <f>ROUND(E2246/L2246,2)</f>
        <v>115.99</v>
      </c>
      <c r="Q2246" t="str">
        <f>LEFT(N2246, SEARCH("/",N2246)-1)</f>
        <v>film &amp; video</v>
      </c>
      <c r="R2246" t="str">
        <f>RIGHT(N2246, LEN(N2246)-SEARCH("/",N2246))</f>
        <v>drama</v>
      </c>
      <c r="S2246" s="10">
        <f t="shared" si="70"/>
        <v>42429.118344907409</v>
      </c>
      <c r="T2246" s="10">
        <f t="shared" si="71"/>
        <v>42461.082638888889</v>
      </c>
    </row>
    <row r="2247" spans="1:20" ht="49" x14ac:dyDescent="0.25">
      <c r="A2247">
        <v>220</v>
      </c>
      <c r="B2247" s="3" t="s">
        <v>222</v>
      </c>
      <c r="C2247" s="3" t="s">
        <v>4330</v>
      </c>
      <c r="D2247">
        <v>50000</v>
      </c>
      <c r="E2247">
        <v>360</v>
      </c>
      <c r="F2247" t="s">
        <v>8221</v>
      </c>
      <c r="G2247" t="s">
        <v>8224</v>
      </c>
      <c r="H2247" t="s">
        <v>8246</v>
      </c>
      <c r="I2247">
        <v>1440101160</v>
      </c>
      <c r="J2247">
        <v>1436542030</v>
      </c>
      <c r="K2247" t="b">
        <v>0</v>
      </c>
      <c r="L2247">
        <v>3</v>
      </c>
      <c r="M2247" t="b">
        <v>0</v>
      </c>
      <c r="N2247" t="s">
        <v>8268</v>
      </c>
      <c r="O2247" s="5">
        <f>E2247/D2247</f>
        <v>7.1999999999999998E-3</v>
      </c>
      <c r="P2247" s="6">
        <f>ROUND(E2247/L2247,2)</f>
        <v>120</v>
      </c>
      <c r="Q2247" t="str">
        <f>LEFT(N2247, SEARCH("/",N2247)-1)</f>
        <v>film &amp; video</v>
      </c>
      <c r="R2247" t="str">
        <f>RIGHT(N2247, LEN(N2247)-SEARCH("/",N2247))</f>
        <v>drama</v>
      </c>
      <c r="S2247" s="10">
        <f t="shared" si="70"/>
        <v>42195.435532407406</v>
      </c>
      <c r="T2247" s="10">
        <f t="shared" si="71"/>
        <v>42236.629166666666</v>
      </c>
    </row>
    <row r="2248" spans="1:20" ht="18" x14ac:dyDescent="0.25">
      <c r="A2248">
        <v>221</v>
      </c>
      <c r="B2248" s="3" t="s">
        <v>223</v>
      </c>
      <c r="C2248" s="3" t="s">
        <v>4331</v>
      </c>
      <c r="D2248">
        <v>50000</v>
      </c>
      <c r="E2248">
        <v>0</v>
      </c>
      <c r="F2248" t="s">
        <v>8221</v>
      </c>
      <c r="G2248" t="s">
        <v>8224</v>
      </c>
      <c r="H2248" t="s">
        <v>8246</v>
      </c>
      <c r="I2248">
        <v>1427569564</v>
      </c>
      <c r="J2248">
        <v>1422389164</v>
      </c>
      <c r="K2248" t="b">
        <v>0</v>
      </c>
      <c r="L2248">
        <v>0</v>
      </c>
      <c r="M2248" t="b">
        <v>0</v>
      </c>
      <c r="N2248" t="s">
        <v>8268</v>
      </c>
      <c r="O2248" s="5">
        <f>E2248/D2248</f>
        <v>0</v>
      </c>
      <c r="P2248" s="6" t="e">
        <f>ROUND(E2248/L2248,2)</f>
        <v>#DIV/0!</v>
      </c>
      <c r="Q2248" t="str">
        <f>LEFT(N2248, SEARCH("/",N2248)-1)</f>
        <v>film &amp; video</v>
      </c>
      <c r="R2248" t="str">
        <f>RIGHT(N2248, LEN(N2248)-SEARCH("/",N2248))</f>
        <v>drama</v>
      </c>
      <c r="S2248" s="10">
        <f t="shared" si="70"/>
        <v>42031.629212962966</v>
      </c>
      <c r="T2248" s="10">
        <f t="shared" si="71"/>
        <v>42091.587546296294</v>
      </c>
    </row>
    <row r="2249" spans="1:20" ht="49" x14ac:dyDescent="0.25">
      <c r="A2249">
        <v>222</v>
      </c>
      <c r="B2249" s="3" t="s">
        <v>224</v>
      </c>
      <c r="C2249" s="3" t="s">
        <v>4332</v>
      </c>
      <c r="D2249">
        <v>1000</v>
      </c>
      <c r="E2249">
        <v>130</v>
      </c>
      <c r="F2249" t="s">
        <v>8221</v>
      </c>
      <c r="G2249" t="s">
        <v>8224</v>
      </c>
      <c r="H2249" t="s">
        <v>8246</v>
      </c>
      <c r="I2249">
        <v>1427423940</v>
      </c>
      <c r="J2249">
        <v>1422383318</v>
      </c>
      <c r="K2249" t="b">
        <v>0</v>
      </c>
      <c r="L2249">
        <v>2</v>
      </c>
      <c r="M2249" t="b">
        <v>0</v>
      </c>
      <c r="N2249" t="s">
        <v>8268</v>
      </c>
      <c r="O2249" s="5">
        <f>E2249/D2249</f>
        <v>0.13</v>
      </c>
      <c r="P2249" s="6">
        <f>ROUND(E2249/L2249,2)</f>
        <v>65</v>
      </c>
      <c r="Q2249" t="str">
        <f>LEFT(N2249, SEARCH("/",N2249)-1)</f>
        <v>film &amp; video</v>
      </c>
      <c r="R2249" t="str">
        <f>RIGHT(N2249, LEN(N2249)-SEARCH("/",N2249))</f>
        <v>drama</v>
      </c>
      <c r="S2249" s="10">
        <f t="shared" si="70"/>
        <v>42031.561550925922</v>
      </c>
      <c r="T2249" s="10">
        <f t="shared" si="71"/>
        <v>42089.902083333327</v>
      </c>
    </row>
    <row r="2250" spans="1:20" ht="49" x14ac:dyDescent="0.25">
      <c r="A2250">
        <v>223</v>
      </c>
      <c r="B2250" s="3" t="s">
        <v>225</v>
      </c>
      <c r="C2250" s="3" t="s">
        <v>4333</v>
      </c>
      <c r="D2250">
        <v>1500000</v>
      </c>
      <c r="E2250">
        <v>0</v>
      </c>
      <c r="F2250" t="s">
        <v>8221</v>
      </c>
      <c r="G2250" t="s">
        <v>8224</v>
      </c>
      <c r="H2250" t="s">
        <v>8246</v>
      </c>
      <c r="I2250">
        <v>1463879100</v>
      </c>
      <c r="J2250">
        <v>1461287350</v>
      </c>
      <c r="K2250" t="b">
        <v>0</v>
      </c>
      <c r="L2250">
        <v>0</v>
      </c>
      <c r="M2250" t="b">
        <v>0</v>
      </c>
      <c r="N2250" t="s">
        <v>8268</v>
      </c>
      <c r="O2250" s="5">
        <f>E2250/D2250</f>
        <v>0</v>
      </c>
      <c r="P2250" s="6" t="e">
        <f>ROUND(E2250/L2250,2)</f>
        <v>#DIV/0!</v>
      </c>
      <c r="Q2250" t="str">
        <f>LEFT(N2250, SEARCH("/",N2250)-1)</f>
        <v>film &amp; video</v>
      </c>
      <c r="R2250" t="str">
        <f>RIGHT(N2250, LEN(N2250)-SEARCH("/",N2250))</f>
        <v>drama</v>
      </c>
      <c r="S2250" s="10">
        <f t="shared" si="70"/>
        <v>42481.839699074073</v>
      </c>
      <c r="T2250" s="10">
        <f t="shared" si="71"/>
        <v>42511.836805555555</v>
      </c>
    </row>
    <row r="2251" spans="1:20" ht="49" x14ac:dyDescent="0.25">
      <c r="A2251">
        <v>224</v>
      </c>
      <c r="B2251" s="3" t="s">
        <v>226</v>
      </c>
      <c r="C2251" s="3" t="s">
        <v>4334</v>
      </c>
      <c r="D2251">
        <v>6000000</v>
      </c>
      <c r="E2251">
        <v>0</v>
      </c>
      <c r="F2251" t="s">
        <v>8221</v>
      </c>
      <c r="G2251" t="s">
        <v>8226</v>
      </c>
      <c r="H2251" t="s">
        <v>8248</v>
      </c>
      <c r="I2251">
        <v>1436506726</v>
      </c>
      <c r="J2251">
        <v>1431322726</v>
      </c>
      <c r="K2251" t="b">
        <v>0</v>
      </c>
      <c r="L2251">
        <v>0</v>
      </c>
      <c r="M2251" t="b">
        <v>0</v>
      </c>
      <c r="N2251" t="s">
        <v>8268</v>
      </c>
      <c r="O2251" s="5">
        <f>E2251/D2251</f>
        <v>0</v>
      </c>
      <c r="P2251" s="6" t="e">
        <f>ROUND(E2251/L2251,2)</f>
        <v>#DIV/0!</v>
      </c>
      <c r="Q2251" t="str">
        <f>LEFT(N2251, SEARCH("/",N2251)-1)</f>
        <v>film &amp; video</v>
      </c>
      <c r="R2251" t="str">
        <f>RIGHT(N2251, LEN(N2251)-SEARCH("/",N2251))</f>
        <v>drama</v>
      </c>
      <c r="S2251" s="10">
        <f t="shared" si="70"/>
        <v>42135.026921296296</v>
      </c>
      <c r="T2251" s="10">
        <f t="shared" si="71"/>
        <v>42195.026921296296</v>
      </c>
    </row>
    <row r="2252" spans="1:20" ht="49" x14ac:dyDescent="0.25">
      <c r="A2252">
        <v>225</v>
      </c>
      <c r="B2252" s="3" t="s">
        <v>227</v>
      </c>
      <c r="C2252" s="3" t="s">
        <v>4335</v>
      </c>
      <c r="D2252">
        <v>200</v>
      </c>
      <c r="E2252">
        <v>0</v>
      </c>
      <c r="F2252" t="s">
        <v>8221</v>
      </c>
      <c r="G2252" t="s">
        <v>8224</v>
      </c>
      <c r="H2252" t="s">
        <v>8246</v>
      </c>
      <c r="I2252">
        <v>1460153054</v>
      </c>
      <c r="J2252">
        <v>1457564654</v>
      </c>
      <c r="K2252" t="b">
        <v>0</v>
      </c>
      <c r="L2252">
        <v>0</v>
      </c>
      <c r="M2252" t="b">
        <v>0</v>
      </c>
      <c r="N2252" t="s">
        <v>8268</v>
      </c>
      <c r="O2252" s="5">
        <f>E2252/D2252</f>
        <v>0</v>
      </c>
      <c r="P2252" s="6" t="e">
        <f>ROUND(E2252/L2252,2)</f>
        <v>#DIV/0!</v>
      </c>
      <c r="Q2252" t="str">
        <f>LEFT(N2252, SEARCH("/",N2252)-1)</f>
        <v>film &amp; video</v>
      </c>
      <c r="R2252" t="str">
        <f>RIGHT(N2252, LEN(N2252)-SEARCH("/",N2252))</f>
        <v>drama</v>
      </c>
      <c r="S2252" s="10">
        <f t="shared" si="70"/>
        <v>42438.752939814811</v>
      </c>
      <c r="T2252" s="10">
        <f t="shared" si="71"/>
        <v>42468.711273148147</v>
      </c>
    </row>
    <row r="2253" spans="1:20" ht="33" x14ac:dyDescent="0.25">
      <c r="A2253">
        <v>226</v>
      </c>
      <c r="B2253" s="3" t="s">
        <v>228</v>
      </c>
      <c r="C2253" s="3" t="s">
        <v>4336</v>
      </c>
      <c r="D2253">
        <v>29000</v>
      </c>
      <c r="E2253">
        <v>250</v>
      </c>
      <c r="F2253" t="s">
        <v>8221</v>
      </c>
      <c r="G2253" t="s">
        <v>8225</v>
      </c>
      <c r="H2253" t="s">
        <v>8247</v>
      </c>
      <c r="I2253">
        <v>1433064540</v>
      </c>
      <c r="J2253">
        <v>1428854344</v>
      </c>
      <c r="K2253" t="b">
        <v>0</v>
      </c>
      <c r="L2253">
        <v>2</v>
      </c>
      <c r="M2253" t="b">
        <v>0</v>
      </c>
      <c r="N2253" t="s">
        <v>8268</v>
      </c>
      <c r="O2253" s="5">
        <f>E2253/D2253</f>
        <v>8.6206896551724137E-3</v>
      </c>
      <c r="P2253" s="6">
        <f>ROUND(E2253/L2253,2)</f>
        <v>125</v>
      </c>
      <c r="Q2253" t="str">
        <f>LEFT(N2253, SEARCH("/",N2253)-1)</f>
        <v>film &amp; video</v>
      </c>
      <c r="R2253" t="str">
        <f>RIGHT(N2253, LEN(N2253)-SEARCH("/",N2253))</f>
        <v>drama</v>
      </c>
      <c r="S2253" s="10">
        <f t="shared" si="70"/>
        <v>42106.457685185182</v>
      </c>
      <c r="T2253" s="10">
        <f t="shared" si="71"/>
        <v>42155.186805555553</v>
      </c>
    </row>
    <row r="2254" spans="1:20" ht="49" x14ac:dyDescent="0.25">
      <c r="A2254">
        <v>227</v>
      </c>
      <c r="B2254" s="3" t="s">
        <v>229</v>
      </c>
      <c r="C2254" s="3" t="s">
        <v>4337</v>
      </c>
      <c r="D2254">
        <v>28000</v>
      </c>
      <c r="E2254">
        <v>0</v>
      </c>
      <c r="F2254" t="s">
        <v>8221</v>
      </c>
      <c r="G2254" t="s">
        <v>8224</v>
      </c>
      <c r="H2254" t="s">
        <v>8246</v>
      </c>
      <c r="I2254">
        <v>1436477241</v>
      </c>
      <c r="J2254">
        <v>1433885241</v>
      </c>
      <c r="K2254" t="b">
        <v>0</v>
      </c>
      <c r="L2254">
        <v>0</v>
      </c>
      <c r="M2254" t="b">
        <v>0</v>
      </c>
      <c r="N2254" t="s">
        <v>8268</v>
      </c>
      <c r="O2254" s="5">
        <f>E2254/D2254</f>
        <v>0</v>
      </c>
      <c r="P2254" s="6" t="e">
        <f>ROUND(E2254/L2254,2)</f>
        <v>#DIV/0!</v>
      </c>
      <c r="Q2254" t="str">
        <f>LEFT(N2254, SEARCH("/",N2254)-1)</f>
        <v>film &amp; video</v>
      </c>
      <c r="R2254" t="str">
        <f>RIGHT(N2254, LEN(N2254)-SEARCH("/",N2254))</f>
        <v>drama</v>
      </c>
      <c r="S2254" s="10">
        <f t="shared" si="70"/>
        <v>42164.685659722221</v>
      </c>
      <c r="T2254" s="10">
        <f t="shared" si="71"/>
        <v>42194.685659722221</v>
      </c>
    </row>
    <row r="2255" spans="1:20" ht="33" x14ac:dyDescent="0.25">
      <c r="A2255">
        <v>228</v>
      </c>
      <c r="B2255" s="3" t="s">
        <v>230</v>
      </c>
      <c r="C2255" s="3" t="s">
        <v>4338</v>
      </c>
      <c r="D2255">
        <v>8000</v>
      </c>
      <c r="E2255">
        <v>0</v>
      </c>
      <c r="F2255" t="s">
        <v>8221</v>
      </c>
      <c r="G2255" t="s">
        <v>8225</v>
      </c>
      <c r="H2255" t="s">
        <v>8247</v>
      </c>
      <c r="I2255">
        <v>1433176105</v>
      </c>
      <c r="J2255">
        <v>1427992105</v>
      </c>
      <c r="K2255" t="b">
        <v>0</v>
      </c>
      <c r="L2255">
        <v>0</v>
      </c>
      <c r="M2255" t="b">
        <v>0</v>
      </c>
      <c r="N2255" t="s">
        <v>8268</v>
      </c>
      <c r="O2255" s="5">
        <f>E2255/D2255</f>
        <v>0</v>
      </c>
      <c r="P2255" s="6" t="e">
        <f>ROUND(E2255/L2255,2)</f>
        <v>#DIV/0!</v>
      </c>
      <c r="Q2255" t="str">
        <f>LEFT(N2255, SEARCH("/",N2255)-1)</f>
        <v>film &amp; video</v>
      </c>
      <c r="R2255" t="str">
        <f>RIGHT(N2255, LEN(N2255)-SEARCH("/",N2255))</f>
        <v>drama</v>
      </c>
      <c r="S2255" s="10">
        <f t="shared" si="70"/>
        <v>42096.478067129625</v>
      </c>
      <c r="T2255" s="10">
        <f t="shared" si="71"/>
        <v>42156.478067129625</v>
      </c>
    </row>
    <row r="2256" spans="1:20" ht="49" x14ac:dyDescent="0.25">
      <c r="A2256">
        <v>229</v>
      </c>
      <c r="B2256" s="3" t="s">
        <v>231</v>
      </c>
      <c r="C2256" s="3" t="s">
        <v>4339</v>
      </c>
      <c r="D2256">
        <v>3000</v>
      </c>
      <c r="E2256">
        <v>0</v>
      </c>
      <c r="F2256" t="s">
        <v>8221</v>
      </c>
      <c r="G2256" t="s">
        <v>8236</v>
      </c>
      <c r="H2256" t="s">
        <v>8249</v>
      </c>
      <c r="I2256">
        <v>1455402297</v>
      </c>
      <c r="J2256">
        <v>1452810297</v>
      </c>
      <c r="K2256" t="b">
        <v>0</v>
      </c>
      <c r="L2256">
        <v>0</v>
      </c>
      <c r="M2256" t="b">
        <v>0</v>
      </c>
      <c r="N2256" t="s">
        <v>8268</v>
      </c>
      <c r="O2256" s="5">
        <f>E2256/D2256</f>
        <v>0</v>
      </c>
      <c r="P2256" s="6" t="e">
        <f>ROUND(E2256/L2256,2)</f>
        <v>#DIV/0!</v>
      </c>
      <c r="Q2256" t="str">
        <f>LEFT(N2256, SEARCH("/",N2256)-1)</f>
        <v>film &amp; video</v>
      </c>
      <c r="R2256" t="str">
        <f>RIGHT(N2256, LEN(N2256)-SEARCH("/",N2256))</f>
        <v>drama</v>
      </c>
      <c r="S2256" s="10">
        <f t="shared" si="70"/>
        <v>42383.725659722222</v>
      </c>
      <c r="T2256" s="10">
        <f t="shared" si="71"/>
        <v>42413.725659722222</v>
      </c>
    </row>
    <row r="2257" spans="1:20" ht="49" x14ac:dyDescent="0.25">
      <c r="A2257">
        <v>230</v>
      </c>
      <c r="B2257" s="3" t="s">
        <v>232</v>
      </c>
      <c r="C2257" s="3" t="s">
        <v>4340</v>
      </c>
      <c r="D2257">
        <v>15000</v>
      </c>
      <c r="E2257">
        <v>60</v>
      </c>
      <c r="F2257" t="s">
        <v>8221</v>
      </c>
      <c r="G2257" t="s">
        <v>8224</v>
      </c>
      <c r="H2257" t="s">
        <v>8246</v>
      </c>
      <c r="I2257">
        <v>1433443151</v>
      </c>
      <c r="J2257">
        <v>1430851151</v>
      </c>
      <c r="K2257" t="b">
        <v>0</v>
      </c>
      <c r="L2257">
        <v>2</v>
      </c>
      <c r="M2257" t="b">
        <v>0</v>
      </c>
      <c r="N2257" t="s">
        <v>8268</v>
      </c>
      <c r="O2257" s="5">
        <f>E2257/D2257</f>
        <v>4.0000000000000001E-3</v>
      </c>
      <c r="P2257" s="6">
        <f>ROUND(E2257/L2257,2)</f>
        <v>30</v>
      </c>
      <c r="Q2257" t="str">
        <f>LEFT(N2257, SEARCH("/",N2257)-1)</f>
        <v>film &amp; video</v>
      </c>
      <c r="R2257" t="str">
        <f>RIGHT(N2257, LEN(N2257)-SEARCH("/",N2257))</f>
        <v>drama</v>
      </c>
      <c r="S2257" s="10">
        <f t="shared" si="70"/>
        <v>42129.568877314814</v>
      </c>
      <c r="T2257" s="10">
        <f t="shared" si="71"/>
        <v>42159.568877314814</v>
      </c>
    </row>
    <row r="2258" spans="1:20" ht="49" x14ac:dyDescent="0.25">
      <c r="A2258">
        <v>231</v>
      </c>
      <c r="B2258" s="3" t="s">
        <v>233</v>
      </c>
      <c r="C2258" s="3" t="s">
        <v>4341</v>
      </c>
      <c r="D2258">
        <v>1500000</v>
      </c>
      <c r="E2258">
        <v>0</v>
      </c>
      <c r="F2258" t="s">
        <v>8221</v>
      </c>
      <c r="G2258" t="s">
        <v>8224</v>
      </c>
      <c r="H2258" t="s">
        <v>8246</v>
      </c>
      <c r="I2258">
        <v>1451775651</v>
      </c>
      <c r="J2258">
        <v>1449183651</v>
      </c>
      <c r="K2258" t="b">
        <v>0</v>
      </c>
      <c r="L2258">
        <v>0</v>
      </c>
      <c r="M2258" t="b">
        <v>0</v>
      </c>
      <c r="N2258" t="s">
        <v>8268</v>
      </c>
      <c r="O2258" s="5">
        <f>E2258/D2258</f>
        <v>0</v>
      </c>
      <c r="P2258" s="6" t="e">
        <f>ROUND(E2258/L2258,2)</f>
        <v>#DIV/0!</v>
      </c>
      <c r="Q2258" t="str">
        <f>LEFT(N2258, SEARCH("/",N2258)-1)</f>
        <v>film &amp; video</v>
      </c>
      <c r="R2258" t="str">
        <f>RIGHT(N2258, LEN(N2258)-SEARCH("/",N2258))</f>
        <v>drama</v>
      </c>
      <c r="S2258" s="10">
        <f t="shared" si="70"/>
        <v>42341.75059027777</v>
      </c>
      <c r="T2258" s="10">
        <f t="shared" si="71"/>
        <v>42371.75059027777</v>
      </c>
    </row>
    <row r="2259" spans="1:20" ht="49" x14ac:dyDescent="0.25">
      <c r="A2259">
        <v>232</v>
      </c>
      <c r="B2259" s="3" t="s">
        <v>234</v>
      </c>
      <c r="C2259" s="3" t="s">
        <v>4342</v>
      </c>
      <c r="D2259">
        <v>4000</v>
      </c>
      <c r="E2259">
        <v>110</v>
      </c>
      <c r="F2259" t="s">
        <v>8221</v>
      </c>
      <c r="G2259" t="s">
        <v>8225</v>
      </c>
      <c r="H2259" t="s">
        <v>8247</v>
      </c>
      <c r="I2259">
        <v>1425066546</v>
      </c>
      <c r="J2259">
        <v>1422474546</v>
      </c>
      <c r="K2259" t="b">
        <v>0</v>
      </c>
      <c r="L2259">
        <v>7</v>
      </c>
      <c r="M2259" t="b">
        <v>0</v>
      </c>
      <c r="N2259" t="s">
        <v>8268</v>
      </c>
      <c r="O2259" s="5">
        <f>E2259/D2259</f>
        <v>2.75E-2</v>
      </c>
      <c r="P2259" s="6">
        <f>ROUND(E2259/L2259,2)</f>
        <v>15.71</v>
      </c>
      <c r="Q2259" t="str">
        <f>LEFT(N2259, SEARCH("/",N2259)-1)</f>
        <v>film &amp; video</v>
      </c>
      <c r="R2259" t="str">
        <f>RIGHT(N2259, LEN(N2259)-SEARCH("/",N2259))</f>
        <v>drama</v>
      </c>
      <c r="S2259" s="10">
        <f t="shared" si="70"/>
        <v>42032.617430555554</v>
      </c>
      <c r="T2259" s="10">
        <f t="shared" si="71"/>
        <v>42062.617430555554</v>
      </c>
    </row>
    <row r="2260" spans="1:20" ht="49" x14ac:dyDescent="0.25">
      <c r="A2260">
        <v>233</v>
      </c>
      <c r="B2260" s="3" t="s">
        <v>235</v>
      </c>
      <c r="C2260" s="3" t="s">
        <v>4343</v>
      </c>
      <c r="D2260">
        <v>350000</v>
      </c>
      <c r="E2260">
        <v>0</v>
      </c>
      <c r="F2260" t="s">
        <v>8221</v>
      </c>
      <c r="G2260" t="s">
        <v>8224</v>
      </c>
      <c r="H2260" t="s">
        <v>8246</v>
      </c>
      <c r="I2260">
        <v>1475185972</v>
      </c>
      <c r="J2260">
        <v>1472593972</v>
      </c>
      <c r="K2260" t="b">
        <v>0</v>
      </c>
      <c r="L2260">
        <v>0</v>
      </c>
      <c r="M2260" t="b">
        <v>0</v>
      </c>
      <c r="N2260" t="s">
        <v>8268</v>
      </c>
      <c r="O2260" s="5">
        <f>E2260/D2260</f>
        <v>0</v>
      </c>
      <c r="P2260" s="6" t="e">
        <f>ROUND(E2260/L2260,2)</f>
        <v>#DIV/0!</v>
      </c>
      <c r="Q2260" t="str">
        <f>LEFT(N2260, SEARCH("/",N2260)-1)</f>
        <v>film &amp; video</v>
      </c>
      <c r="R2260" t="str">
        <f>RIGHT(N2260, LEN(N2260)-SEARCH("/",N2260))</f>
        <v>drama</v>
      </c>
      <c r="S2260" s="10">
        <f t="shared" si="70"/>
        <v>42612.703379629624</v>
      </c>
      <c r="T2260" s="10">
        <f t="shared" si="71"/>
        <v>42642.703379629624</v>
      </c>
    </row>
    <row r="2261" spans="1:20" ht="49" x14ac:dyDescent="0.25">
      <c r="A2261">
        <v>234</v>
      </c>
      <c r="B2261" s="3" t="s">
        <v>236</v>
      </c>
      <c r="C2261" s="3" t="s">
        <v>4344</v>
      </c>
      <c r="D2261">
        <v>1000</v>
      </c>
      <c r="E2261">
        <v>401</v>
      </c>
      <c r="F2261" t="s">
        <v>8221</v>
      </c>
      <c r="G2261" t="s">
        <v>8224</v>
      </c>
      <c r="H2261" t="s">
        <v>8246</v>
      </c>
      <c r="I2261">
        <v>1434847859</v>
      </c>
      <c r="J2261">
        <v>1431391859</v>
      </c>
      <c r="K2261" t="b">
        <v>0</v>
      </c>
      <c r="L2261">
        <v>5</v>
      </c>
      <c r="M2261" t="b">
        <v>0</v>
      </c>
      <c r="N2261" t="s">
        <v>8268</v>
      </c>
      <c r="O2261" s="5">
        <f>E2261/D2261</f>
        <v>0.40100000000000002</v>
      </c>
      <c r="P2261" s="6">
        <f>ROUND(E2261/L2261,2)</f>
        <v>80.2</v>
      </c>
      <c r="Q2261" t="str">
        <f>LEFT(N2261, SEARCH("/",N2261)-1)</f>
        <v>film &amp; video</v>
      </c>
      <c r="R2261" t="str">
        <f>RIGHT(N2261, LEN(N2261)-SEARCH("/",N2261))</f>
        <v>drama</v>
      </c>
      <c r="S2261" s="10">
        <f t="shared" si="70"/>
        <v>42135.82707175926</v>
      </c>
      <c r="T2261" s="10">
        <f t="shared" si="71"/>
        <v>42175.82707175926</v>
      </c>
    </row>
    <row r="2262" spans="1:20" ht="33" x14ac:dyDescent="0.25">
      <c r="A2262">
        <v>235</v>
      </c>
      <c r="B2262" s="3" t="s">
        <v>237</v>
      </c>
      <c r="C2262" s="3" t="s">
        <v>4345</v>
      </c>
      <c r="D2262">
        <v>10000</v>
      </c>
      <c r="E2262">
        <v>0</v>
      </c>
      <c r="F2262" t="s">
        <v>8221</v>
      </c>
      <c r="G2262" t="s">
        <v>8224</v>
      </c>
      <c r="H2262" t="s">
        <v>8246</v>
      </c>
      <c r="I2262">
        <v>1436478497</v>
      </c>
      <c r="J2262">
        <v>1433886497</v>
      </c>
      <c r="K2262" t="b">
        <v>0</v>
      </c>
      <c r="L2262">
        <v>0</v>
      </c>
      <c r="M2262" t="b">
        <v>0</v>
      </c>
      <c r="N2262" t="s">
        <v>8268</v>
      </c>
      <c r="O2262" s="5">
        <f>E2262/D2262</f>
        <v>0</v>
      </c>
      <c r="P2262" s="6" t="e">
        <f>ROUND(E2262/L2262,2)</f>
        <v>#DIV/0!</v>
      </c>
      <c r="Q2262" t="str">
        <f>LEFT(N2262, SEARCH("/",N2262)-1)</f>
        <v>film &amp; video</v>
      </c>
      <c r="R2262" t="str">
        <f>RIGHT(N2262, LEN(N2262)-SEARCH("/",N2262))</f>
        <v>drama</v>
      </c>
      <c r="S2262" s="10">
        <f t="shared" si="70"/>
        <v>42164.700196759259</v>
      </c>
      <c r="T2262" s="10">
        <f t="shared" si="71"/>
        <v>42194.700196759259</v>
      </c>
    </row>
    <row r="2263" spans="1:20" ht="49" x14ac:dyDescent="0.25">
      <c r="A2263">
        <v>236</v>
      </c>
      <c r="B2263" s="3" t="s">
        <v>238</v>
      </c>
      <c r="C2263" s="3" t="s">
        <v>4346</v>
      </c>
      <c r="D2263">
        <v>150000</v>
      </c>
      <c r="E2263">
        <v>0</v>
      </c>
      <c r="F2263" t="s">
        <v>8221</v>
      </c>
      <c r="G2263" t="s">
        <v>8224</v>
      </c>
      <c r="H2263" t="s">
        <v>8246</v>
      </c>
      <c r="I2263">
        <v>1451952000</v>
      </c>
      <c r="J2263">
        <v>1447380099</v>
      </c>
      <c r="K2263" t="b">
        <v>0</v>
      </c>
      <c r="L2263">
        <v>0</v>
      </c>
      <c r="M2263" t="b">
        <v>0</v>
      </c>
      <c r="N2263" t="s">
        <v>8268</v>
      </c>
      <c r="O2263" s="5">
        <f>E2263/D2263</f>
        <v>0</v>
      </c>
      <c r="P2263" s="6" t="e">
        <f>ROUND(E2263/L2263,2)</f>
        <v>#DIV/0!</v>
      </c>
      <c r="Q2263" t="str">
        <f>LEFT(N2263, SEARCH("/",N2263)-1)</f>
        <v>film &amp; video</v>
      </c>
      <c r="R2263" t="str">
        <f>RIGHT(N2263, LEN(N2263)-SEARCH("/",N2263))</f>
        <v>drama</v>
      </c>
      <c r="S2263" s="10">
        <f t="shared" si="70"/>
        <v>42320.876145833332</v>
      </c>
      <c r="T2263" s="10">
        <f t="shared" si="71"/>
        <v>42373.791666666664</v>
      </c>
    </row>
    <row r="2264" spans="1:20" ht="18" x14ac:dyDescent="0.25">
      <c r="A2264">
        <v>237</v>
      </c>
      <c r="B2264" s="3" t="s">
        <v>239</v>
      </c>
      <c r="C2264" s="3" t="s">
        <v>4347</v>
      </c>
      <c r="D2264">
        <v>15000</v>
      </c>
      <c r="E2264">
        <v>50</v>
      </c>
      <c r="F2264" t="s">
        <v>8221</v>
      </c>
      <c r="G2264" t="s">
        <v>8224</v>
      </c>
      <c r="H2264" t="s">
        <v>8246</v>
      </c>
      <c r="I2264">
        <v>1457445069</v>
      </c>
      <c r="J2264">
        <v>1452261069</v>
      </c>
      <c r="K2264" t="b">
        <v>0</v>
      </c>
      <c r="L2264">
        <v>1</v>
      </c>
      <c r="M2264" t="b">
        <v>0</v>
      </c>
      <c r="N2264" t="s">
        <v>8268</v>
      </c>
      <c r="O2264" s="5">
        <f>E2264/D2264</f>
        <v>3.3333333333333335E-3</v>
      </c>
      <c r="P2264" s="6">
        <f>ROUND(E2264/L2264,2)</f>
        <v>50</v>
      </c>
      <c r="Q2264" t="str">
        <f>LEFT(N2264, SEARCH("/",N2264)-1)</f>
        <v>film &amp; video</v>
      </c>
      <c r="R2264" t="str">
        <f>RIGHT(N2264, LEN(N2264)-SEARCH("/",N2264))</f>
        <v>drama</v>
      </c>
      <c r="S2264" s="10">
        <f t="shared" si="70"/>
        <v>42377.368854166663</v>
      </c>
      <c r="T2264" s="10">
        <f t="shared" si="71"/>
        <v>42437.368854166663</v>
      </c>
    </row>
    <row r="2265" spans="1:20" ht="49" x14ac:dyDescent="0.25">
      <c r="A2265">
        <v>238</v>
      </c>
      <c r="B2265" s="3" t="s">
        <v>240</v>
      </c>
      <c r="C2265" s="3" t="s">
        <v>4348</v>
      </c>
      <c r="D2265">
        <v>26000</v>
      </c>
      <c r="E2265">
        <v>0</v>
      </c>
      <c r="F2265" t="s">
        <v>8221</v>
      </c>
      <c r="G2265" t="s">
        <v>8224</v>
      </c>
      <c r="H2265" t="s">
        <v>8246</v>
      </c>
      <c r="I2265">
        <v>1483088400</v>
      </c>
      <c r="J2265">
        <v>1481324760</v>
      </c>
      <c r="K2265" t="b">
        <v>0</v>
      </c>
      <c r="L2265">
        <v>0</v>
      </c>
      <c r="M2265" t="b">
        <v>0</v>
      </c>
      <c r="N2265" t="s">
        <v>8268</v>
      </c>
      <c r="O2265" s="5">
        <f>E2265/D2265</f>
        <v>0</v>
      </c>
      <c r="P2265" s="6" t="e">
        <f>ROUND(E2265/L2265,2)</f>
        <v>#DIV/0!</v>
      </c>
      <c r="Q2265" t="str">
        <f>LEFT(N2265, SEARCH("/",N2265)-1)</f>
        <v>film &amp; video</v>
      </c>
      <c r="R2265" t="str">
        <f>RIGHT(N2265, LEN(N2265)-SEARCH("/",N2265))</f>
        <v>drama</v>
      </c>
      <c r="S2265" s="10">
        <f t="shared" si="70"/>
        <v>42713.754166666666</v>
      </c>
      <c r="T2265" s="10">
        <f t="shared" si="71"/>
        <v>42734.166666666664</v>
      </c>
    </row>
    <row r="2266" spans="1:20" ht="49" x14ac:dyDescent="0.25">
      <c r="A2266">
        <v>239</v>
      </c>
      <c r="B2266" s="3" t="s">
        <v>241</v>
      </c>
      <c r="C2266" s="3" t="s">
        <v>4349</v>
      </c>
      <c r="D2266">
        <v>1000</v>
      </c>
      <c r="E2266">
        <v>250</v>
      </c>
      <c r="F2266" t="s">
        <v>8221</v>
      </c>
      <c r="G2266" t="s">
        <v>8226</v>
      </c>
      <c r="H2266" t="s">
        <v>8248</v>
      </c>
      <c r="I2266">
        <v>1446984000</v>
      </c>
      <c r="J2266">
        <v>1445308730</v>
      </c>
      <c r="K2266" t="b">
        <v>0</v>
      </c>
      <c r="L2266">
        <v>5</v>
      </c>
      <c r="M2266" t="b">
        <v>0</v>
      </c>
      <c r="N2266" t="s">
        <v>8268</v>
      </c>
      <c r="O2266" s="5">
        <f>E2266/D2266</f>
        <v>0.25</v>
      </c>
      <c r="P2266" s="6">
        <f>ROUND(E2266/L2266,2)</f>
        <v>50</v>
      </c>
      <c r="Q2266" t="str">
        <f>LEFT(N2266, SEARCH("/",N2266)-1)</f>
        <v>film &amp; video</v>
      </c>
      <c r="R2266" t="str">
        <f>RIGHT(N2266, LEN(N2266)-SEARCH("/",N2266))</f>
        <v>drama</v>
      </c>
      <c r="S2266" s="10">
        <f t="shared" si="70"/>
        <v>42296.901967592588</v>
      </c>
      <c r="T2266" s="10">
        <f t="shared" si="71"/>
        <v>42316.291666666664</v>
      </c>
    </row>
    <row r="2267" spans="1:20" ht="49" x14ac:dyDescent="0.25">
      <c r="A2267">
        <v>420</v>
      </c>
      <c r="B2267" s="3" t="s">
        <v>421</v>
      </c>
      <c r="C2267" s="3" t="s">
        <v>4530</v>
      </c>
      <c r="D2267">
        <v>3300</v>
      </c>
      <c r="E2267">
        <v>14.5</v>
      </c>
      <c r="F2267" t="s">
        <v>8221</v>
      </c>
      <c r="G2267" t="s">
        <v>8224</v>
      </c>
      <c r="H2267" t="s">
        <v>8246</v>
      </c>
      <c r="I2267">
        <v>1394772031</v>
      </c>
      <c r="J2267">
        <v>1392183631</v>
      </c>
      <c r="K2267" t="b">
        <v>0</v>
      </c>
      <c r="L2267">
        <v>3</v>
      </c>
      <c r="M2267" t="b">
        <v>0</v>
      </c>
      <c r="N2267" t="s">
        <v>8270</v>
      </c>
      <c r="O2267" s="5">
        <f>E2267/D2267</f>
        <v>4.3939393939393936E-3</v>
      </c>
      <c r="P2267" s="6">
        <f>ROUND(E2267/L2267,2)</f>
        <v>4.83</v>
      </c>
      <c r="Q2267" t="str">
        <f>LEFT(N2267, SEARCH("/",N2267)-1)</f>
        <v>film &amp; video</v>
      </c>
      <c r="R2267" t="str">
        <f>RIGHT(N2267, LEN(N2267)-SEARCH("/",N2267))</f>
        <v>animation</v>
      </c>
      <c r="S2267" s="10">
        <f t="shared" si="70"/>
        <v>41682.028136574074</v>
      </c>
      <c r="T2267" s="10">
        <f t="shared" si="71"/>
        <v>41711.986469907402</v>
      </c>
    </row>
    <row r="2268" spans="1:20" ht="49" x14ac:dyDescent="0.25">
      <c r="A2268">
        <v>421</v>
      </c>
      <c r="B2268" s="3" t="s">
        <v>422</v>
      </c>
      <c r="C2268" s="3" t="s">
        <v>4531</v>
      </c>
      <c r="D2268">
        <v>15000</v>
      </c>
      <c r="E2268">
        <v>301</v>
      </c>
      <c r="F2268" t="s">
        <v>8221</v>
      </c>
      <c r="G2268" t="s">
        <v>8224</v>
      </c>
      <c r="H2268" t="s">
        <v>8246</v>
      </c>
      <c r="I2268">
        <v>1440157656</v>
      </c>
      <c r="J2268">
        <v>1434973656</v>
      </c>
      <c r="K2268" t="b">
        <v>0</v>
      </c>
      <c r="L2268">
        <v>6</v>
      </c>
      <c r="M2268" t="b">
        <v>0</v>
      </c>
      <c r="N2268" t="s">
        <v>8270</v>
      </c>
      <c r="O2268" s="5">
        <f>E2268/D2268</f>
        <v>2.0066666666666667E-2</v>
      </c>
      <c r="P2268" s="6">
        <f>ROUND(E2268/L2268,2)</f>
        <v>50.17</v>
      </c>
      <c r="Q2268" t="str">
        <f>LEFT(N2268, SEARCH("/",N2268)-1)</f>
        <v>film &amp; video</v>
      </c>
      <c r="R2268" t="str">
        <f>RIGHT(N2268, LEN(N2268)-SEARCH("/",N2268))</f>
        <v>animation</v>
      </c>
      <c r="S2268" s="10">
        <f t="shared" si="70"/>
        <v>42177.283055555548</v>
      </c>
      <c r="T2268" s="10">
        <f t="shared" si="71"/>
        <v>42237.283055555548</v>
      </c>
    </row>
    <row r="2269" spans="1:20" ht="49" x14ac:dyDescent="0.25">
      <c r="A2269">
        <v>422</v>
      </c>
      <c r="B2269" s="3" t="s">
        <v>423</v>
      </c>
      <c r="C2269" s="3" t="s">
        <v>4532</v>
      </c>
      <c r="D2269">
        <v>40000</v>
      </c>
      <c r="E2269">
        <v>430</v>
      </c>
      <c r="F2269" t="s">
        <v>8221</v>
      </c>
      <c r="G2269" t="s">
        <v>8224</v>
      </c>
      <c r="H2269" t="s">
        <v>8246</v>
      </c>
      <c r="I2269">
        <v>1410416097</v>
      </c>
      <c r="J2269">
        <v>1407824097</v>
      </c>
      <c r="K2269" t="b">
        <v>0</v>
      </c>
      <c r="L2269">
        <v>12</v>
      </c>
      <c r="M2269" t="b">
        <v>0</v>
      </c>
      <c r="N2269" t="s">
        <v>8270</v>
      </c>
      <c r="O2269" s="5">
        <f>E2269/D2269</f>
        <v>1.0749999999999999E-2</v>
      </c>
      <c r="P2269" s="6">
        <f>ROUND(E2269/L2269,2)</f>
        <v>35.83</v>
      </c>
      <c r="Q2269" t="str">
        <f>LEFT(N2269, SEARCH("/",N2269)-1)</f>
        <v>film &amp; video</v>
      </c>
      <c r="R2269" t="str">
        <f>RIGHT(N2269, LEN(N2269)-SEARCH("/",N2269))</f>
        <v>animation</v>
      </c>
      <c r="S2269" s="10">
        <f t="shared" si="70"/>
        <v>41863.052048611113</v>
      </c>
      <c r="T2269" s="10">
        <f t="shared" si="71"/>
        <v>41893.052048611113</v>
      </c>
    </row>
    <row r="2270" spans="1:20" ht="49" x14ac:dyDescent="0.25">
      <c r="A2270">
        <v>423</v>
      </c>
      <c r="B2270" s="3" t="s">
        <v>424</v>
      </c>
      <c r="C2270" s="3" t="s">
        <v>4533</v>
      </c>
      <c r="D2270">
        <v>20000</v>
      </c>
      <c r="E2270">
        <v>153</v>
      </c>
      <c r="F2270" t="s">
        <v>8221</v>
      </c>
      <c r="G2270" t="s">
        <v>8224</v>
      </c>
      <c r="H2270" t="s">
        <v>8246</v>
      </c>
      <c r="I2270">
        <v>1370470430</v>
      </c>
      <c r="J2270">
        <v>1367878430</v>
      </c>
      <c r="K2270" t="b">
        <v>0</v>
      </c>
      <c r="L2270">
        <v>13</v>
      </c>
      <c r="M2270" t="b">
        <v>0</v>
      </c>
      <c r="N2270" t="s">
        <v>8270</v>
      </c>
      <c r="O2270" s="5">
        <f>E2270/D2270</f>
        <v>7.6499999999999997E-3</v>
      </c>
      <c r="P2270" s="6">
        <f>ROUND(E2270/L2270,2)</f>
        <v>11.77</v>
      </c>
      <c r="Q2270" t="str">
        <f>LEFT(N2270, SEARCH("/",N2270)-1)</f>
        <v>film &amp; video</v>
      </c>
      <c r="R2270" t="str">
        <f>RIGHT(N2270, LEN(N2270)-SEARCH("/",N2270))</f>
        <v>animation</v>
      </c>
      <c r="S2270" s="10">
        <f t="shared" si="70"/>
        <v>41400.717939814815</v>
      </c>
      <c r="T2270" s="10">
        <f t="shared" si="71"/>
        <v>41430.717939814815</v>
      </c>
    </row>
    <row r="2271" spans="1:20" ht="49" x14ac:dyDescent="0.25">
      <c r="A2271">
        <v>424</v>
      </c>
      <c r="B2271" s="3" t="s">
        <v>425</v>
      </c>
      <c r="C2271" s="3" t="s">
        <v>4534</v>
      </c>
      <c r="D2271">
        <v>3000</v>
      </c>
      <c r="E2271">
        <v>203.9</v>
      </c>
      <c r="F2271" t="s">
        <v>8221</v>
      </c>
      <c r="G2271" t="s">
        <v>8224</v>
      </c>
      <c r="H2271" t="s">
        <v>8246</v>
      </c>
      <c r="I2271">
        <v>1332748899</v>
      </c>
      <c r="J2271">
        <v>1327568499</v>
      </c>
      <c r="K2271" t="b">
        <v>0</v>
      </c>
      <c r="L2271">
        <v>5</v>
      </c>
      <c r="M2271" t="b">
        <v>0</v>
      </c>
      <c r="N2271" t="s">
        <v>8270</v>
      </c>
      <c r="O2271" s="5">
        <f>E2271/D2271</f>
        <v>6.7966666666666675E-2</v>
      </c>
      <c r="P2271" s="6">
        <f>ROUND(E2271/L2271,2)</f>
        <v>40.78</v>
      </c>
      <c r="Q2271" t="str">
        <f>LEFT(N2271, SEARCH("/",N2271)-1)</f>
        <v>film &amp; video</v>
      </c>
      <c r="R2271" t="str">
        <f>RIGHT(N2271, LEN(N2271)-SEARCH("/",N2271))</f>
        <v>animation</v>
      </c>
      <c r="S2271" s="10">
        <f t="shared" si="70"/>
        <v>40934.167812499996</v>
      </c>
      <c r="T2271" s="10">
        <f t="shared" si="71"/>
        <v>40994.126145833332</v>
      </c>
    </row>
    <row r="2272" spans="1:20" ht="49" x14ac:dyDescent="0.25">
      <c r="A2272">
        <v>425</v>
      </c>
      <c r="B2272" s="3" t="s">
        <v>426</v>
      </c>
      <c r="C2272" s="3" t="s">
        <v>4535</v>
      </c>
      <c r="D2272">
        <v>50000</v>
      </c>
      <c r="E2272">
        <v>6</v>
      </c>
      <c r="F2272" t="s">
        <v>8221</v>
      </c>
      <c r="G2272" t="s">
        <v>8224</v>
      </c>
      <c r="H2272" t="s">
        <v>8246</v>
      </c>
      <c r="I2272">
        <v>1448660404</v>
      </c>
      <c r="J2272">
        <v>1443472804</v>
      </c>
      <c r="K2272" t="b">
        <v>0</v>
      </c>
      <c r="L2272">
        <v>2</v>
      </c>
      <c r="M2272" t="b">
        <v>0</v>
      </c>
      <c r="N2272" t="s">
        <v>8270</v>
      </c>
      <c r="O2272" s="5">
        <f>E2272/D2272</f>
        <v>1.2E-4</v>
      </c>
      <c r="P2272" s="6">
        <f>ROUND(E2272/L2272,2)</f>
        <v>3</v>
      </c>
      <c r="Q2272" t="str">
        <f>LEFT(N2272, SEARCH("/",N2272)-1)</f>
        <v>film &amp; video</v>
      </c>
      <c r="R2272" t="str">
        <f>RIGHT(N2272, LEN(N2272)-SEARCH("/",N2272))</f>
        <v>animation</v>
      </c>
      <c r="S2272" s="10">
        <f t="shared" si="70"/>
        <v>42275.652824074066</v>
      </c>
      <c r="T2272" s="10">
        <f t="shared" si="71"/>
        <v>42335.694490740738</v>
      </c>
    </row>
    <row r="2273" spans="1:20" ht="49" x14ac:dyDescent="0.25">
      <c r="A2273">
        <v>426</v>
      </c>
      <c r="B2273" s="3" t="s">
        <v>427</v>
      </c>
      <c r="C2273" s="3" t="s">
        <v>4536</v>
      </c>
      <c r="D2273">
        <v>10000</v>
      </c>
      <c r="E2273">
        <v>133</v>
      </c>
      <c r="F2273" t="s">
        <v>8221</v>
      </c>
      <c r="G2273" t="s">
        <v>8224</v>
      </c>
      <c r="H2273" t="s">
        <v>8246</v>
      </c>
      <c r="I2273">
        <v>1456851914</v>
      </c>
      <c r="J2273">
        <v>1454259914</v>
      </c>
      <c r="K2273" t="b">
        <v>0</v>
      </c>
      <c r="L2273">
        <v>8</v>
      </c>
      <c r="M2273" t="b">
        <v>0</v>
      </c>
      <c r="N2273" t="s">
        <v>8270</v>
      </c>
      <c r="O2273" s="5">
        <f>E2273/D2273</f>
        <v>1.3299999999999999E-2</v>
      </c>
      <c r="P2273" s="6">
        <f>ROUND(E2273/L2273,2)</f>
        <v>16.63</v>
      </c>
      <c r="Q2273" t="str">
        <f>LEFT(N2273, SEARCH("/",N2273)-1)</f>
        <v>film &amp; video</v>
      </c>
      <c r="R2273" t="str">
        <f>RIGHT(N2273, LEN(N2273)-SEARCH("/",N2273))</f>
        <v>animation</v>
      </c>
      <c r="S2273" s="10">
        <f t="shared" si="70"/>
        <v>42400.503634259258</v>
      </c>
      <c r="T2273" s="10">
        <f t="shared" si="71"/>
        <v>42430.503634259258</v>
      </c>
    </row>
    <row r="2274" spans="1:20" ht="49" x14ac:dyDescent="0.25">
      <c r="A2274">
        <v>427</v>
      </c>
      <c r="B2274" s="3" t="s">
        <v>428</v>
      </c>
      <c r="C2274" s="3" t="s">
        <v>4537</v>
      </c>
      <c r="D2274">
        <v>6500</v>
      </c>
      <c r="E2274">
        <v>0</v>
      </c>
      <c r="F2274" t="s">
        <v>8221</v>
      </c>
      <c r="G2274" t="s">
        <v>8224</v>
      </c>
      <c r="H2274" t="s">
        <v>8246</v>
      </c>
      <c r="I2274">
        <v>1445540340</v>
      </c>
      <c r="J2274">
        <v>1444340940</v>
      </c>
      <c r="K2274" t="b">
        <v>0</v>
      </c>
      <c r="L2274">
        <v>0</v>
      </c>
      <c r="M2274" t="b">
        <v>0</v>
      </c>
      <c r="N2274" t="s">
        <v>8270</v>
      </c>
      <c r="O2274" s="5">
        <f>E2274/D2274</f>
        <v>0</v>
      </c>
      <c r="P2274" s="6" t="e">
        <f>ROUND(E2274/L2274,2)</f>
        <v>#DIV/0!</v>
      </c>
      <c r="Q2274" t="str">
        <f>LEFT(N2274, SEARCH("/",N2274)-1)</f>
        <v>film &amp; video</v>
      </c>
      <c r="R2274" t="str">
        <f>RIGHT(N2274, LEN(N2274)-SEARCH("/",N2274))</f>
        <v>animation</v>
      </c>
      <c r="S2274" s="10">
        <f t="shared" si="70"/>
        <v>42285.700694444444</v>
      </c>
      <c r="T2274" s="10">
        <f t="shared" si="71"/>
        <v>42299.582638888889</v>
      </c>
    </row>
    <row r="2275" spans="1:20" ht="33" x14ac:dyDescent="0.25">
      <c r="A2275">
        <v>428</v>
      </c>
      <c r="B2275" s="3" t="s">
        <v>429</v>
      </c>
      <c r="C2275" s="3" t="s">
        <v>4538</v>
      </c>
      <c r="D2275">
        <v>12000</v>
      </c>
      <c r="E2275">
        <v>676</v>
      </c>
      <c r="F2275" t="s">
        <v>8221</v>
      </c>
      <c r="G2275" t="s">
        <v>8224</v>
      </c>
      <c r="H2275" t="s">
        <v>8246</v>
      </c>
      <c r="I2275">
        <v>1402956000</v>
      </c>
      <c r="J2275">
        <v>1400523845</v>
      </c>
      <c r="K2275" t="b">
        <v>0</v>
      </c>
      <c r="L2275">
        <v>13</v>
      </c>
      <c r="M2275" t="b">
        <v>0</v>
      </c>
      <c r="N2275" t="s">
        <v>8270</v>
      </c>
      <c r="O2275" s="5">
        <f>E2275/D2275</f>
        <v>5.6333333333333332E-2</v>
      </c>
      <c r="P2275" s="6">
        <f>ROUND(E2275/L2275,2)</f>
        <v>52</v>
      </c>
      <c r="Q2275" t="str">
        <f>LEFT(N2275, SEARCH("/",N2275)-1)</f>
        <v>film &amp; video</v>
      </c>
      <c r="R2275" t="str">
        <f>RIGHT(N2275, LEN(N2275)-SEARCH("/",N2275))</f>
        <v>animation</v>
      </c>
      <c r="S2275" s="10">
        <f t="shared" si="70"/>
        <v>41778.558391203704</v>
      </c>
      <c r="T2275" s="10">
        <f t="shared" si="71"/>
        <v>41806.708333333328</v>
      </c>
    </row>
    <row r="2276" spans="1:20" ht="65" x14ac:dyDescent="0.25">
      <c r="A2276">
        <v>429</v>
      </c>
      <c r="B2276" s="3" t="s">
        <v>430</v>
      </c>
      <c r="C2276" s="3" t="s">
        <v>4539</v>
      </c>
      <c r="D2276">
        <v>5000</v>
      </c>
      <c r="E2276">
        <v>0</v>
      </c>
      <c r="F2276" t="s">
        <v>8221</v>
      </c>
      <c r="G2276" t="s">
        <v>8224</v>
      </c>
      <c r="H2276" t="s">
        <v>8246</v>
      </c>
      <c r="I2276">
        <v>1259297940</v>
      </c>
      <c r="J2276">
        <v>1252964282</v>
      </c>
      <c r="K2276" t="b">
        <v>0</v>
      </c>
      <c r="L2276">
        <v>0</v>
      </c>
      <c r="M2276" t="b">
        <v>0</v>
      </c>
      <c r="N2276" t="s">
        <v>8270</v>
      </c>
      <c r="O2276" s="5">
        <f>E2276/D2276</f>
        <v>0</v>
      </c>
      <c r="P2276" s="6" t="e">
        <f>ROUND(E2276/L2276,2)</f>
        <v>#DIV/0!</v>
      </c>
      <c r="Q2276" t="str">
        <f>LEFT(N2276, SEARCH("/",N2276)-1)</f>
        <v>film &amp; video</v>
      </c>
      <c r="R2276" t="str">
        <f>RIGHT(N2276, LEN(N2276)-SEARCH("/",N2276))</f>
        <v>animation</v>
      </c>
      <c r="S2276" s="10">
        <f t="shared" si="70"/>
        <v>40070.693078703705</v>
      </c>
      <c r="T2276" s="10">
        <f t="shared" si="71"/>
        <v>40143.999305555553</v>
      </c>
    </row>
    <row r="2277" spans="1:20" ht="33" x14ac:dyDescent="0.25">
      <c r="A2277">
        <v>430</v>
      </c>
      <c r="B2277" s="3" t="s">
        <v>431</v>
      </c>
      <c r="C2277" s="3" t="s">
        <v>4540</v>
      </c>
      <c r="D2277">
        <v>1000</v>
      </c>
      <c r="E2277">
        <v>24</v>
      </c>
      <c r="F2277" t="s">
        <v>8221</v>
      </c>
      <c r="G2277" t="s">
        <v>8224</v>
      </c>
      <c r="H2277" t="s">
        <v>8246</v>
      </c>
      <c r="I2277">
        <v>1378866867</v>
      </c>
      <c r="J2277">
        <v>1377570867</v>
      </c>
      <c r="K2277" t="b">
        <v>0</v>
      </c>
      <c r="L2277">
        <v>5</v>
      </c>
      <c r="M2277" t="b">
        <v>0</v>
      </c>
      <c r="N2277" t="s">
        <v>8270</v>
      </c>
      <c r="O2277" s="5">
        <f>E2277/D2277</f>
        <v>2.4E-2</v>
      </c>
      <c r="P2277" s="6">
        <f>ROUND(E2277/L2277,2)</f>
        <v>4.8</v>
      </c>
      <c r="Q2277" t="str">
        <f>LEFT(N2277, SEARCH("/",N2277)-1)</f>
        <v>film &amp; video</v>
      </c>
      <c r="R2277" t="str">
        <f>RIGHT(N2277, LEN(N2277)-SEARCH("/",N2277))</f>
        <v>animation</v>
      </c>
      <c r="S2277" s="10">
        <f t="shared" si="70"/>
        <v>41512.898923611108</v>
      </c>
      <c r="T2277" s="10">
        <f t="shared" si="71"/>
        <v>41527.898923611108</v>
      </c>
    </row>
    <row r="2278" spans="1:20" ht="49" x14ac:dyDescent="0.25">
      <c r="A2278">
        <v>431</v>
      </c>
      <c r="B2278" s="3" t="s">
        <v>432</v>
      </c>
      <c r="C2278" s="3" t="s">
        <v>4541</v>
      </c>
      <c r="D2278">
        <v>3000</v>
      </c>
      <c r="E2278">
        <v>415</v>
      </c>
      <c r="F2278" t="s">
        <v>8221</v>
      </c>
      <c r="G2278" t="s">
        <v>8225</v>
      </c>
      <c r="H2278" t="s">
        <v>8247</v>
      </c>
      <c r="I2278">
        <v>1467752083</v>
      </c>
      <c r="J2278">
        <v>1465160083</v>
      </c>
      <c r="K2278" t="b">
        <v>0</v>
      </c>
      <c r="L2278">
        <v>8</v>
      </c>
      <c r="M2278" t="b">
        <v>0</v>
      </c>
      <c r="N2278" t="s">
        <v>8270</v>
      </c>
      <c r="O2278" s="5">
        <f>E2278/D2278</f>
        <v>0.13833333333333334</v>
      </c>
      <c r="P2278" s="6">
        <f>ROUND(E2278/L2278,2)</f>
        <v>51.88</v>
      </c>
      <c r="Q2278" t="str">
        <f>LEFT(N2278, SEARCH("/",N2278)-1)</f>
        <v>film &amp; video</v>
      </c>
      <c r="R2278" t="str">
        <f>RIGHT(N2278, LEN(N2278)-SEARCH("/",N2278))</f>
        <v>animation</v>
      </c>
      <c r="S2278" s="10">
        <f t="shared" si="70"/>
        <v>42526.662997685184</v>
      </c>
      <c r="T2278" s="10">
        <f t="shared" si="71"/>
        <v>42556.662997685184</v>
      </c>
    </row>
    <row r="2279" spans="1:20" ht="49" x14ac:dyDescent="0.25">
      <c r="A2279">
        <v>432</v>
      </c>
      <c r="B2279" s="3" t="s">
        <v>433</v>
      </c>
      <c r="C2279" s="3" t="s">
        <v>4542</v>
      </c>
      <c r="D2279">
        <v>6000</v>
      </c>
      <c r="E2279">
        <v>570</v>
      </c>
      <c r="F2279" t="s">
        <v>8221</v>
      </c>
      <c r="G2279" t="s">
        <v>8224</v>
      </c>
      <c r="H2279" t="s">
        <v>8246</v>
      </c>
      <c r="I2279">
        <v>1445448381</v>
      </c>
      <c r="J2279">
        <v>1440264381</v>
      </c>
      <c r="K2279" t="b">
        <v>0</v>
      </c>
      <c r="L2279">
        <v>8</v>
      </c>
      <c r="M2279" t="b">
        <v>0</v>
      </c>
      <c r="N2279" t="s">
        <v>8270</v>
      </c>
      <c r="O2279" s="5">
        <f>E2279/D2279</f>
        <v>9.5000000000000001E-2</v>
      </c>
      <c r="P2279" s="6">
        <f>ROUND(E2279/L2279,2)</f>
        <v>71.25</v>
      </c>
      <c r="Q2279" t="str">
        <f>LEFT(N2279, SEARCH("/",N2279)-1)</f>
        <v>film &amp; video</v>
      </c>
      <c r="R2279" t="str">
        <f>RIGHT(N2279, LEN(N2279)-SEARCH("/",N2279))</f>
        <v>animation</v>
      </c>
      <c r="S2279" s="10">
        <f t="shared" si="70"/>
        <v>42238.51829861111</v>
      </c>
      <c r="T2279" s="10">
        <f t="shared" si="71"/>
        <v>42298.51829861111</v>
      </c>
    </row>
    <row r="2280" spans="1:20" ht="65" x14ac:dyDescent="0.25">
      <c r="A2280">
        <v>433</v>
      </c>
      <c r="B2280" s="3" t="s">
        <v>434</v>
      </c>
      <c r="C2280" s="3" t="s">
        <v>4543</v>
      </c>
      <c r="D2280">
        <v>3000</v>
      </c>
      <c r="E2280">
        <v>0</v>
      </c>
      <c r="F2280" t="s">
        <v>8221</v>
      </c>
      <c r="G2280" t="s">
        <v>8224</v>
      </c>
      <c r="H2280" t="s">
        <v>8246</v>
      </c>
      <c r="I2280">
        <v>1444576022</v>
      </c>
      <c r="J2280">
        <v>1439392022</v>
      </c>
      <c r="K2280" t="b">
        <v>0</v>
      </c>
      <c r="L2280">
        <v>0</v>
      </c>
      <c r="M2280" t="b">
        <v>0</v>
      </c>
      <c r="N2280" t="s">
        <v>8270</v>
      </c>
      <c r="O2280" s="5">
        <f>E2280/D2280</f>
        <v>0</v>
      </c>
      <c r="P2280" s="6" t="e">
        <f>ROUND(E2280/L2280,2)</f>
        <v>#DIV/0!</v>
      </c>
      <c r="Q2280" t="str">
        <f>LEFT(N2280, SEARCH("/",N2280)-1)</f>
        <v>film &amp; video</v>
      </c>
      <c r="R2280" t="str">
        <f>RIGHT(N2280, LEN(N2280)-SEARCH("/",N2280))</f>
        <v>animation</v>
      </c>
      <c r="S2280" s="10">
        <f t="shared" si="70"/>
        <v>42228.421550925923</v>
      </c>
      <c r="T2280" s="10">
        <f t="shared" si="71"/>
        <v>42288.421550925923</v>
      </c>
    </row>
    <row r="2281" spans="1:20" ht="49" x14ac:dyDescent="0.25">
      <c r="A2281">
        <v>434</v>
      </c>
      <c r="B2281" s="3" t="s">
        <v>435</v>
      </c>
      <c r="C2281" s="3" t="s">
        <v>4544</v>
      </c>
      <c r="D2281">
        <v>2500</v>
      </c>
      <c r="E2281">
        <v>125</v>
      </c>
      <c r="F2281" t="s">
        <v>8221</v>
      </c>
      <c r="G2281" t="s">
        <v>8224</v>
      </c>
      <c r="H2281" t="s">
        <v>8246</v>
      </c>
      <c r="I2281">
        <v>1385931702</v>
      </c>
      <c r="J2281">
        <v>1383076902</v>
      </c>
      <c r="K2281" t="b">
        <v>0</v>
      </c>
      <c r="L2281">
        <v>2</v>
      </c>
      <c r="M2281" t="b">
        <v>0</v>
      </c>
      <c r="N2281" t="s">
        <v>8270</v>
      </c>
      <c r="O2281" s="5">
        <f>E2281/D2281</f>
        <v>0.05</v>
      </c>
      <c r="P2281" s="6">
        <f>ROUND(E2281/L2281,2)</f>
        <v>62.5</v>
      </c>
      <c r="Q2281" t="str">
        <f>LEFT(N2281, SEARCH("/",N2281)-1)</f>
        <v>film &amp; video</v>
      </c>
      <c r="R2281" t="str">
        <f>RIGHT(N2281, LEN(N2281)-SEARCH("/",N2281))</f>
        <v>animation</v>
      </c>
      <c r="S2281" s="10">
        <f t="shared" si="70"/>
        <v>41576.626180555555</v>
      </c>
      <c r="T2281" s="10">
        <f t="shared" si="71"/>
        <v>41609.667847222219</v>
      </c>
    </row>
    <row r="2282" spans="1:20" ht="49" x14ac:dyDescent="0.25">
      <c r="A2282">
        <v>435</v>
      </c>
      <c r="B2282" s="3" t="s">
        <v>436</v>
      </c>
      <c r="C2282" s="3" t="s">
        <v>4545</v>
      </c>
      <c r="D2282">
        <v>110000</v>
      </c>
      <c r="E2282">
        <v>3</v>
      </c>
      <c r="F2282" t="s">
        <v>8221</v>
      </c>
      <c r="G2282" t="s">
        <v>8224</v>
      </c>
      <c r="H2282" t="s">
        <v>8246</v>
      </c>
      <c r="I2282">
        <v>1379094980</v>
      </c>
      <c r="J2282">
        <v>1376502980</v>
      </c>
      <c r="K2282" t="b">
        <v>0</v>
      </c>
      <c r="L2282">
        <v>3</v>
      </c>
      <c r="M2282" t="b">
        <v>0</v>
      </c>
      <c r="N2282" t="s">
        <v>8270</v>
      </c>
      <c r="O2282" s="5">
        <f>E2282/D2282</f>
        <v>2.7272727272727273E-5</v>
      </c>
      <c r="P2282" s="6">
        <f>ROUND(E2282/L2282,2)</f>
        <v>1</v>
      </c>
      <c r="Q2282" t="str">
        <f>LEFT(N2282, SEARCH("/",N2282)-1)</f>
        <v>film &amp; video</v>
      </c>
      <c r="R2282" t="str">
        <f>RIGHT(N2282, LEN(N2282)-SEARCH("/",N2282))</f>
        <v>animation</v>
      </c>
      <c r="S2282" s="10">
        <f t="shared" si="70"/>
        <v>41500.539120370369</v>
      </c>
      <c r="T2282" s="10">
        <f t="shared" si="71"/>
        <v>41530.539120370369</v>
      </c>
    </row>
    <row r="2283" spans="1:20" ht="49" x14ac:dyDescent="0.25">
      <c r="A2283">
        <v>436</v>
      </c>
      <c r="B2283" s="3" t="s">
        <v>437</v>
      </c>
      <c r="C2283" s="3" t="s">
        <v>4546</v>
      </c>
      <c r="D2283">
        <v>1000</v>
      </c>
      <c r="E2283">
        <v>0</v>
      </c>
      <c r="F2283" t="s">
        <v>8221</v>
      </c>
      <c r="G2283" t="s">
        <v>8224</v>
      </c>
      <c r="H2283" t="s">
        <v>8246</v>
      </c>
      <c r="I2283">
        <v>1375260113</v>
      </c>
      <c r="J2283">
        <v>1372668113</v>
      </c>
      <c r="K2283" t="b">
        <v>0</v>
      </c>
      <c r="L2283">
        <v>0</v>
      </c>
      <c r="M2283" t="b">
        <v>0</v>
      </c>
      <c r="N2283" t="s">
        <v>8270</v>
      </c>
      <c r="O2283" s="5">
        <f>E2283/D2283</f>
        <v>0</v>
      </c>
      <c r="P2283" s="6" t="e">
        <f>ROUND(E2283/L2283,2)</f>
        <v>#DIV/0!</v>
      </c>
      <c r="Q2283" t="str">
        <f>LEFT(N2283, SEARCH("/",N2283)-1)</f>
        <v>film &amp; video</v>
      </c>
      <c r="R2283" t="str">
        <f>RIGHT(N2283, LEN(N2283)-SEARCH("/",N2283))</f>
        <v>animation</v>
      </c>
      <c r="S2283" s="10">
        <f t="shared" si="70"/>
        <v>41456.154085648144</v>
      </c>
      <c r="T2283" s="10">
        <f t="shared" si="71"/>
        <v>41486.154085648144</v>
      </c>
    </row>
    <row r="2284" spans="1:20" ht="49" x14ac:dyDescent="0.25">
      <c r="A2284">
        <v>437</v>
      </c>
      <c r="B2284" s="3" t="s">
        <v>438</v>
      </c>
      <c r="C2284" s="3" t="s">
        <v>4547</v>
      </c>
      <c r="D2284">
        <v>7000</v>
      </c>
      <c r="E2284">
        <v>0</v>
      </c>
      <c r="F2284" t="s">
        <v>8221</v>
      </c>
      <c r="G2284" t="s">
        <v>8229</v>
      </c>
      <c r="H2284" t="s">
        <v>8251</v>
      </c>
      <c r="I2284">
        <v>1475912326</v>
      </c>
      <c r="J2284">
        <v>1470728326</v>
      </c>
      <c r="K2284" t="b">
        <v>0</v>
      </c>
      <c r="L2284">
        <v>0</v>
      </c>
      <c r="M2284" t="b">
        <v>0</v>
      </c>
      <c r="N2284" t="s">
        <v>8270</v>
      </c>
      <c r="O2284" s="5">
        <f>E2284/D2284</f>
        <v>0</v>
      </c>
      <c r="P2284" s="6" t="e">
        <f>ROUND(E2284/L2284,2)</f>
        <v>#DIV/0!</v>
      </c>
      <c r="Q2284" t="str">
        <f>LEFT(N2284, SEARCH("/",N2284)-1)</f>
        <v>film &amp; video</v>
      </c>
      <c r="R2284" t="str">
        <f>RIGHT(N2284, LEN(N2284)-SEARCH("/",N2284))</f>
        <v>animation</v>
      </c>
      <c r="S2284" s="10">
        <f t="shared" si="70"/>
        <v>42591.110254629624</v>
      </c>
      <c r="T2284" s="10">
        <f t="shared" si="71"/>
        <v>42651.110254629624</v>
      </c>
    </row>
    <row r="2285" spans="1:20" ht="49" x14ac:dyDescent="0.25">
      <c r="A2285">
        <v>438</v>
      </c>
      <c r="B2285" s="3" t="s">
        <v>439</v>
      </c>
      <c r="C2285" s="3" t="s">
        <v>4548</v>
      </c>
      <c r="D2285">
        <v>20000</v>
      </c>
      <c r="E2285">
        <v>1876</v>
      </c>
      <c r="F2285" t="s">
        <v>8221</v>
      </c>
      <c r="G2285" t="s">
        <v>8224</v>
      </c>
      <c r="H2285" t="s">
        <v>8246</v>
      </c>
      <c r="I2285">
        <v>1447830958</v>
      </c>
      <c r="J2285">
        <v>1445235358</v>
      </c>
      <c r="K2285" t="b">
        <v>0</v>
      </c>
      <c r="L2285">
        <v>11</v>
      </c>
      <c r="M2285" t="b">
        <v>0</v>
      </c>
      <c r="N2285" t="s">
        <v>8270</v>
      </c>
      <c r="O2285" s="5">
        <f>E2285/D2285</f>
        <v>9.3799999999999994E-2</v>
      </c>
      <c r="P2285" s="6">
        <f>ROUND(E2285/L2285,2)</f>
        <v>170.55</v>
      </c>
      <c r="Q2285" t="str">
        <f>LEFT(N2285, SEARCH("/",N2285)-1)</f>
        <v>film &amp; video</v>
      </c>
      <c r="R2285" t="str">
        <f>RIGHT(N2285, LEN(N2285)-SEARCH("/",N2285))</f>
        <v>animation</v>
      </c>
      <c r="S2285" s="10">
        <f t="shared" si="70"/>
        <v>42296.052754629629</v>
      </c>
      <c r="T2285" s="10">
        <f t="shared" si="71"/>
        <v>42326.094421296293</v>
      </c>
    </row>
    <row r="2286" spans="1:20" ht="49" x14ac:dyDescent="0.25">
      <c r="A2286">
        <v>439</v>
      </c>
      <c r="B2286" s="3" t="s">
        <v>440</v>
      </c>
      <c r="C2286" s="3" t="s">
        <v>4549</v>
      </c>
      <c r="D2286">
        <v>450</v>
      </c>
      <c r="E2286">
        <v>0</v>
      </c>
      <c r="F2286" t="s">
        <v>8221</v>
      </c>
      <c r="G2286" t="s">
        <v>8224</v>
      </c>
      <c r="H2286" t="s">
        <v>8246</v>
      </c>
      <c r="I2286">
        <v>1413569818</v>
      </c>
      <c r="J2286">
        <v>1412705818</v>
      </c>
      <c r="K2286" t="b">
        <v>0</v>
      </c>
      <c r="L2286">
        <v>0</v>
      </c>
      <c r="M2286" t="b">
        <v>0</v>
      </c>
      <c r="N2286" t="s">
        <v>8270</v>
      </c>
      <c r="O2286" s="5">
        <f>E2286/D2286</f>
        <v>0</v>
      </c>
      <c r="P2286" s="6" t="e">
        <f>ROUND(E2286/L2286,2)</f>
        <v>#DIV/0!</v>
      </c>
      <c r="Q2286" t="str">
        <f>LEFT(N2286, SEARCH("/",N2286)-1)</f>
        <v>film &amp; video</v>
      </c>
      <c r="R2286" t="str">
        <f>RIGHT(N2286, LEN(N2286)-SEARCH("/",N2286))</f>
        <v>animation</v>
      </c>
      <c r="S2286" s="10">
        <f t="shared" si="70"/>
        <v>41919.553449074076</v>
      </c>
      <c r="T2286" s="10">
        <f t="shared" si="71"/>
        <v>41929.553449074076</v>
      </c>
    </row>
    <row r="2287" spans="1:20" ht="49" x14ac:dyDescent="0.25">
      <c r="A2287">
        <v>440</v>
      </c>
      <c r="B2287" s="3" t="s">
        <v>441</v>
      </c>
      <c r="C2287" s="3" t="s">
        <v>4550</v>
      </c>
      <c r="D2287">
        <v>5000</v>
      </c>
      <c r="E2287">
        <v>5</v>
      </c>
      <c r="F2287" t="s">
        <v>8221</v>
      </c>
      <c r="G2287" t="s">
        <v>8224</v>
      </c>
      <c r="H2287" t="s">
        <v>8246</v>
      </c>
      <c r="I2287">
        <v>1458859153</v>
      </c>
      <c r="J2287">
        <v>1456270753</v>
      </c>
      <c r="K2287" t="b">
        <v>0</v>
      </c>
      <c r="L2287">
        <v>1</v>
      </c>
      <c r="M2287" t="b">
        <v>0</v>
      </c>
      <c r="N2287" t="s">
        <v>8270</v>
      </c>
      <c r="O2287" s="5">
        <f>E2287/D2287</f>
        <v>1E-3</v>
      </c>
      <c r="P2287" s="6">
        <f>ROUND(E2287/L2287,2)</f>
        <v>5</v>
      </c>
      <c r="Q2287" t="str">
        <f>LEFT(N2287, SEARCH("/",N2287)-1)</f>
        <v>film &amp; video</v>
      </c>
      <c r="R2287" t="str">
        <f>RIGHT(N2287, LEN(N2287)-SEARCH("/",N2287))</f>
        <v>animation</v>
      </c>
      <c r="S2287" s="10">
        <f t="shared" si="70"/>
        <v>42423.777233796289</v>
      </c>
      <c r="T2287" s="10">
        <f t="shared" si="71"/>
        <v>42453.735567129632</v>
      </c>
    </row>
    <row r="2288" spans="1:20" ht="49" x14ac:dyDescent="0.25">
      <c r="A2288">
        <v>441</v>
      </c>
      <c r="B2288" s="3" t="s">
        <v>442</v>
      </c>
      <c r="C2288" s="3" t="s">
        <v>4551</v>
      </c>
      <c r="D2288">
        <v>400</v>
      </c>
      <c r="E2288">
        <v>0</v>
      </c>
      <c r="F2288" t="s">
        <v>8221</v>
      </c>
      <c r="G2288" t="s">
        <v>8225</v>
      </c>
      <c r="H2288" t="s">
        <v>8247</v>
      </c>
      <c r="I2288">
        <v>1383418996</v>
      </c>
      <c r="J2288">
        <v>1380826996</v>
      </c>
      <c r="K2288" t="b">
        <v>0</v>
      </c>
      <c r="L2288">
        <v>0</v>
      </c>
      <c r="M2288" t="b">
        <v>0</v>
      </c>
      <c r="N2288" t="s">
        <v>8270</v>
      </c>
      <c r="O2288" s="5">
        <f>E2288/D2288</f>
        <v>0</v>
      </c>
      <c r="P2288" s="6" t="e">
        <f>ROUND(E2288/L2288,2)</f>
        <v>#DIV/0!</v>
      </c>
      <c r="Q2288" t="str">
        <f>LEFT(N2288, SEARCH("/",N2288)-1)</f>
        <v>film &amp; video</v>
      </c>
      <c r="R2288" t="str">
        <f>RIGHT(N2288, LEN(N2288)-SEARCH("/",N2288))</f>
        <v>animation</v>
      </c>
      <c r="S2288" s="10">
        <f t="shared" si="70"/>
        <v>41550.585601851846</v>
      </c>
      <c r="T2288" s="10">
        <f t="shared" si="71"/>
        <v>41580.585601851846</v>
      </c>
    </row>
    <row r="2289" spans="1:20" ht="18" x14ac:dyDescent="0.25">
      <c r="A2289">
        <v>442</v>
      </c>
      <c r="B2289" s="3" t="s">
        <v>443</v>
      </c>
      <c r="C2289" s="3" t="s">
        <v>4552</v>
      </c>
      <c r="D2289">
        <v>17000</v>
      </c>
      <c r="E2289">
        <v>6691</v>
      </c>
      <c r="F2289" t="s">
        <v>8221</v>
      </c>
      <c r="G2289" t="s">
        <v>8224</v>
      </c>
      <c r="H2289" t="s">
        <v>8246</v>
      </c>
      <c r="I2289">
        <v>1424380783</v>
      </c>
      <c r="J2289">
        <v>1421788783</v>
      </c>
      <c r="K2289" t="b">
        <v>0</v>
      </c>
      <c r="L2289">
        <v>17</v>
      </c>
      <c r="M2289" t="b">
        <v>0</v>
      </c>
      <c r="N2289" t="s">
        <v>8270</v>
      </c>
      <c r="O2289" s="5">
        <f>E2289/D2289</f>
        <v>0.39358823529411763</v>
      </c>
      <c r="P2289" s="6">
        <f>ROUND(E2289/L2289,2)</f>
        <v>393.59</v>
      </c>
      <c r="Q2289" t="str">
        <f>LEFT(N2289, SEARCH("/",N2289)-1)</f>
        <v>film &amp; video</v>
      </c>
      <c r="R2289" t="str">
        <f>RIGHT(N2289, LEN(N2289)-SEARCH("/",N2289))</f>
        <v>animation</v>
      </c>
      <c r="S2289" s="10">
        <f t="shared" si="70"/>
        <v>42024.680358796293</v>
      </c>
      <c r="T2289" s="10">
        <f t="shared" si="71"/>
        <v>42054.680358796293</v>
      </c>
    </row>
    <row r="2290" spans="1:20" ht="49" x14ac:dyDescent="0.25">
      <c r="A2290">
        <v>443</v>
      </c>
      <c r="B2290" s="3" t="s">
        <v>444</v>
      </c>
      <c r="C2290" s="3" t="s">
        <v>4553</v>
      </c>
      <c r="D2290">
        <v>10000</v>
      </c>
      <c r="E2290">
        <v>10</v>
      </c>
      <c r="F2290" t="s">
        <v>8221</v>
      </c>
      <c r="G2290" t="s">
        <v>8229</v>
      </c>
      <c r="H2290" t="s">
        <v>8251</v>
      </c>
      <c r="I2290">
        <v>1391991701</v>
      </c>
      <c r="J2290">
        <v>1389399701</v>
      </c>
      <c r="K2290" t="b">
        <v>0</v>
      </c>
      <c r="L2290">
        <v>2</v>
      </c>
      <c r="M2290" t="b">
        <v>0</v>
      </c>
      <c r="N2290" t="s">
        <v>8270</v>
      </c>
      <c r="O2290" s="5">
        <f>E2290/D2290</f>
        <v>1E-3</v>
      </c>
      <c r="P2290" s="6">
        <f>ROUND(E2290/L2290,2)</f>
        <v>5</v>
      </c>
      <c r="Q2290" t="str">
        <f>LEFT(N2290, SEARCH("/",N2290)-1)</f>
        <v>film &amp; video</v>
      </c>
      <c r="R2290" t="str">
        <f>RIGHT(N2290, LEN(N2290)-SEARCH("/",N2290))</f>
        <v>animation</v>
      </c>
      <c r="S2290" s="10">
        <f t="shared" si="70"/>
        <v>41649.806724537033</v>
      </c>
      <c r="T2290" s="10">
        <f t="shared" si="71"/>
        <v>41679.806724537033</v>
      </c>
    </row>
    <row r="2291" spans="1:20" ht="33" x14ac:dyDescent="0.25">
      <c r="A2291">
        <v>444</v>
      </c>
      <c r="B2291" s="3" t="s">
        <v>445</v>
      </c>
      <c r="C2291" s="3" t="s">
        <v>4554</v>
      </c>
      <c r="D2291">
        <v>1000</v>
      </c>
      <c r="E2291">
        <v>50</v>
      </c>
      <c r="F2291" t="s">
        <v>8221</v>
      </c>
      <c r="G2291" t="s">
        <v>8224</v>
      </c>
      <c r="H2291" t="s">
        <v>8246</v>
      </c>
      <c r="I2291">
        <v>1329342361</v>
      </c>
      <c r="J2291">
        <v>1324158361</v>
      </c>
      <c r="K2291" t="b">
        <v>0</v>
      </c>
      <c r="L2291">
        <v>1</v>
      </c>
      <c r="M2291" t="b">
        <v>0</v>
      </c>
      <c r="N2291" t="s">
        <v>8270</v>
      </c>
      <c r="O2291" s="5">
        <f>E2291/D2291</f>
        <v>0.05</v>
      </c>
      <c r="P2291" s="6">
        <f>ROUND(E2291/L2291,2)</f>
        <v>50</v>
      </c>
      <c r="Q2291" t="str">
        <f>LEFT(N2291, SEARCH("/",N2291)-1)</f>
        <v>film &amp; video</v>
      </c>
      <c r="R2291" t="str">
        <f>RIGHT(N2291, LEN(N2291)-SEARCH("/",N2291))</f>
        <v>animation</v>
      </c>
      <c r="S2291" s="10">
        <f t="shared" si="70"/>
        <v>40894.69862268518</v>
      </c>
      <c r="T2291" s="10">
        <f t="shared" si="71"/>
        <v>40954.69862268518</v>
      </c>
    </row>
    <row r="2292" spans="1:20" ht="49" x14ac:dyDescent="0.25">
      <c r="A2292">
        <v>445</v>
      </c>
      <c r="B2292" s="3" t="s">
        <v>446</v>
      </c>
      <c r="C2292" s="3" t="s">
        <v>4555</v>
      </c>
      <c r="D2292">
        <v>60000</v>
      </c>
      <c r="E2292">
        <v>2</v>
      </c>
      <c r="F2292" t="s">
        <v>8221</v>
      </c>
      <c r="G2292" t="s">
        <v>8224</v>
      </c>
      <c r="H2292" t="s">
        <v>8246</v>
      </c>
      <c r="I2292">
        <v>1432195375</v>
      </c>
      <c r="J2292">
        <v>1430899375</v>
      </c>
      <c r="K2292" t="b">
        <v>0</v>
      </c>
      <c r="L2292">
        <v>2</v>
      </c>
      <c r="M2292" t="b">
        <v>0</v>
      </c>
      <c r="N2292" t="s">
        <v>8270</v>
      </c>
      <c r="O2292" s="5">
        <f>E2292/D2292</f>
        <v>3.3333333333333335E-5</v>
      </c>
      <c r="P2292" s="6">
        <f>ROUND(E2292/L2292,2)</f>
        <v>1</v>
      </c>
      <c r="Q2292" t="str">
        <f>LEFT(N2292, SEARCH("/",N2292)-1)</f>
        <v>film &amp; video</v>
      </c>
      <c r="R2292" t="str">
        <f>RIGHT(N2292, LEN(N2292)-SEARCH("/",N2292))</f>
        <v>animation</v>
      </c>
      <c r="S2292" s="10">
        <f t="shared" si="70"/>
        <v>42130.127025462956</v>
      </c>
      <c r="T2292" s="10">
        <f t="shared" si="71"/>
        <v>42145.127025462956</v>
      </c>
    </row>
    <row r="2293" spans="1:20" ht="49" x14ac:dyDescent="0.25">
      <c r="A2293">
        <v>446</v>
      </c>
      <c r="B2293" s="3" t="s">
        <v>447</v>
      </c>
      <c r="C2293" s="3" t="s">
        <v>4556</v>
      </c>
      <c r="D2293">
        <v>10500</v>
      </c>
      <c r="E2293">
        <v>766</v>
      </c>
      <c r="F2293" t="s">
        <v>8221</v>
      </c>
      <c r="G2293" t="s">
        <v>8224</v>
      </c>
      <c r="H2293" t="s">
        <v>8246</v>
      </c>
      <c r="I2293">
        <v>1425434420</v>
      </c>
      <c r="J2293">
        <v>1422842420</v>
      </c>
      <c r="K2293" t="b">
        <v>0</v>
      </c>
      <c r="L2293">
        <v>16</v>
      </c>
      <c r="M2293" t="b">
        <v>0</v>
      </c>
      <c r="N2293" t="s">
        <v>8270</v>
      </c>
      <c r="O2293" s="5">
        <f>E2293/D2293</f>
        <v>7.2952380952380949E-2</v>
      </c>
      <c r="P2293" s="6">
        <f>ROUND(E2293/L2293,2)</f>
        <v>47.88</v>
      </c>
      <c r="Q2293" t="str">
        <f>LEFT(N2293, SEARCH("/",N2293)-1)</f>
        <v>film &amp; video</v>
      </c>
      <c r="R2293" t="str">
        <f>RIGHT(N2293, LEN(N2293)-SEARCH("/",N2293))</f>
        <v>animation</v>
      </c>
      <c r="S2293" s="10">
        <f t="shared" si="70"/>
        <v>42036.875231481477</v>
      </c>
      <c r="T2293" s="10">
        <f t="shared" si="71"/>
        <v>42066.875231481477</v>
      </c>
    </row>
    <row r="2294" spans="1:20" ht="49" x14ac:dyDescent="0.25">
      <c r="A2294">
        <v>447</v>
      </c>
      <c r="B2294" s="3" t="s">
        <v>448</v>
      </c>
      <c r="C2294" s="3" t="s">
        <v>4557</v>
      </c>
      <c r="D2294">
        <v>30000</v>
      </c>
      <c r="E2294">
        <v>5</v>
      </c>
      <c r="F2294" t="s">
        <v>8221</v>
      </c>
      <c r="G2294" t="s">
        <v>8225</v>
      </c>
      <c r="H2294" t="s">
        <v>8247</v>
      </c>
      <c r="I2294">
        <v>1364041163</v>
      </c>
      <c r="J2294">
        <v>1361884763</v>
      </c>
      <c r="K2294" t="b">
        <v>0</v>
      </c>
      <c r="L2294">
        <v>1</v>
      </c>
      <c r="M2294" t="b">
        <v>0</v>
      </c>
      <c r="N2294" t="s">
        <v>8270</v>
      </c>
      <c r="O2294" s="5">
        <f>E2294/D2294</f>
        <v>1.6666666666666666E-4</v>
      </c>
      <c r="P2294" s="6">
        <f>ROUND(E2294/L2294,2)</f>
        <v>5</v>
      </c>
      <c r="Q2294" t="str">
        <f>LEFT(N2294, SEARCH("/",N2294)-1)</f>
        <v>film &amp; video</v>
      </c>
      <c r="R2294" t="str">
        <f>RIGHT(N2294, LEN(N2294)-SEARCH("/",N2294))</f>
        <v>animation</v>
      </c>
      <c r="S2294" s="10">
        <f t="shared" si="70"/>
        <v>41331.34679398148</v>
      </c>
      <c r="T2294" s="10">
        <f t="shared" si="71"/>
        <v>41356.305127314808</v>
      </c>
    </row>
    <row r="2295" spans="1:20" ht="49" x14ac:dyDescent="0.25">
      <c r="A2295">
        <v>448</v>
      </c>
      <c r="B2295" s="3" t="s">
        <v>449</v>
      </c>
      <c r="C2295" s="3" t="s">
        <v>4558</v>
      </c>
      <c r="D2295">
        <v>2500</v>
      </c>
      <c r="E2295">
        <v>82.01</v>
      </c>
      <c r="F2295" t="s">
        <v>8221</v>
      </c>
      <c r="G2295" t="s">
        <v>8224</v>
      </c>
      <c r="H2295" t="s">
        <v>8246</v>
      </c>
      <c r="I2295">
        <v>1400091095</v>
      </c>
      <c r="J2295">
        <v>1398363095</v>
      </c>
      <c r="K2295" t="b">
        <v>0</v>
      </c>
      <c r="L2295">
        <v>4</v>
      </c>
      <c r="M2295" t="b">
        <v>0</v>
      </c>
      <c r="N2295" t="s">
        <v>8270</v>
      </c>
      <c r="O2295" s="5">
        <f>E2295/D2295</f>
        <v>3.2804E-2</v>
      </c>
      <c r="P2295" s="6">
        <f>ROUND(E2295/L2295,2)</f>
        <v>20.5</v>
      </c>
      <c r="Q2295" t="str">
        <f>LEFT(N2295, SEARCH("/",N2295)-1)</f>
        <v>film &amp; video</v>
      </c>
      <c r="R2295" t="str">
        <f>RIGHT(N2295, LEN(N2295)-SEARCH("/",N2295))</f>
        <v>animation</v>
      </c>
      <c r="S2295" s="10">
        <f t="shared" si="70"/>
        <v>41753.549710648142</v>
      </c>
      <c r="T2295" s="10">
        <f t="shared" si="71"/>
        <v>41773.549710648142</v>
      </c>
    </row>
    <row r="2296" spans="1:20" ht="49" x14ac:dyDescent="0.25">
      <c r="A2296">
        <v>449</v>
      </c>
      <c r="B2296" s="3" t="s">
        <v>450</v>
      </c>
      <c r="C2296" s="3" t="s">
        <v>4559</v>
      </c>
      <c r="D2296">
        <v>2000</v>
      </c>
      <c r="E2296">
        <v>45</v>
      </c>
      <c r="F2296" t="s">
        <v>8221</v>
      </c>
      <c r="G2296" t="s">
        <v>8225</v>
      </c>
      <c r="H2296" t="s">
        <v>8247</v>
      </c>
      <c r="I2296">
        <v>1382017085</v>
      </c>
      <c r="J2296">
        <v>1379425085</v>
      </c>
      <c r="K2296" t="b">
        <v>0</v>
      </c>
      <c r="L2296">
        <v>5</v>
      </c>
      <c r="M2296" t="b">
        <v>0</v>
      </c>
      <c r="N2296" t="s">
        <v>8270</v>
      </c>
      <c r="O2296" s="5">
        <f>E2296/D2296</f>
        <v>2.2499999999999999E-2</v>
      </c>
      <c r="P2296" s="6">
        <f>ROUND(E2296/L2296,2)</f>
        <v>9</v>
      </c>
      <c r="Q2296" t="str">
        <f>LEFT(N2296, SEARCH("/",N2296)-1)</f>
        <v>film &amp; video</v>
      </c>
      <c r="R2296" t="str">
        <f>RIGHT(N2296, LEN(N2296)-SEARCH("/",N2296))</f>
        <v>animation</v>
      </c>
      <c r="S2296" s="10">
        <f t="shared" si="70"/>
        <v>41534.359780092593</v>
      </c>
      <c r="T2296" s="10">
        <f t="shared" si="71"/>
        <v>41564.359780092593</v>
      </c>
    </row>
    <row r="2297" spans="1:20" ht="49" x14ac:dyDescent="0.25">
      <c r="A2297">
        <v>450</v>
      </c>
      <c r="B2297" s="3" t="s">
        <v>451</v>
      </c>
      <c r="C2297" s="3" t="s">
        <v>4560</v>
      </c>
      <c r="D2297">
        <v>50000</v>
      </c>
      <c r="E2297">
        <v>396</v>
      </c>
      <c r="F2297" t="s">
        <v>8221</v>
      </c>
      <c r="G2297" t="s">
        <v>8224</v>
      </c>
      <c r="H2297" t="s">
        <v>8246</v>
      </c>
      <c r="I2297">
        <v>1392417800</v>
      </c>
      <c r="J2297">
        <v>1389825800</v>
      </c>
      <c r="K2297" t="b">
        <v>0</v>
      </c>
      <c r="L2297">
        <v>7</v>
      </c>
      <c r="M2297" t="b">
        <v>0</v>
      </c>
      <c r="N2297" t="s">
        <v>8270</v>
      </c>
      <c r="O2297" s="5">
        <f>E2297/D2297</f>
        <v>7.92E-3</v>
      </c>
      <c r="P2297" s="6">
        <f>ROUND(E2297/L2297,2)</f>
        <v>56.57</v>
      </c>
      <c r="Q2297" t="str">
        <f>LEFT(N2297, SEARCH("/",N2297)-1)</f>
        <v>film &amp; video</v>
      </c>
      <c r="R2297" t="str">
        <f>RIGHT(N2297, LEN(N2297)-SEARCH("/",N2297))</f>
        <v>animation</v>
      </c>
      <c r="S2297" s="10">
        <f t="shared" si="70"/>
        <v>41654.73842592592</v>
      </c>
      <c r="T2297" s="10">
        <f t="shared" si="71"/>
        <v>41684.73842592592</v>
      </c>
    </row>
    <row r="2298" spans="1:20" ht="49" x14ac:dyDescent="0.25">
      <c r="A2298">
        <v>451</v>
      </c>
      <c r="B2298" s="3" t="s">
        <v>452</v>
      </c>
      <c r="C2298" s="3" t="s">
        <v>4561</v>
      </c>
      <c r="D2298">
        <v>20000</v>
      </c>
      <c r="E2298">
        <v>0</v>
      </c>
      <c r="F2298" t="s">
        <v>8221</v>
      </c>
      <c r="G2298" t="s">
        <v>8224</v>
      </c>
      <c r="H2298" t="s">
        <v>8246</v>
      </c>
      <c r="I2298">
        <v>1390669791</v>
      </c>
      <c r="J2298">
        <v>1388077791</v>
      </c>
      <c r="K2298" t="b">
        <v>0</v>
      </c>
      <c r="L2298">
        <v>0</v>
      </c>
      <c r="M2298" t="b">
        <v>0</v>
      </c>
      <c r="N2298" t="s">
        <v>8270</v>
      </c>
      <c r="O2298" s="5">
        <f>E2298/D2298</f>
        <v>0</v>
      </c>
      <c r="P2298" s="6" t="e">
        <f>ROUND(E2298/L2298,2)</f>
        <v>#DIV/0!</v>
      </c>
      <c r="Q2298" t="str">
        <f>LEFT(N2298, SEARCH("/",N2298)-1)</f>
        <v>film &amp; video</v>
      </c>
      <c r="R2298" t="str">
        <f>RIGHT(N2298, LEN(N2298)-SEARCH("/",N2298))</f>
        <v>animation</v>
      </c>
      <c r="S2298" s="10">
        <f t="shared" si="70"/>
        <v>41634.506840277776</v>
      </c>
      <c r="T2298" s="10">
        <f t="shared" si="71"/>
        <v>41664.506840277776</v>
      </c>
    </row>
    <row r="2299" spans="1:20" ht="33" x14ac:dyDescent="0.25">
      <c r="A2299">
        <v>452</v>
      </c>
      <c r="B2299" s="3" t="s">
        <v>453</v>
      </c>
      <c r="C2299" s="3" t="s">
        <v>4562</v>
      </c>
      <c r="D2299">
        <v>750</v>
      </c>
      <c r="E2299">
        <v>480</v>
      </c>
      <c r="F2299" t="s">
        <v>8221</v>
      </c>
      <c r="G2299" t="s">
        <v>8224</v>
      </c>
      <c r="H2299" t="s">
        <v>8246</v>
      </c>
      <c r="I2299">
        <v>1431536015</v>
      </c>
      <c r="J2299">
        <v>1428944015</v>
      </c>
      <c r="K2299" t="b">
        <v>0</v>
      </c>
      <c r="L2299">
        <v>12</v>
      </c>
      <c r="M2299" t="b">
        <v>0</v>
      </c>
      <c r="N2299" t="s">
        <v>8270</v>
      </c>
      <c r="O2299" s="5">
        <f>E2299/D2299</f>
        <v>0.64</v>
      </c>
      <c r="P2299" s="6">
        <f>ROUND(E2299/L2299,2)</f>
        <v>40</v>
      </c>
      <c r="Q2299" t="str">
        <f>LEFT(N2299, SEARCH("/",N2299)-1)</f>
        <v>film &amp; video</v>
      </c>
      <c r="R2299" t="str">
        <f>RIGHT(N2299, LEN(N2299)-SEARCH("/",N2299))</f>
        <v>animation</v>
      </c>
      <c r="S2299" s="10">
        <f t="shared" si="70"/>
        <v>42107.49554398148</v>
      </c>
      <c r="T2299" s="10">
        <f t="shared" si="71"/>
        <v>42137.49554398148</v>
      </c>
    </row>
    <row r="2300" spans="1:20" ht="49" x14ac:dyDescent="0.25">
      <c r="A2300">
        <v>453</v>
      </c>
      <c r="B2300" s="3" t="s">
        <v>454</v>
      </c>
      <c r="C2300" s="3" t="s">
        <v>4563</v>
      </c>
      <c r="D2300">
        <v>94875</v>
      </c>
      <c r="E2300">
        <v>26</v>
      </c>
      <c r="F2300" t="s">
        <v>8221</v>
      </c>
      <c r="G2300" t="s">
        <v>8224</v>
      </c>
      <c r="H2300" t="s">
        <v>8246</v>
      </c>
      <c r="I2300">
        <v>1424375279</v>
      </c>
      <c r="J2300">
        <v>1422992879</v>
      </c>
      <c r="K2300" t="b">
        <v>0</v>
      </c>
      <c r="L2300">
        <v>2</v>
      </c>
      <c r="M2300" t="b">
        <v>0</v>
      </c>
      <c r="N2300" t="s">
        <v>8270</v>
      </c>
      <c r="O2300" s="5">
        <f>E2300/D2300</f>
        <v>2.740447957839262E-4</v>
      </c>
      <c r="P2300" s="6">
        <f>ROUND(E2300/L2300,2)</f>
        <v>13</v>
      </c>
      <c r="Q2300" t="str">
        <f>LEFT(N2300, SEARCH("/",N2300)-1)</f>
        <v>film &amp; video</v>
      </c>
      <c r="R2300" t="str">
        <f>RIGHT(N2300, LEN(N2300)-SEARCH("/",N2300))</f>
        <v>animation</v>
      </c>
      <c r="S2300" s="10">
        <f t="shared" si="70"/>
        <v>42038.616655092592</v>
      </c>
      <c r="T2300" s="10">
        <f t="shared" si="71"/>
        <v>42054.616655092592</v>
      </c>
    </row>
    <row r="2301" spans="1:20" ht="49" x14ac:dyDescent="0.25">
      <c r="A2301">
        <v>454</v>
      </c>
      <c r="B2301" s="3" t="s">
        <v>455</v>
      </c>
      <c r="C2301" s="3" t="s">
        <v>4564</v>
      </c>
      <c r="D2301">
        <v>10000</v>
      </c>
      <c r="E2301">
        <v>82</v>
      </c>
      <c r="F2301" t="s">
        <v>8221</v>
      </c>
      <c r="G2301" t="s">
        <v>8224</v>
      </c>
      <c r="H2301" t="s">
        <v>8246</v>
      </c>
      <c r="I2301">
        <v>1417007640</v>
      </c>
      <c r="J2301">
        <v>1414343571</v>
      </c>
      <c r="K2301" t="b">
        <v>0</v>
      </c>
      <c r="L2301">
        <v>5</v>
      </c>
      <c r="M2301" t="b">
        <v>0</v>
      </c>
      <c r="N2301" t="s">
        <v>8270</v>
      </c>
      <c r="O2301" s="5">
        <f>E2301/D2301</f>
        <v>8.2000000000000007E-3</v>
      </c>
      <c r="P2301" s="6">
        <f>ROUND(E2301/L2301,2)</f>
        <v>16.399999999999999</v>
      </c>
      <c r="Q2301" t="str">
        <f>LEFT(N2301, SEARCH("/",N2301)-1)</f>
        <v>film &amp; video</v>
      </c>
      <c r="R2301" t="str">
        <f>RIGHT(N2301, LEN(N2301)-SEARCH("/",N2301))</f>
        <v>animation</v>
      </c>
      <c r="S2301" s="10">
        <f t="shared" si="70"/>
        <v>41938.508923611109</v>
      </c>
      <c r="T2301" s="10">
        <f t="shared" si="71"/>
        <v>41969.343055555553</v>
      </c>
    </row>
    <row r="2302" spans="1:20" ht="49" x14ac:dyDescent="0.25">
      <c r="A2302">
        <v>455</v>
      </c>
      <c r="B2302" s="3" t="s">
        <v>456</v>
      </c>
      <c r="C2302" s="3" t="s">
        <v>4565</v>
      </c>
      <c r="D2302">
        <v>65000</v>
      </c>
      <c r="E2302">
        <v>45</v>
      </c>
      <c r="F2302" t="s">
        <v>8221</v>
      </c>
      <c r="G2302" t="s">
        <v>8224</v>
      </c>
      <c r="H2302" t="s">
        <v>8246</v>
      </c>
      <c r="I2302">
        <v>1334622660</v>
      </c>
      <c r="J2302">
        <v>1330733022</v>
      </c>
      <c r="K2302" t="b">
        <v>0</v>
      </c>
      <c r="L2302">
        <v>2</v>
      </c>
      <c r="M2302" t="b">
        <v>0</v>
      </c>
      <c r="N2302" t="s">
        <v>8270</v>
      </c>
      <c r="O2302" s="5">
        <f>E2302/D2302</f>
        <v>6.9230769230769226E-4</v>
      </c>
      <c r="P2302" s="6">
        <f>ROUND(E2302/L2302,2)</f>
        <v>22.5</v>
      </c>
      <c r="Q2302" t="str">
        <f>LEFT(N2302, SEARCH("/",N2302)-1)</f>
        <v>film &amp; video</v>
      </c>
      <c r="R2302" t="str">
        <f>RIGHT(N2302, LEN(N2302)-SEARCH("/",N2302))</f>
        <v>animation</v>
      </c>
      <c r="S2302" s="10">
        <f t="shared" si="70"/>
        <v>40970.794236111113</v>
      </c>
      <c r="T2302" s="10">
        <f t="shared" si="71"/>
        <v>41015.813194444439</v>
      </c>
    </row>
    <row r="2303" spans="1:20" ht="49" x14ac:dyDescent="0.25">
      <c r="A2303">
        <v>456</v>
      </c>
      <c r="B2303" s="3" t="s">
        <v>457</v>
      </c>
      <c r="C2303" s="3" t="s">
        <v>4566</v>
      </c>
      <c r="D2303">
        <v>8888</v>
      </c>
      <c r="E2303">
        <v>61</v>
      </c>
      <c r="F2303" t="s">
        <v>8221</v>
      </c>
      <c r="G2303" t="s">
        <v>8224</v>
      </c>
      <c r="H2303" t="s">
        <v>8246</v>
      </c>
      <c r="I2303">
        <v>1382414340</v>
      </c>
      <c r="J2303">
        <v>1380559201</v>
      </c>
      <c r="K2303" t="b">
        <v>0</v>
      </c>
      <c r="L2303">
        <v>3</v>
      </c>
      <c r="M2303" t="b">
        <v>0</v>
      </c>
      <c r="N2303" t="s">
        <v>8270</v>
      </c>
      <c r="O2303" s="5">
        <f>E2303/D2303</f>
        <v>6.8631863186318634E-3</v>
      </c>
      <c r="P2303" s="6">
        <f>ROUND(E2303/L2303,2)</f>
        <v>20.329999999999998</v>
      </c>
      <c r="Q2303" t="str">
        <f>LEFT(N2303, SEARCH("/",N2303)-1)</f>
        <v>film &amp; video</v>
      </c>
      <c r="R2303" t="str">
        <f>RIGHT(N2303, LEN(N2303)-SEARCH("/",N2303))</f>
        <v>animation</v>
      </c>
      <c r="S2303" s="10">
        <f t="shared" si="70"/>
        <v>41547.486122685186</v>
      </c>
      <c r="T2303" s="10">
        <f t="shared" si="71"/>
        <v>41568.957638888889</v>
      </c>
    </row>
    <row r="2304" spans="1:20" ht="49" x14ac:dyDescent="0.25">
      <c r="A2304">
        <v>457</v>
      </c>
      <c r="B2304" s="3" t="s">
        <v>458</v>
      </c>
      <c r="C2304" s="3" t="s">
        <v>4567</v>
      </c>
      <c r="D2304">
        <v>20000</v>
      </c>
      <c r="E2304">
        <v>0</v>
      </c>
      <c r="F2304" t="s">
        <v>8221</v>
      </c>
      <c r="G2304" t="s">
        <v>8229</v>
      </c>
      <c r="H2304" t="s">
        <v>8251</v>
      </c>
      <c r="I2304">
        <v>1408213512</v>
      </c>
      <c r="J2304">
        <v>1405621512</v>
      </c>
      <c r="K2304" t="b">
        <v>0</v>
      </c>
      <c r="L2304">
        <v>0</v>
      </c>
      <c r="M2304" t="b">
        <v>0</v>
      </c>
      <c r="N2304" t="s">
        <v>8270</v>
      </c>
      <c r="O2304" s="5">
        <f>E2304/D2304</f>
        <v>0</v>
      </c>
      <c r="P2304" s="6" t="e">
        <f>ROUND(E2304/L2304,2)</f>
        <v>#DIV/0!</v>
      </c>
      <c r="Q2304" t="str">
        <f>LEFT(N2304, SEARCH("/",N2304)-1)</f>
        <v>film &amp; video</v>
      </c>
      <c r="R2304" t="str">
        <f>RIGHT(N2304, LEN(N2304)-SEARCH("/",N2304))</f>
        <v>animation</v>
      </c>
      <c r="S2304" s="10">
        <f t="shared" si="70"/>
        <v>41837.559166666666</v>
      </c>
      <c r="T2304" s="10">
        <f t="shared" si="71"/>
        <v>41867.559166666666</v>
      </c>
    </row>
    <row r="2305" spans="1:20" ht="49" x14ac:dyDescent="0.25">
      <c r="A2305">
        <v>458</v>
      </c>
      <c r="B2305" s="3" t="s">
        <v>459</v>
      </c>
      <c r="C2305" s="3" t="s">
        <v>4568</v>
      </c>
      <c r="D2305">
        <v>10000</v>
      </c>
      <c r="E2305">
        <v>821</v>
      </c>
      <c r="F2305" t="s">
        <v>8221</v>
      </c>
      <c r="G2305" t="s">
        <v>8225</v>
      </c>
      <c r="H2305" t="s">
        <v>8247</v>
      </c>
      <c r="I2305">
        <v>1368550060</v>
      </c>
      <c r="J2305">
        <v>1365958060</v>
      </c>
      <c r="K2305" t="b">
        <v>0</v>
      </c>
      <c r="L2305">
        <v>49</v>
      </c>
      <c r="M2305" t="b">
        <v>0</v>
      </c>
      <c r="N2305" t="s">
        <v>8270</v>
      </c>
      <c r="O2305" s="5">
        <f>E2305/D2305</f>
        <v>8.2100000000000006E-2</v>
      </c>
      <c r="P2305" s="6">
        <f>ROUND(E2305/L2305,2)</f>
        <v>16.760000000000002</v>
      </c>
      <c r="Q2305" t="str">
        <f>LEFT(N2305, SEARCH("/",N2305)-1)</f>
        <v>film &amp; video</v>
      </c>
      <c r="R2305" t="str">
        <f>RIGHT(N2305, LEN(N2305)-SEARCH("/",N2305))</f>
        <v>animation</v>
      </c>
      <c r="S2305" s="10">
        <f t="shared" si="70"/>
        <v>41378.491435185184</v>
      </c>
      <c r="T2305" s="10">
        <f t="shared" si="71"/>
        <v>41408.491435185184</v>
      </c>
    </row>
    <row r="2306" spans="1:20" ht="49" x14ac:dyDescent="0.25">
      <c r="A2306">
        <v>459</v>
      </c>
      <c r="B2306" s="3" t="s">
        <v>460</v>
      </c>
      <c r="C2306" s="3" t="s">
        <v>4569</v>
      </c>
      <c r="D2306">
        <v>39000</v>
      </c>
      <c r="E2306">
        <v>25</v>
      </c>
      <c r="F2306" t="s">
        <v>8221</v>
      </c>
      <c r="G2306" t="s">
        <v>8224</v>
      </c>
      <c r="H2306" t="s">
        <v>8246</v>
      </c>
      <c r="I2306">
        <v>1321201327</v>
      </c>
      <c r="J2306">
        <v>1316013727</v>
      </c>
      <c r="K2306" t="b">
        <v>0</v>
      </c>
      <c r="L2306">
        <v>1</v>
      </c>
      <c r="M2306" t="b">
        <v>0</v>
      </c>
      <c r="N2306" t="s">
        <v>8270</v>
      </c>
      <c r="O2306" s="5">
        <f>E2306/D2306</f>
        <v>6.4102564102564103E-4</v>
      </c>
      <c r="P2306" s="6">
        <f>ROUND(E2306/L2306,2)</f>
        <v>25</v>
      </c>
      <c r="Q2306" t="str">
        <f>LEFT(N2306, SEARCH("/",N2306)-1)</f>
        <v>film &amp; video</v>
      </c>
      <c r="R2306" t="str">
        <f>RIGHT(N2306, LEN(N2306)-SEARCH("/",N2306))</f>
        <v>animation</v>
      </c>
      <c r="S2306" s="10">
        <f t="shared" si="70"/>
        <v>40800.432025462964</v>
      </c>
      <c r="T2306" s="10">
        <f t="shared" si="71"/>
        <v>40860.473692129628</v>
      </c>
    </row>
    <row r="2307" spans="1:20" ht="33" x14ac:dyDescent="0.25">
      <c r="A2307">
        <v>460</v>
      </c>
      <c r="B2307" s="3" t="s">
        <v>461</v>
      </c>
      <c r="C2307" s="3" t="s">
        <v>4570</v>
      </c>
      <c r="D2307">
        <v>8500</v>
      </c>
      <c r="E2307">
        <v>25</v>
      </c>
      <c r="F2307" t="s">
        <v>8221</v>
      </c>
      <c r="G2307" t="s">
        <v>8224</v>
      </c>
      <c r="H2307" t="s">
        <v>8246</v>
      </c>
      <c r="I2307">
        <v>1401595200</v>
      </c>
      <c r="J2307">
        <v>1398862875</v>
      </c>
      <c r="K2307" t="b">
        <v>0</v>
      </c>
      <c r="L2307">
        <v>2</v>
      </c>
      <c r="M2307" t="b">
        <v>0</v>
      </c>
      <c r="N2307" t="s">
        <v>8270</v>
      </c>
      <c r="O2307" s="5">
        <f>E2307/D2307</f>
        <v>2.9411764705882353E-3</v>
      </c>
      <c r="P2307" s="6">
        <f>ROUND(E2307/L2307,2)</f>
        <v>12.5</v>
      </c>
      <c r="Q2307" t="str">
        <f>LEFT(N2307, SEARCH("/",N2307)-1)</f>
        <v>film &amp; video</v>
      </c>
      <c r="R2307" t="str">
        <f>RIGHT(N2307, LEN(N2307)-SEARCH("/",N2307))</f>
        <v>animation</v>
      </c>
      <c r="S2307" s="10">
        <f t="shared" ref="S2307:S2370" si="72">(J2307/86400)+25569+(-5/24)</f>
        <v>41759.334201388883</v>
      </c>
      <c r="T2307" s="10">
        <f t="shared" ref="T2307:T2370" si="73">(I2307/86400)+25569+(-5/24)</f>
        <v>41790.958333333328</v>
      </c>
    </row>
    <row r="2308" spans="1:20" ht="49" x14ac:dyDescent="0.25">
      <c r="A2308">
        <v>461</v>
      </c>
      <c r="B2308" s="3" t="s">
        <v>462</v>
      </c>
      <c r="C2308" s="3" t="s">
        <v>4571</v>
      </c>
      <c r="D2308">
        <v>550</v>
      </c>
      <c r="E2308">
        <v>0</v>
      </c>
      <c r="F2308" t="s">
        <v>8221</v>
      </c>
      <c r="G2308" t="s">
        <v>8225</v>
      </c>
      <c r="H2308" t="s">
        <v>8247</v>
      </c>
      <c r="I2308">
        <v>1370204367</v>
      </c>
      <c r="J2308">
        <v>1368476367</v>
      </c>
      <c r="K2308" t="b">
        <v>0</v>
      </c>
      <c r="L2308">
        <v>0</v>
      </c>
      <c r="M2308" t="b">
        <v>0</v>
      </c>
      <c r="N2308" t="s">
        <v>8270</v>
      </c>
      <c r="O2308" s="5">
        <f>E2308/D2308</f>
        <v>0</v>
      </c>
      <c r="P2308" s="6" t="e">
        <f>ROUND(E2308/L2308,2)</f>
        <v>#DIV/0!</v>
      </c>
      <c r="Q2308" t="str">
        <f>LEFT(N2308, SEARCH("/",N2308)-1)</f>
        <v>film &amp; video</v>
      </c>
      <c r="R2308" t="str">
        <f>RIGHT(N2308, LEN(N2308)-SEARCH("/",N2308))</f>
        <v>animation</v>
      </c>
      <c r="S2308" s="10">
        <f t="shared" si="72"/>
        <v>41407.638506944444</v>
      </c>
      <c r="T2308" s="10">
        <f t="shared" si="73"/>
        <v>41427.638506944444</v>
      </c>
    </row>
    <row r="2309" spans="1:20" ht="49" x14ac:dyDescent="0.25">
      <c r="A2309">
        <v>462</v>
      </c>
      <c r="B2309" s="3" t="s">
        <v>463</v>
      </c>
      <c r="C2309" s="3" t="s">
        <v>4572</v>
      </c>
      <c r="D2309">
        <v>100000</v>
      </c>
      <c r="E2309">
        <v>0</v>
      </c>
      <c r="F2309" t="s">
        <v>8221</v>
      </c>
      <c r="G2309" t="s">
        <v>8224</v>
      </c>
      <c r="H2309" t="s">
        <v>8246</v>
      </c>
      <c r="I2309">
        <v>1312945341</v>
      </c>
      <c r="J2309">
        <v>1307761341</v>
      </c>
      <c r="K2309" t="b">
        <v>0</v>
      </c>
      <c r="L2309">
        <v>0</v>
      </c>
      <c r="M2309" t="b">
        <v>0</v>
      </c>
      <c r="N2309" t="s">
        <v>8270</v>
      </c>
      <c r="O2309" s="5">
        <f>E2309/D2309</f>
        <v>0</v>
      </c>
      <c r="P2309" s="6" t="e">
        <f>ROUND(E2309/L2309,2)</f>
        <v>#DIV/0!</v>
      </c>
      <c r="Q2309" t="str">
        <f>LEFT(N2309, SEARCH("/",N2309)-1)</f>
        <v>film &amp; video</v>
      </c>
      <c r="R2309" t="str">
        <f>RIGHT(N2309, LEN(N2309)-SEARCH("/",N2309))</f>
        <v>animation</v>
      </c>
      <c r="S2309" s="10">
        <f t="shared" si="72"/>
        <v>40704.918298611105</v>
      </c>
      <c r="T2309" s="10">
        <f t="shared" si="73"/>
        <v>40764.918298611105</v>
      </c>
    </row>
    <row r="2310" spans="1:20" ht="49" x14ac:dyDescent="0.25">
      <c r="A2310">
        <v>463</v>
      </c>
      <c r="B2310" s="3" t="s">
        <v>464</v>
      </c>
      <c r="C2310" s="3" t="s">
        <v>4573</v>
      </c>
      <c r="D2310">
        <v>55000</v>
      </c>
      <c r="E2310">
        <v>1250</v>
      </c>
      <c r="F2310" t="s">
        <v>8221</v>
      </c>
      <c r="G2310" t="s">
        <v>8224</v>
      </c>
      <c r="H2310" t="s">
        <v>8246</v>
      </c>
      <c r="I2310">
        <v>1316883753</v>
      </c>
      <c r="J2310">
        <v>1311699753</v>
      </c>
      <c r="K2310" t="b">
        <v>0</v>
      </c>
      <c r="L2310">
        <v>11</v>
      </c>
      <c r="M2310" t="b">
        <v>0</v>
      </c>
      <c r="N2310" t="s">
        <v>8270</v>
      </c>
      <c r="O2310" s="5">
        <f>E2310/D2310</f>
        <v>2.2727272727272728E-2</v>
      </c>
      <c r="P2310" s="6">
        <f>ROUND(E2310/L2310,2)</f>
        <v>113.64</v>
      </c>
      <c r="Q2310" t="str">
        <f>LEFT(N2310, SEARCH("/",N2310)-1)</f>
        <v>film &amp; video</v>
      </c>
      <c r="R2310" t="str">
        <f>RIGHT(N2310, LEN(N2310)-SEARCH("/",N2310))</f>
        <v>animation</v>
      </c>
      <c r="S2310" s="10">
        <f t="shared" si="72"/>
        <v>40750.501770833333</v>
      </c>
      <c r="T2310" s="10">
        <f t="shared" si="73"/>
        <v>40810.501770833333</v>
      </c>
    </row>
    <row r="2311" spans="1:20" ht="33" x14ac:dyDescent="0.25">
      <c r="A2311">
        <v>464</v>
      </c>
      <c r="B2311" s="3" t="s">
        <v>465</v>
      </c>
      <c r="C2311" s="3" t="s">
        <v>4574</v>
      </c>
      <c r="D2311">
        <v>1010</v>
      </c>
      <c r="E2311">
        <v>1</v>
      </c>
      <c r="F2311" t="s">
        <v>8221</v>
      </c>
      <c r="G2311" t="s">
        <v>8236</v>
      </c>
      <c r="H2311" t="s">
        <v>8249</v>
      </c>
      <c r="I2311">
        <v>1463602935</v>
      </c>
      <c r="J2311">
        <v>1461874935</v>
      </c>
      <c r="K2311" t="b">
        <v>0</v>
      </c>
      <c r="L2311">
        <v>1</v>
      </c>
      <c r="M2311" t="b">
        <v>0</v>
      </c>
      <c r="N2311" t="s">
        <v>8270</v>
      </c>
      <c r="O2311" s="5">
        <f>E2311/D2311</f>
        <v>9.9009900990099011E-4</v>
      </c>
      <c r="P2311" s="6">
        <f>ROUND(E2311/L2311,2)</f>
        <v>1</v>
      </c>
      <c r="Q2311" t="str">
        <f>LEFT(N2311, SEARCH("/",N2311)-1)</f>
        <v>film &amp; video</v>
      </c>
      <c r="R2311" t="str">
        <f>RIGHT(N2311, LEN(N2311)-SEARCH("/",N2311))</f>
        <v>animation</v>
      </c>
      <c r="S2311" s="10">
        <f t="shared" si="72"/>
        <v>42488.640451388885</v>
      </c>
      <c r="T2311" s="10">
        <f t="shared" si="73"/>
        <v>42508.640451388885</v>
      </c>
    </row>
    <row r="2312" spans="1:20" ht="18" x14ac:dyDescent="0.25">
      <c r="A2312">
        <v>465</v>
      </c>
      <c r="B2312" s="3" t="s">
        <v>466</v>
      </c>
      <c r="C2312" s="3" t="s">
        <v>4575</v>
      </c>
      <c r="D2312">
        <v>512</v>
      </c>
      <c r="E2312">
        <v>138</v>
      </c>
      <c r="F2312" t="s">
        <v>8221</v>
      </c>
      <c r="G2312" t="s">
        <v>8224</v>
      </c>
      <c r="H2312" t="s">
        <v>8246</v>
      </c>
      <c r="I2312">
        <v>1403837574</v>
      </c>
      <c r="J2312">
        <v>1402455174</v>
      </c>
      <c r="K2312" t="b">
        <v>0</v>
      </c>
      <c r="L2312">
        <v>8</v>
      </c>
      <c r="M2312" t="b">
        <v>0</v>
      </c>
      <c r="N2312" t="s">
        <v>8270</v>
      </c>
      <c r="O2312" s="5">
        <f>E2312/D2312</f>
        <v>0.26953125</v>
      </c>
      <c r="P2312" s="6">
        <f>ROUND(E2312/L2312,2)</f>
        <v>17.25</v>
      </c>
      <c r="Q2312" t="str">
        <f>LEFT(N2312, SEARCH("/",N2312)-1)</f>
        <v>film &amp; video</v>
      </c>
      <c r="R2312" t="str">
        <f>RIGHT(N2312, LEN(N2312)-SEARCH("/",N2312))</f>
        <v>animation</v>
      </c>
      <c r="S2312" s="10">
        <f t="shared" si="72"/>
        <v>41800.911736111106</v>
      </c>
      <c r="T2312" s="10">
        <f t="shared" si="73"/>
        <v>41816.911736111106</v>
      </c>
    </row>
    <row r="2313" spans="1:20" ht="49" x14ac:dyDescent="0.25">
      <c r="A2313">
        <v>466</v>
      </c>
      <c r="B2313" s="3" t="s">
        <v>467</v>
      </c>
      <c r="C2313" s="3" t="s">
        <v>4576</v>
      </c>
      <c r="D2313">
        <v>10000</v>
      </c>
      <c r="E2313">
        <v>76</v>
      </c>
      <c r="F2313" t="s">
        <v>8221</v>
      </c>
      <c r="G2313" t="s">
        <v>8224</v>
      </c>
      <c r="H2313" t="s">
        <v>8246</v>
      </c>
      <c r="I2313">
        <v>1347057464</v>
      </c>
      <c r="J2313">
        <v>1344465464</v>
      </c>
      <c r="K2313" t="b">
        <v>0</v>
      </c>
      <c r="L2313">
        <v>5</v>
      </c>
      <c r="M2313" t="b">
        <v>0</v>
      </c>
      <c r="N2313" t="s">
        <v>8270</v>
      </c>
      <c r="O2313" s="5">
        <f>E2313/D2313</f>
        <v>7.6E-3</v>
      </c>
      <c r="P2313" s="6">
        <f>ROUND(E2313/L2313,2)</f>
        <v>15.2</v>
      </c>
      <c r="Q2313" t="str">
        <f>LEFT(N2313, SEARCH("/",N2313)-1)</f>
        <v>film &amp; video</v>
      </c>
      <c r="R2313" t="str">
        <f>RIGHT(N2313, LEN(N2313)-SEARCH("/",N2313))</f>
        <v>animation</v>
      </c>
      <c r="S2313" s="10">
        <f t="shared" si="72"/>
        <v>41129.734537037039</v>
      </c>
      <c r="T2313" s="10">
        <f t="shared" si="73"/>
        <v>41159.734537037039</v>
      </c>
    </row>
    <row r="2314" spans="1:20" ht="49" x14ac:dyDescent="0.25">
      <c r="A2314">
        <v>467</v>
      </c>
      <c r="B2314" s="3" t="s">
        <v>468</v>
      </c>
      <c r="C2314" s="3" t="s">
        <v>4577</v>
      </c>
      <c r="D2314">
        <v>20000</v>
      </c>
      <c r="E2314">
        <v>4315</v>
      </c>
      <c r="F2314" t="s">
        <v>8221</v>
      </c>
      <c r="G2314" t="s">
        <v>8224</v>
      </c>
      <c r="H2314" t="s">
        <v>8246</v>
      </c>
      <c r="I2314">
        <v>1348849134</v>
      </c>
      <c r="J2314">
        <v>1344961134</v>
      </c>
      <c r="K2314" t="b">
        <v>0</v>
      </c>
      <c r="L2314">
        <v>39</v>
      </c>
      <c r="M2314" t="b">
        <v>0</v>
      </c>
      <c r="N2314" t="s">
        <v>8270</v>
      </c>
      <c r="O2314" s="5">
        <f>E2314/D2314</f>
        <v>0.21575</v>
      </c>
      <c r="P2314" s="6">
        <f>ROUND(E2314/L2314,2)</f>
        <v>110.64</v>
      </c>
      <c r="Q2314" t="str">
        <f>LEFT(N2314, SEARCH("/",N2314)-1)</f>
        <v>film &amp; video</v>
      </c>
      <c r="R2314" t="str">
        <f>RIGHT(N2314, LEN(N2314)-SEARCH("/",N2314))</f>
        <v>animation</v>
      </c>
      <c r="S2314" s="10">
        <f t="shared" si="72"/>
        <v>41135.471458333333</v>
      </c>
      <c r="T2314" s="10">
        <f t="shared" si="73"/>
        <v>41180.471458333333</v>
      </c>
    </row>
    <row r="2315" spans="1:20" ht="49" x14ac:dyDescent="0.25">
      <c r="A2315">
        <v>468</v>
      </c>
      <c r="B2315" s="3" t="s">
        <v>469</v>
      </c>
      <c r="C2315" s="3" t="s">
        <v>4578</v>
      </c>
      <c r="D2315">
        <v>7500</v>
      </c>
      <c r="E2315">
        <v>0</v>
      </c>
      <c r="F2315" t="s">
        <v>8221</v>
      </c>
      <c r="G2315" t="s">
        <v>8224</v>
      </c>
      <c r="H2315" t="s">
        <v>8246</v>
      </c>
      <c r="I2315">
        <v>1341978665</v>
      </c>
      <c r="J2315">
        <v>1336795283</v>
      </c>
      <c r="K2315" t="b">
        <v>0</v>
      </c>
      <c r="L2315">
        <v>0</v>
      </c>
      <c r="M2315" t="b">
        <v>0</v>
      </c>
      <c r="N2315" t="s">
        <v>8270</v>
      </c>
      <c r="O2315" s="5">
        <f>E2315/D2315</f>
        <v>0</v>
      </c>
      <c r="P2315" s="6" t="e">
        <f>ROUND(E2315/L2315,2)</f>
        <v>#DIV/0!</v>
      </c>
      <c r="Q2315" t="str">
        <f>LEFT(N2315, SEARCH("/",N2315)-1)</f>
        <v>film &amp; video</v>
      </c>
      <c r="R2315" t="str">
        <f>RIGHT(N2315, LEN(N2315)-SEARCH("/",N2315))</f>
        <v>animation</v>
      </c>
      <c r="S2315" s="10">
        <f t="shared" si="72"/>
        <v>41040.959293981483</v>
      </c>
      <c r="T2315" s="10">
        <f t="shared" si="73"/>
        <v>41100.952141203699</v>
      </c>
    </row>
    <row r="2316" spans="1:20" ht="33" x14ac:dyDescent="0.25">
      <c r="A2316">
        <v>469</v>
      </c>
      <c r="B2316" s="3" t="s">
        <v>470</v>
      </c>
      <c r="C2316" s="3" t="s">
        <v>4579</v>
      </c>
      <c r="D2316">
        <v>6000</v>
      </c>
      <c r="E2316">
        <v>0</v>
      </c>
      <c r="F2316" t="s">
        <v>8221</v>
      </c>
      <c r="G2316" t="s">
        <v>8225</v>
      </c>
      <c r="H2316" t="s">
        <v>8247</v>
      </c>
      <c r="I2316">
        <v>1409960724</v>
      </c>
      <c r="J2316">
        <v>1404776724</v>
      </c>
      <c r="K2316" t="b">
        <v>0</v>
      </c>
      <c r="L2316">
        <v>0</v>
      </c>
      <c r="M2316" t="b">
        <v>0</v>
      </c>
      <c r="N2316" t="s">
        <v>8270</v>
      </c>
      <c r="O2316" s="5">
        <f>E2316/D2316</f>
        <v>0</v>
      </c>
      <c r="P2316" s="6" t="e">
        <f>ROUND(E2316/L2316,2)</f>
        <v>#DIV/0!</v>
      </c>
      <c r="Q2316" t="str">
        <f>LEFT(N2316, SEARCH("/",N2316)-1)</f>
        <v>film &amp; video</v>
      </c>
      <c r="R2316" t="str">
        <f>RIGHT(N2316, LEN(N2316)-SEARCH("/",N2316))</f>
        <v>animation</v>
      </c>
      <c r="S2316" s="10">
        <f t="shared" si="72"/>
        <v>41827.781527777777</v>
      </c>
      <c r="T2316" s="10">
        <f t="shared" si="73"/>
        <v>41887.781527777777</v>
      </c>
    </row>
    <row r="2317" spans="1:20" ht="49" x14ac:dyDescent="0.25">
      <c r="A2317">
        <v>470</v>
      </c>
      <c r="B2317" s="3" t="s">
        <v>471</v>
      </c>
      <c r="C2317" s="3" t="s">
        <v>4580</v>
      </c>
      <c r="D2317">
        <v>5000</v>
      </c>
      <c r="E2317">
        <v>51</v>
      </c>
      <c r="F2317" t="s">
        <v>8221</v>
      </c>
      <c r="G2317" t="s">
        <v>8224</v>
      </c>
      <c r="H2317" t="s">
        <v>8246</v>
      </c>
      <c r="I2317">
        <v>1389844800</v>
      </c>
      <c r="J2317">
        <v>1385524889</v>
      </c>
      <c r="K2317" t="b">
        <v>0</v>
      </c>
      <c r="L2317">
        <v>2</v>
      </c>
      <c r="M2317" t="b">
        <v>0</v>
      </c>
      <c r="N2317" t="s">
        <v>8270</v>
      </c>
      <c r="O2317" s="5">
        <f>E2317/D2317</f>
        <v>1.0200000000000001E-2</v>
      </c>
      <c r="P2317" s="6">
        <f>ROUND(E2317/L2317,2)</f>
        <v>25.5</v>
      </c>
      <c r="Q2317" t="str">
        <f>LEFT(N2317, SEARCH("/",N2317)-1)</f>
        <v>film &amp; video</v>
      </c>
      <c r="R2317" t="str">
        <f>RIGHT(N2317, LEN(N2317)-SEARCH("/",N2317))</f>
        <v>animation</v>
      </c>
      <c r="S2317" s="10">
        <f t="shared" si="72"/>
        <v>41604.959363425922</v>
      </c>
      <c r="T2317" s="10">
        <f t="shared" si="73"/>
        <v>41654.958333333328</v>
      </c>
    </row>
    <row r="2318" spans="1:20" ht="65" x14ac:dyDescent="0.25">
      <c r="A2318">
        <v>471</v>
      </c>
      <c r="B2318" s="3" t="s">
        <v>472</v>
      </c>
      <c r="C2318" s="3" t="s">
        <v>4581</v>
      </c>
      <c r="D2318">
        <v>55000</v>
      </c>
      <c r="E2318">
        <v>6541</v>
      </c>
      <c r="F2318" t="s">
        <v>8221</v>
      </c>
      <c r="G2318" t="s">
        <v>8224</v>
      </c>
      <c r="H2318" t="s">
        <v>8246</v>
      </c>
      <c r="I2318">
        <v>1397924379</v>
      </c>
      <c r="J2318">
        <v>1394039979</v>
      </c>
      <c r="K2318" t="b">
        <v>0</v>
      </c>
      <c r="L2318">
        <v>170</v>
      </c>
      <c r="M2318" t="b">
        <v>0</v>
      </c>
      <c r="N2318" t="s">
        <v>8270</v>
      </c>
      <c r="O2318" s="5">
        <f>E2318/D2318</f>
        <v>0.11892727272727273</v>
      </c>
      <c r="P2318" s="6">
        <f>ROUND(E2318/L2318,2)</f>
        <v>38.479999999999997</v>
      </c>
      <c r="Q2318" t="str">
        <f>LEFT(N2318, SEARCH("/",N2318)-1)</f>
        <v>film &amp; video</v>
      </c>
      <c r="R2318" t="str">
        <f>RIGHT(N2318, LEN(N2318)-SEARCH("/",N2318))</f>
        <v>animation</v>
      </c>
      <c r="S2318" s="10">
        <f t="shared" si="72"/>
        <v>41703.513645833329</v>
      </c>
      <c r="T2318" s="10">
        <f t="shared" si="73"/>
        <v>41748.471979166665</v>
      </c>
    </row>
    <row r="2319" spans="1:20" ht="49" x14ac:dyDescent="0.25">
      <c r="A2319">
        <v>472</v>
      </c>
      <c r="B2319" s="3" t="s">
        <v>473</v>
      </c>
      <c r="C2319" s="3" t="s">
        <v>4582</v>
      </c>
      <c r="D2319">
        <v>800</v>
      </c>
      <c r="E2319">
        <v>141</v>
      </c>
      <c r="F2319" t="s">
        <v>8221</v>
      </c>
      <c r="G2319" t="s">
        <v>8224</v>
      </c>
      <c r="H2319" t="s">
        <v>8246</v>
      </c>
      <c r="I2319">
        <v>1408831718</v>
      </c>
      <c r="J2319">
        <v>1406239718</v>
      </c>
      <c r="K2319" t="b">
        <v>0</v>
      </c>
      <c r="L2319">
        <v>5</v>
      </c>
      <c r="M2319" t="b">
        <v>0</v>
      </c>
      <c r="N2319" t="s">
        <v>8270</v>
      </c>
      <c r="O2319" s="5">
        <f>E2319/D2319</f>
        <v>0.17624999999999999</v>
      </c>
      <c r="P2319" s="6">
        <f>ROUND(E2319/L2319,2)</f>
        <v>28.2</v>
      </c>
      <c r="Q2319" t="str">
        <f>LEFT(N2319, SEARCH("/",N2319)-1)</f>
        <v>film &amp; video</v>
      </c>
      <c r="R2319" t="str">
        <f>RIGHT(N2319, LEN(N2319)-SEARCH("/",N2319))</f>
        <v>animation</v>
      </c>
      <c r="S2319" s="10">
        <f t="shared" si="72"/>
        <v>41844.714328703703</v>
      </c>
      <c r="T2319" s="10">
        <f t="shared" si="73"/>
        <v>41874.714328703703</v>
      </c>
    </row>
    <row r="2320" spans="1:20" ht="49" x14ac:dyDescent="0.25">
      <c r="A2320">
        <v>473</v>
      </c>
      <c r="B2320" s="3" t="s">
        <v>474</v>
      </c>
      <c r="C2320" s="3" t="s">
        <v>4583</v>
      </c>
      <c r="D2320">
        <v>30000</v>
      </c>
      <c r="E2320">
        <v>861</v>
      </c>
      <c r="F2320" t="s">
        <v>8221</v>
      </c>
      <c r="G2320" t="s">
        <v>8224</v>
      </c>
      <c r="H2320" t="s">
        <v>8246</v>
      </c>
      <c r="I2320">
        <v>1410972319</v>
      </c>
      <c r="J2320">
        <v>1408380319</v>
      </c>
      <c r="K2320" t="b">
        <v>0</v>
      </c>
      <c r="L2320">
        <v>14</v>
      </c>
      <c r="M2320" t="b">
        <v>0</v>
      </c>
      <c r="N2320" t="s">
        <v>8270</v>
      </c>
      <c r="O2320" s="5">
        <f>E2320/D2320</f>
        <v>2.87E-2</v>
      </c>
      <c r="P2320" s="6">
        <f>ROUND(E2320/L2320,2)</f>
        <v>61.5</v>
      </c>
      <c r="Q2320" t="str">
        <f>LEFT(N2320, SEARCH("/",N2320)-1)</f>
        <v>film &amp; video</v>
      </c>
      <c r="R2320" t="str">
        <f>RIGHT(N2320, LEN(N2320)-SEARCH("/",N2320))</f>
        <v>animation</v>
      </c>
      <c r="S2320" s="10">
        <f t="shared" si="72"/>
        <v>41869.489803240736</v>
      </c>
      <c r="T2320" s="10">
        <f t="shared" si="73"/>
        <v>41899.489803240736</v>
      </c>
    </row>
    <row r="2321" spans="1:20" ht="49" x14ac:dyDescent="0.25">
      <c r="A2321">
        <v>474</v>
      </c>
      <c r="B2321" s="3" t="s">
        <v>475</v>
      </c>
      <c r="C2321" s="3" t="s">
        <v>4584</v>
      </c>
      <c r="D2321">
        <v>3300</v>
      </c>
      <c r="E2321">
        <v>1</v>
      </c>
      <c r="F2321" t="s">
        <v>8221</v>
      </c>
      <c r="G2321" t="s">
        <v>8224</v>
      </c>
      <c r="H2321" t="s">
        <v>8246</v>
      </c>
      <c r="I2321">
        <v>1487318029</v>
      </c>
      <c r="J2321">
        <v>1484726029</v>
      </c>
      <c r="K2321" t="b">
        <v>0</v>
      </c>
      <c r="L2321">
        <v>1</v>
      </c>
      <c r="M2321" t="b">
        <v>0</v>
      </c>
      <c r="N2321" t="s">
        <v>8270</v>
      </c>
      <c r="O2321" s="5">
        <f>E2321/D2321</f>
        <v>3.0303030303030303E-4</v>
      </c>
      <c r="P2321" s="6">
        <f>ROUND(E2321/L2321,2)</f>
        <v>1</v>
      </c>
      <c r="Q2321" t="str">
        <f>LEFT(N2321, SEARCH("/",N2321)-1)</f>
        <v>film &amp; video</v>
      </c>
      <c r="R2321" t="str">
        <f>RIGHT(N2321, LEN(N2321)-SEARCH("/",N2321))</f>
        <v>animation</v>
      </c>
      <c r="S2321" s="10">
        <f t="shared" si="72"/>
        <v>42753.120706018519</v>
      </c>
      <c r="T2321" s="10">
        <f t="shared" si="73"/>
        <v>42783.120706018519</v>
      </c>
    </row>
    <row r="2322" spans="1:20" ht="49" x14ac:dyDescent="0.25">
      <c r="A2322">
        <v>475</v>
      </c>
      <c r="B2322" s="3" t="s">
        <v>476</v>
      </c>
      <c r="C2322" s="3" t="s">
        <v>4585</v>
      </c>
      <c r="D2322">
        <v>2000</v>
      </c>
      <c r="E2322">
        <v>0</v>
      </c>
      <c r="F2322" t="s">
        <v>8221</v>
      </c>
      <c r="G2322" t="s">
        <v>8224</v>
      </c>
      <c r="H2322" t="s">
        <v>8246</v>
      </c>
      <c r="I2322">
        <v>1430877843</v>
      </c>
      <c r="J2322">
        <v>1428285843</v>
      </c>
      <c r="K2322" t="b">
        <v>0</v>
      </c>
      <c r="L2322">
        <v>0</v>
      </c>
      <c r="M2322" t="b">
        <v>0</v>
      </c>
      <c r="N2322" t="s">
        <v>8270</v>
      </c>
      <c r="O2322" s="5">
        <f>E2322/D2322</f>
        <v>0</v>
      </c>
      <c r="P2322" s="6" t="e">
        <f>ROUND(E2322/L2322,2)</f>
        <v>#DIV/0!</v>
      </c>
      <c r="Q2322" t="str">
        <f>LEFT(N2322, SEARCH("/",N2322)-1)</f>
        <v>film &amp; video</v>
      </c>
      <c r="R2322" t="str">
        <f>RIGHT(N2322, LEN(N2322)-SEARCH("/",N2322))</f>
        <v>animation</v>
      </c>
      <c r="S2322" s="10">
        <f t="shared" si="72"/>
        <v>42099.877812500003</v>
      </c>
      <c r="T2322" s="10">
        <f t="shared" si="73"/>
        <v>42129.877812500003</v>
      </c>
    </row>
    <row r="2323" spans="1:20" ht="33" x14ac:dyDescent="0.25">
      <c r="A2323">
        <v>476</v>
      </c>
      <c r="B2323" s="3" t="s">
        <v>477</v>
      </c>
      <c r="C2323" s="3" t="s">
        <v>4586</v>
      </c>
      <c r="D2323">
        <v>220000</v>
      </c>
      <c r="E2323">
        <v>4906.59</v>
      </c>
      <c r="F2323" t="s">
        <v>8221</v>
      </c>
      <c r="G2323" t="s">
        <v>8224</v>
      </c>
      <c r="H2323" t="s">
        <v>8246</v>
      </c>
      <c r="I2323">
        <v>1401767940</v>
      </c>
      <c r="J2323">
        <v>1398727441</v>
      </c>
      <c r="K2323" t="b">
        <v>0</v>
      </c>
      <c r="L2323">
        <v>124</v>
      </c>
      <c r="M2323" t="b">
        <v>0</v>
      </c>
      <c r="N2323" t="s">
        <v>8270</v>
      </c>
      <c r="O2323" s="5">
        <f>E2323/D2323</f>
        <v>2.2302681818181819E-2</v>
      </c>
      <c r="P2323" s="6">
        <f>ROUND(E2323/L2323,2)</f>
        <v>39.57</v>
      </c>
      <c r="Q2323" t="str">
        <f>LEFT(N2323, SEARCH("/",N2323)-1)</f>
        <v>film &amp; video</v>
      </c>
      <c r="R2323" t="str">
        <f>RIGHT(N2323, LEN(N2323)-SEARCH("/",N2323))</f>
        <v>animation</v>
      </c>
      <c r="S2323" s="10">
        <f t="shared" si="72"/>
        <v>41757.76667824074</v>
      </c>
      <c r="T2323" s="10">
        <f t="shared" si="73"/>
        <v>41792.957638888889</v>
      </c>
    </row>
    <row r="2324" spans="1:20" ht="49" x14ac:dyDescent="0.25">
      <c r="A2324">
        <v>477</v>
      </c>
      <c r="B2324" s="3" t="s">
        <v>478</v>
      </c>
      <c r="C2324" s="3" t="s">
        <v>4587</v>
      </c>
      <c r="D2324">
        <v>1500</v>
      </c>
      <c r="E2324">
        <v>0</v>
      </c>
      <c r="F2324" t="s">
        <v>8221</v>
      </c>
      <c r="G2324" t="s">
        <v>8224</v>
      </c>
      <c r="H2324" t="s">
        <v>8246</v>
      </c>
      <c r="I2324">
        <v>1337371334</v>
      </c>
      <c r="J2324">
        <v>1332187334</v>
      </c>
      <c r="K2324" t="b">
        <v>0</v>
      </c>
      <c r="L2324">
        <v>0</v>
      </c>
      <c r="M2324" t="b">
        <v>0</v>
      </c>
      <c r="N2324" t="s">
        <v>8270</v>
      </c>
      <c r="O2324" s="5">
        <f>E2324/D2324</f>
        <v>0</v>
      </c>
      <c r="P2324" s="6" t="e">
        <f>ROUND(E2324/L2324,2)</f>
        <v>#DIV/0!</v>
      </c>
      <c r="Q2324" t="str">
        <f>LEFT(N2324, SEARCH("/",N2324)-1)</f>
        <v>film &amp; video</v>
      </c>
      <c r="R2324" t="str">
        <f>RIGHT(N2324, LEN(N2324)-SEARCH("/",N2324))</f>
        <v>animation</v>
      </c>
      <c r="S2324" s="10">
        <f t="shared" si="72"/>
        <v>40987.626550925925</v>
      </c>
      <c r="T2324" s="10">
        <f t="shared" si="73"/>
        <v>41047.626550925925</v>
      </c>
    </row>
    <row r="2325" spans="1:20" ht="49" x14ac:dyDescent="0.25">
      <c r="A2325">
        <v>478</v>
      </c>
      <c r="B2325" s="3" t="s">
        <v>479</v>
      </c>
      <c r="C2325" s="3" t="s">
        <v>4588</v>
      </c>
      <c r="D2325">
        <v>10000</v>
      </c>
      <c r="E2325">
        <v>0</v>
      </c>
      <c r="F2325" t="s">
        <v>8221</v>
      </c>
      <c r="G2325" t="s">
        <v>8224</v>
      </c>
      <c r="H2325" t="s">
        <v>8246</v>
      </c>
      <c r="I2325">
        <v>1427921509</v>
      </c>
      <c r="J2325">
        <v>1425333109</v>
      </c>
      <c r="K2325" t="b">
        <v>0</v>
      </c>
      <c r="L2325">
        <v>0</v>
      </c>
      <c r="M2325" t="b">
        <v>0</v>
      </c>
      <c r="N2325" t="s">
        <v>8270</v>
      </c>
      <c r="O2325" s="5">
        <f>E2325/D2325</f>
        <v>0</v>
      </c>
      <c r="P2325" s="6" t="e">
        <f>ROUND(E2325/L2325,2)</f>
        <v>#DIV/0!</v>
      </c>
      <c r="Q2325" t="str">
        <f>LEFT(N2325, SEARCH("/",N2325)-1)</f>
        <v>film &amp; video</v>
      </c>
      <c r="R2325" t="str">
        <f>RIGHT(N2325, LEN(N2325)-SEARCH("/",N2325))</f>
        <v>animation</v>
      </c>
      <c r="S2325" s="10">
        <f t="shared" si="72"/>
        <v>42065.702650462961</v>
      </c>
      <c r="T2325" s="10">
        <f t="shared" si="73"/>
        <v>42095.660983796297</v>
      </c>
    </row>
    <row r="2326" spans="1:20" ht="49" x14ac:dyDescent="0.25">
      <c r="A2326">
        <v>479</v>
      </c>
      <c r="B2326" s="3" t="s">
        <v>480</v>
      </c>
      <c r="C2326" s="3" t="s">
        <v>4589</v>
      </c>
      <c r="D2326">
        <v>15000</v>
      </c>
      <c r="E2326">
        <v>4884</v>
      </c>
      <c r="F2326" t="s">
        <v>8221</v>
      </c>
      <c r="G2326" t="s">
        <v>8224</v>
      </c>
      <c r="H2326" t="s">
        <v>8246</v>
      </c>
      <c r="I2326">
        <v>1416566835</v>
      </c>
      <c r="J2326">
        <v>1411379235</v>
      </c>
      <c r="K2326" t="b">
        <v>0</v>
      </c>
      <c r="L2326">
        <v>55</v>
      </c>
      <c r="M2326" t="b">
        <v>0</v>
      </c>
      <c r="N2326" t="s">
        <v>8270</v>
      </c>
      <c r="O2326" s="5">
        <f>E2326/D2326</f>
        <v>0.3256</v>
      </c>
      <c r="P2326" s="6">
        <f>ROUND(E2326/L2326,2)</f>
        <v>88.8</v>
      </c>
      <c r="Q2326" t="str">
        <f>LEFT(N2326, SEARCH("/",N2326)-1)</f>
        <v>film &amp; video</v>
      </c>
      <c r="R2326" t="str">
        <f>RIGHT(N2326, LEN(N2326)-SEARCH("/",N2326))</f>
        <v>animation</v>
      </c>
      <c r="S2326" s="10">
        <f t="shared" si="72"/>
        <v>41904.199479166666</v>
      </c>
      <c r="T2326" s="10">
        <f t="shared" si="73"/>
        <v>41964.24114583333</v>
      </c>
    </row>
    <row r="2327" spans="1:20" ht="49" x14ac:dyDescent="0.25">
      <c r="A2327">
        <v>480</v>
      </c>
      <c r="B2327" s="3" t="s">
        <v>481</v>
      </c>
      <c r="C2327" s="3" t="s">
        <v>4590</v>
      </c>
      <c r="D2327">
        <v>40000</v>
      </c>
      <c r="E2327">
        <v>7764</v>
      </c>
      <c r="F2327" t="s">
        <v>8221</v>
      </c>
      <c r="G2327" t="s">
        <v>8224</v>
      </c>
      <c r="H2327" t="s">
        <v>8246</v>
      </c>
      <c r="I2327">
        <v>1376049615</v>
      </c>
      <c r="J2327">
        <v>1373457615</v>
      </c>
      <c r="K2327" t="b">
        <v>0</v>
      </c>
      <c r="L2327">
        <v>140</v>
      </c>
      <c r="M2327" t="b">
        <v>0</v>
      </c>
      <c r="N2327" t="s">
        <v>8270</v>
      </c>
      <c r="O2327" s="5">
        <f>E2327/D2327</f>
        <v>0.19409999999999999</v>
      </c>
      <c r="P2327" s="6">
        <f>ROUND(E2327/L2327,2)</f>
        <v>55.46</v>
      </c>
      <c r="Q2327" t="str">
        <f>LEFT(N2327, SEARCH("/",N2327)-1)</f>
        <v>film &amp; video</v>
      </c>
      <c r="R2327" t="str">
        <f>RIGHT(N2327, LEN(N2327)-SEARCH("/",N2327))</f>
        <v>animation</v>
      </c>
      <c r="S2327" s="10">
        <f t="shared" si="72"/>
        <v>41465.29184027778</v>
      </c>
      <c r="T2327" s="10">
        <f t="shared" si="73"/>
        <v>41495.29184027778</v>
      </c>
    </row>
    <row r="2328" spans="1:20" ht="49" x14ac:dyDescent="0.25">
      <c r="A2328">
        <v>481</v>
      </c>
      <c r="B2328" s="3" t="s">
        <v>482</v>
      </c>
      <c r="C2328" s="3" t="s">
        <v>4591</v>
      </c>
      <c r="D2328">
        <v>30000</v>
      </c>
      <c r="E2328">
        <v>1830</v>
      </c>
      <c r="F2328" t="s">
        <v>8221</v>
      </c>
      <c r="G2328" t="s">
        <v>8224</v>
      </c>
      <c r="H2328" t="s">
        <v>8246</v>
      </c>
      <c r="I2328">
        <v>1349885289</v>
      </c>
      <c r="J2328">
        <v>1347293289</v>
      </c>
      <c r="K2328" t="b">
        <v>0</v>
      </c>
      <c r="L2328">
        <v>21</v>
      </c>
      <c r="M2328" t="b">
        <v>0</v>
      </c>
      <c r="N2328" t="s">
        <v>8270</v>
      </c>
      <c r="O2328" s="5">
        <f>E2328/D2328</f>
        <v>6.0999999999999999E-2</v>
      </c>
      <c r="P2328" s="6">
        <f>ROUND(E2328/L2328,2)</f>
        <v>87.14</v>
      </c>
      <c r="Q2328" t="str">
        <f>LEFT(N2328, SEARCH("/",N2328)-1)</f>
        <v>film &amp; video</v>
      </c>
      <c r="R2328" t="str">
        <f>RIGHT(N2328, LEN(N2328)-SEARCH("/",N2328))</f>
        <v>animation</v>
      </c>
      <c r="S2328" s="10">
        <f t="shared" si="72"/>
        <v>41162.46399305555</v>
      </c>
      <c r="T2328" s="10">
        <f t="shared" si="73"/>
        <v>41192.46399305555</v>
      </c>
    </row>
    <row r="2329" spans="1:20" ht="49" x14ac:dyDescent="0.25">
      <c r="A2329">
        <v>482</v>
      </c>
      <c r="B2329" s="3" t="s">
        <v>483</v>
      </c>
      <c r="C2329" s="3" t="s">
        <v>4592</v>
      </c>
      <c r="D2329">
        <v>10000</v>
      </c>
      <c r="E2329">
        <v>10</v>
      </c>
      <c r="F2329" t="s">
        <v>8221</v>
      </c>
      <c r="G2329" t="s">
        <v>8224</v>
      </c>
      <c r="H2329" t="s">
        <v>8246</v>
      </c>
      <c r="I2329">
        <v>1460644440</v>
      </c>
      <c r="J2329">
        <v>1458336690</v>
      </c>
      <c r="K2329" t="b">
        <v>0</v>
      </c>
      <c r="L2329">
        <v>1</v>
      </c>
      <c r="M2329" t="b">
        <v>0</v>
      </c>
      <c r="N2329" t="s">
        <v>8270</v>
      </c>
      <c r="O2329" s="5">
        <f>E2329/D2329</f>
        <v>1E-3</v>
      </c>
      <c r="P2329" s="6">
        <f>ROUND(E2329/L2329,2)</f>
        <v>10</v>
      </c>
      <c r="Q2329" t="str">
        <f>LEFT(N2329, SEARCH("/",N2329)-1)</f>
        <v>film &amp; video</v>
      </c>
      <c r="R2329" t="str">
        <f>RIGHT(N2329, LEN(N2329)-SEARCH("/",N2329))</f>
        <v>animation</v>
      </c>
      <c r="S2329" s="10">
        <f t="shared" si="72"/>
        <v>42447.688541666663</v>
      </c>
      <c r="T2329" s="10">
        <f t="shared" si="73"/>
        <v>42474.398611111108</v>
      </c>
    </row>
    <row r="2330" spans="1:20" ht="49" x14ac:dyDescent="0.25">
      <c r="A2330">
        <v>483</v>
      </c>
      <c r="B2330" s="3" t="s">
        <v>484</v>
      </c>
      <c r="C2330" s="3" t="s">
        <v>4593</v>
      </c>
      <c r="D2330">
        <v>15000</v>
      </c>
      <c r="E2330">
        <v>7530</v>
      </c>
      <c r="F2330" t="s">
        <v>8221</v>
      </c>
      <c r="G2330" t="s">
        <v>8225</v>
      </c>
      <c r="H2330" t="s">
        <v>8247</v>
      </c>
      <c r="I2330">
        <v>1359434672</v>
      </c>
      <c r="J2330">
        <v>1354250672</v>
      </c>
      <c r="K2330" t="b">
        <v>0</v>
      </c>
      <c r="L2330">
        <v>147</v>
      </c>
      <c r="M2330" t="b">
        <v>0</v>
      </c>
      <c r="N2330" t="s">
        <v>8270</v>
      </c>
      <c r="O2330" s="5">
        <f>E2330/D2330</f>
        <v>0.502</v>
      </c>
      <c r="P2330" s="6">
        <f>ROUND(E2330/L2330,2)</f>
        <v>51.22</v>
      </c>
      <c r="Q2330" t="str">
        <f>LEFT(N2330, SEARCH("/",N2330)-1)</f>
        <v>film &amp; video</v>
      </c>
      <c r="R2330" t="str">
        <f>RIGHT(N2330, LEN(N2330)-SEARCH("/",N2330))</f>
        <v>animation</v>
      </c>
      <c r="S2330" s="10">
        <f t="shared" si="72"/>
        <v>41242.989259259259</v>
      </c>
      <c r="T2330" s="10">
        <f t="shared" si="73"/>
        <v>41302.989259259259</v>
      </c>
    </row>
    <row r="2331" spans="1:20" ht="65" x14ac:dyDescent="0.25">
      <c r="A2331">
        <v>484</v>
      </c>
      <c r="B2331" s="3" t="s">
        <v>485</v>
      </c>
      <c r="C2331" s="3" t="s">
        <v>4594</v>
      </c>
      <c r="D2331">
        <v>80000</v>
      </c>
      <c r="E2331">
        <v>149</v>
      </c>
      <c r="F2331" t="s">
        <v>8221</v>
      </c>
      <c r="G2331" t="s">
        <v>8225</v>
      </c>
      <c r="H2331" t="s">
        <v>8247</v>
      </c>
      <c r="I2331">
        <v>1446766372</v>
      </c>
      <c r="J2331">
        <v>1443220372</v>
      </c>
      <c r="K2331" t="b">
        <v>0</v>
      </c>
      <c r="L2331">
        <v>11</v>
      </c>
      <c r="M2331" t="b">
        <v>0</v>
      </c>
      <c r="N2331" t="s">
        <v>8270</v>
      </c>
      <c r="O2331" s="5">
        <f>E2331/D2331</f>
        <v>1.8625E-3</v>
      </c>
      <c r="P2331" s="6">
        <f>ROUND(E2331/L2331,2)</f>
        <v>13.55</v>
      </c>
      <c r="Q2331" t="str">
        <f>LEFT(N2331, SEARCH("/",N2331)-1)</f>
        <v>film &amp; video</v>
      </c>
      <c r="R2331" t="str">
        <f>RIGHT(N2331, LEN(N2331)-SEARCH("/",N2331))</f>
        <v>animation</v>
      </c>
      <c r="S2331" s="10">
        <f t="shared" si="72"/>
        <v>42272.731157407405</v>
      </c>
      <c r="T2331" s="10">
        <f t="shared" si="73"/>
        <v>42313.772824074076</v>
      </c>
    </row>
    <row r="2332" spans="1:20" ht="33" x14ac:dyDescent="0.25">
      <c r="A2332">
        <v>485</v>
      </c>
      <c r="B2332" s="3" t="s">
        <v>486</v>
      </c>
      <c r="C2332" s="3" t="s">
        <v>4595</v>
      </c>
      <c r="D2332">
        <v>37956</v>
      </c>
      <c r="E2332">
        <v>8315.01</v>
      </c>
      <c r="F2332" t="s">
        <v>8221</v>
      </c>
      <c r="G2332" t="s">
        <v>8225</v>
      </c>
      <c r="H2332" t="s">
        <v>8247</v>
      </c>
      <c r="I2332">
        <v>1368792499</v>
      </c>
      <c r="J2332">
        <v>1366200499</v>
      </c>
      <c r="K2332" t="b">
        <v>0</v>
      </c>
      <c r="L2332">
        <v>125</v>
      </c>
      <c r="M2332" t="b">
        <v>0</v>
      </c>
      <c r="N2332" t="s">
        <v>8270</v>
      </c>
      <c r="O2332" s="5">
        <f>E2332/D2332</f>
        <v>0.21906971229845085</v>
      </c>
      <c r="P2332" s="6">
        <f>ROUND(E2332/L2332,2)</f>
        <v>66.52</v>
      </c>
      <c r="Q2332" t="str">
        <f>LEFT(N2332, SEARCH("/",N2332)-1)</f>
        <v>film &amp; video</v>
      </c>
      <c r="R2332" t="str">
        <f>RIGHT(N2332, LEN(N2332)-SEARCH("/",N2332))</f>
        <v>animation</v>
      </c>
      <c r="S2332" s="10">
        <f t="shared" si="72"/>
        <v>41381.297442129631</v>
      </c>
      <c r="T2332" s="10">
        <f t="shared" si="73"/>
        <v>41411.297442129631</v>
      </c>
    </row>
    <row r="2333" spans="1:20" ht="49" x14ac:dyDescent="0.25">
      <c r="A2333">
        <v>486</v>
      </c>
      <c r="B2333" s="3" t="s">
        <v>487</v>
      </c>
      <c r="C2333" s="3" t="s">
        <v>4596</v>
      </c>
      <c r="D2333">
        <v>550000</v>
      </c>
      <c r="E2333">
        <v>50</v>
      </c>
      <c r="F2333" t="s">
        <v>8221</v>
      </c>
      <c r="G2333" t="s">
        <v>8226</v>
      </c>
      <c r="H2333" t="s">
        <v>8248</v>
      </c>
      <c r="I2333">
        <v>1401662239</v>
      </c>
      <c r="J2333">
        <v>1399070239</v>
      </c>
      <c r="K2333" t="b">
        <v>0</v>
      </c>
      <c r="L2333">
        <v>1</v>
      </c>
      <c r="M2333" t="b">
        <v>0</v>
      </c>
      <c r="N2333" t="s">
        <v>8270</v>
      </c>
      <c r="O2333" s="5">
        <f>E2333/D2333</f>
        <v>9.0909090909090904E-5</v>
      </c>
      <c r="P2333" s="6">
        <f>ROUND(E2333/L2333,2)</f>
        <v>50</v>
      </c>
      <c r="Q2333" t="str">
        <f>LEFT(N2333, SEARCH("/",N2333)-1)</f>
        <v>film &amp; video</v>
      </c>
      <c r="R2333" t="str">
        <f>RIGHT(N2333, LEN(N2333)-SEARCH("/",N2333))</f>
        <v>animation</v>
      </c>
      <c r="S2333" s="10">
        <f t="shared" si="72"/>
        <v>41761.734247685185</v>
      </c>
      <c r="T2333" s="10">
        <f t="shared" si="73"/>
        <v>41791.734247685185</v>
      </c>
    </row>
    <row r="2334" spans="1:20" ht="49" x14ac:dyDescent="0.25">
      <c r="A2334">
        <v>487</v>
      </c>
      <c r="B2334" s="3" t="s">
        <v>488</v>
      </c>
      <c r="C2334" s="3" t="s">
        <v>4597</v>
      </c>
      <c r="D2334">
        <v>50000</v>
      </c>
      <c r="E2334">
        <v>0</v>
      </c>
      <c r="F2334" t="s">
        <v>8221</v>
      </c>
      <c r="G2334" t="s">
        <v>8229</v>
      </c>
      <c r="H2334" t="s">
        <v>8251</v>
      </c>
      <c r="I2334">
        <v>1482678994</v>
      </c>
      <c r="J2334">
        <v>1477491394</v>
      </c>
      <c r="K2334" t="b">
        <v>0</v>
      </c>
      <c r="L2334">
        <v>0</v>
      </c>
      <c r="M2334" t="b">
        <v>0</v>
      </c>
      <c r="N2334" t="s">
        <v>8270</v>
      </c>
      <c r="O2334" s="5">
        <f>E2334/D2334</f>
        <v>0</v>
      </c>
      <c r="P2334" s="6" t="e">
        <f>ROUND(E2334/L2334,2)</f>
        <v>#DIV/0!</v>
      </c>
      <c r="Q2334" t="str">
        <f>LEFT(N2334, SEARCH("/",N2334)-1)</f>
        <v>film &amp; video</v>
      </c>
      <c r="R2334" t="str">
        <f>RIGHT(N2334, LEN(N2334)-SEARCH("/",N2334))</f>
        <v>animation</v>
      </c>
      <c r="S2334" s="10">
        <f t="shared" si="72"/>
        <v>42669.386504629627</v>
      </c>
      <c r="T2334" s="10">
        <f t="shared" si="73"/>
        <v>42729.428171296291</v>
      </c>
    </row>
    <row r="2335" spans="1:20" ht="33" x14ac:dyDescent="0.25">
      <c r="A2335">
        <v>488</v>
      </c>
      <c r="B2335" s="3" t="s">
        <v>489</v>
      </c>
      <c r="C2335" s="3" t="s">
        <v>4598</v>
      </c>
      <c r="D2335">
        <v>12000</v>
      </c>
      <c r="E2335">
        <v>0</v>
      </c>
      <c r="F2335" t="s">
        <v>8221</v>
      </c>
      <c r="G2335" t="s">
        <v>8224</v>
      </c>
      <c r="H2335" t="s">
        <v>8246</v>
      </c>
      <c r="I2335">
        <v>1483924700</v>
      </c>
      <c r="J2335">
        <v>1481332700</v>
      </c>
      <c r="K2335" t="b">
        <v>0</v>
      </c>
      <c r="L2335">
        <v>0</v>
      </c>
      <c r="M2335" t="b">
        <v>0</v>
      </c>
      <c r="N2335" t="s">
        <v>8270</v>
      </c>
      <c r="O2335" s="5">
        <f>E2335/D2335</f>
        <v>0</v>
      </c>
      <c r="P2335" s="6" t="e">
        <f>ROUND(E2335/L2335,2)</f>
        <v>#DIV/0!</v>
      </c>
      <c r="Q2335" t="str">
        <f>LEFT(N2335, SEARCH("/",N2335)-1)</f>
        <v>film &amp; video</v>
      </c>
      <c r="R2335" t="str">
        <f>RIGHT(N2335, LEN(N2335)-SEARCH("/",N2335))</f>
        <v>animation</v>
      </c>
      <c r="S2335" s="10">
        <f t="shared" si="72"/>
        <v>42713.84606481481</v>
      </c>
      <c r="T2335" s="10">
        <f t="shared" si="73"/>
        <v>42743.84606481481</v>
      </c>
    </row>
    <row r="2336" spans="1:20" ht="49" x14ac:dyDescent="0.25">
      <c r="A2336">
        <v>489</v>
      </c>
      <c r="B2336" s="3" t="s">
        <v>490</v>
      </c>
      <c r="C2336" s="3" t="s">
        <v>4599</v>
      </c>
      <c r="D2336">
        <v>74997</v>
      </c>
      <c r="E2336">
        <v>215</v>
      </c>
      <c r="F2336" t="s">
        <v>8221</v>
      </c>
      <c r="G2336" t="s">
        <v>8224</v>
      </c>
      <c r="H2336" t="s">
        <v>8246</v>
      </c>
      <c r="I2336">
        <v>1325763180</v>
      </c>
      <c r="J2336">
        <v>1323084816</v>
      </c>
      <c r="K2336" t="b">
        <v>0</v>
      </c>
      <c r="L2336">
        <v>3</v>
      </c>
      <c r="M2336" t="b">
        <v>0</v>
      </c>
      <c r="N2336" t="s">
        <v>8270</v>
      </c>
      <c r="O2336" s="5">
        <f>E2336/D2336</f>
        <v>2.8667813379201833E-3</v>
      </c>
      <c r="P2336" s="6">
        <f>ROUND(E2336/L2336,2)</f>
        <v>71.67</v>
      </c>
      <c r="Q2336" t="str">
        <f>LEFT(N2336, SEARCH("/",N2336)-1)</f>
        <v>film &amp; video</v>
      </c>
      <c r="R2336" t="str">
        <f>RIGHT(N2336, LEN(N2336)-SEARCH("/",N2336))</f>
        <v>animation</v>
      </c>
      <c r="S2336" s="10">
        <f t="shared" si="72"/>
        <v>40882.273333333331</v>
      </c>
      <c r="T2336" s="10">
        <f t="shared" si="73"/>
        <v>40913.272916666661</v>
      </c>
    </row>
    <row r="2337" spans="1:20" ht="18" x14ac:dyDescent="0.25">
      <c r="A2337">
        <v>490</v>
      </c>
      <c r="B2337" s="3" t="s">
        <v>491</v>
      </c>
      <c r="C2337" s="3" t="s">
        <v>4600</v>
      </c>
      <c r="D2337">
        <v>1000</v>
      </c>
      <c r="E2337">
        <v>0</v>
      </c>
      <c r="F2337" t="s">
        <v>8221</v>
      </c>
      <c r="G2337" t="s">
        <v>8224</v>
      </c>
      <c r="H2337" t="s">
        <v>8246</v>
      </c>
      <c r="I2337">
        <v>1345677285</v>
      </c>
      <c r="J2337">
        <v>1343085285</v>
      </c>
      <c r="K2337" t="b">
        <v>0</v>
      </c>
      <c r="L2337">
        <v>0</v>
      </c>
      <c r="M2337" t="b">
        <v>0</v>
      </c>
      <c r="N2337" t="s">
        <v>8270</v>
      </c>
      <c r="O2337" s="5">
        <f>E2337/D2337</f>
        <v>0</v>
      </c>
      <c r="P2337" s="6" t="e">
        <f>ROUND(E2337/L2337,2)</f>
        <v>#DIV/0!</v>
      </c>
      <c r="Q2337" t="str">
        <f>LEFT(N2337, SEARCH("/",N2337)-1)</f>
        <v>film &amp; video</v>
      </c>
      <c r="R2337" t="str">
        <f>RIGHT(N2337, LEN(N2337)-SEARCH("/",N2337))</f>
        <v>animation</v>
      </c>
      <c r="S2337" s="10">
        <f t="shared" si="72"/>
        <v>41113.760243055549</v>
      </c>
      <c r="T2337" s="10">
        <f t="shared" si="73"/>
        <v>41143.760243055549</v>
      </c>
    </row>
    <row r="2338" spans="1:20" ht="49" x14ac:dyDescent="0.25">
      <c r="A2338">
        <v>491</v>
      </c>
      <c r="B2338" s="3" t="s">
        <v>492</v>
      </c>
      <c r="C2338" s="3" t="s">
        <v>4601</v>
      </c>
      <c r="D2338">
        <v>10000</v>
      </c>
      <c r="E2338">
        <v>0</v>
      </c>
      <c r="F2338" t="s">
        <v>8221</v>
      </c>
      <c r="G2338" t="s">
        <v>8224</v>
      </c>
      <c r="H2338" t="s">
        <v>8246</v>
      </c>
      <c r="I2338">
        <v>1453937699</v>
      </c>
      <c r="J2338">
        <v>1451345699</v>
      </c>
      <c r="K2338" t="b">
        <v>0</v>
      </c>
      <c r="L2338">
        <v>0</v>
      </c>
      <c r="M2338" t="b">
        <v>0</v>
      </c>
      <c r="N2338" t="s">
        <v>8270</v>
      </c>
      <c r="O2338" s="5">
        <f>E2338/D2338</f>
        <v>0</v>
      </c>
      <c r="P2338" s="6" t="e">
        <f>ROUND(E2338/L2338,2)</f>
        <v>#DIV/0!</v>
      </c>
      <c r="Q2338" t="str">
        <f>LEFT(N2338, SEARCH("/",N2338)-1)</f>
        <v>film &amp; video</v>
      </c>
      <c r="R2338" t="str">
        <f>RIGHT(N2338, LEN(N2338)-SEARCH("/",N2338))</f>
        <v>animation</v>
      </c>
      <c r="S2338" s="10">
        <f t="shared" si="72"/>
        <v>42366.774293981478</v>
      </c>
      <c r="T2338" s="10">
        <f t="shared" si="73"/>
        <v>42396.774293981478</v>
      </c>
    </row>
    <row r="2339" spans="1:20" ht="49" x14ac:dyDescent="0.25">
      <c r="A2339">
        <v>492</v>
      </c>
      <c r="B2339" s="3" t="s">
        <v>493</v>
      </c>
      <c r="C2339" s="3" t="s">
        <v>4602</v>
      </c>
      <c r="D2339">
        <v>10000000</v>
      </c>
      <c r="E2339">
        <v>0</v>
      </c>
      <c r="F2339" t="s">
        <v>8221</v>
      </c>
      <c r="G2339" t="s">
        <v>8235</v>
      </c>
      <c r="H2339" t="s">
        <v>8255</v>
      </c>
      <c r="I2339">
        <v>1476319830</v>
      </c>
      <c r="J2339">
        <v>1471135830</v>
      </c>
      <c r="K2339" t="b">
        <v>0</v>
      </c>
      <c r="L2339">
        <v>0</v>
      </c>
      <c r="M2339" t="b">
        <v>0</v>
      </c>
      <c r="N2339" t="s">
        <v>8270</v>
      </c>
      <c r="O2339" s="5">
        <f>E2339/D2339</f>
        <v>0</v>
      </c>
      <c r="P2339" s="6" t="e">
        <f>ROUND(E2339/L2339,2)</f>
        <v>#DIV/0!</v>
      </c>
      <c r="Q2339" t="str">
        <f>LEFT(N2339, SEARCH("/",N2339)-1)</f>
        <v>film &amp; video</v>
      </c>
      <c r="R2339" t="str">
        <f>RIGHT(N2339, LEN(N2339)-SEARCH("/",N2339))</f>
        <v>animation</v>
      </c>
      <c r="S2339" s="10">
        <f t="shared" si="72"/>
        <v>42595.826736111114</v>
      </c>
      <c r="T2339" s="10">
        <f t="shared" si="73"/>
        <v>42655.826736111114</v>
      </c>
    </row>
    <row r="2340" spans="1:20" ht="49" x14ac:dyDescent="0.25">
      <c r="A2340">
        <v>493</v>
      </c>
      <c r="B2340" s="3" t="s">
        <v>494</v>
      </c>
      <c r="C2340" s="3" t="s">
        <v>4603</v>
      </c>
      <c r="D2340">
        <v>30000</v>
      </c>
      <c r="E2340">
        <v>0</v>
      </c>
      <c r="F2340" t="s">
        <v>8221</v>
      </c>
      <c r="G2340" t="s">
        <v>8225</v>
      </c>
      <c r="H2340" t="s">
        <v>8247</v>
      </c>
      <c r="I2340">
        <v>1432142738</v>
      </c>
      <c r="J2340">
        <v>1429550738</v>
      </c>
      <c r="K2340" t="b">
        <v>0</v>
      </c>
      <c r="L2340">
        <v>0</v>
      </c>
      <c r="M2340" t="b">
        <v>0</v>
      </c>
      <c r="N2340" t="s">
        <v>8270</v>
      </c>
      <c r="O2340" s="5">
        <f>E2340/D2340</f>
        <v>0</v>
      </c>
      <c r="P2340" s="6" t="e">
        <f>ROUND(E2340/L2340,2)</f>
        <v>#DIV/0!</v>
      </c>
      <c r="Q2340" t="str">
        <f>LEFT(N2340, SEARCH("/",N2340)-1)</f>
        <v>film &amp; video</v>
      </c>
      <c r="R2340" t="str">
        <f>RIGHT(N2340, LEN(N2340)-SEARCH("/",N2340))</f>
        <v>animation</v>
      </c>
      <c r="S2340" s="10">
        <f t="shared" si="72"/>
        <v>42114.517800925925</v>
      </c>
      <c r="T2340" s="10">
        <f t="shared" si="73"/>
        <v>42144.517800925925</v>
      </c>
    </row>
    <row r="2341" spans="1:20" ht="49" x14ac:dyDescent="0.25">
      <c r="A2341">
        <v>494</v>
      </c>
      <c r="B2341" s="3" t="s">
        <v>495</v>
      </c>
      <c r="C2341" s="3" t="s">
        <v>4604</v>
      </c>
      <c r="D2341">
        <v>20000</v>
      </c>
      <c r="E2341">
        <v>31</v>
      </c>
      <c r="F2341" t="s">
        <v>8221</v>
      </c>
      <c r="G2341" t="s">
        <v>8224</v>
      </c>
      <c r="H2341" t="s">
        <v>8246</v>
      </c>
      <c r="I2341">
        <v>1404356400</v>
      </c>
      <c r="J2341">
        <v>1402343765</v>
      </c>
      <c r="K2341" t="b">
        <v>0</v>
      </c>
      <c r="L2341">
        <v>3</v>
      </c>
      <c r="M2341" t="b">
        <v>0</v>
      </c>
      <c r="N2341" t="s">
        <v>8270</v>
      </c>
      <c r="O2341" s="5">
        <f>E2341/D2341</f>
        <v>1.5499999999999999E-3</v>
      </c>
      <c r="P2341" s="6">
        <f>ROUND(E2341/L2341,2)</f>
        <v>10.33</v>
      </c>
      <c r="Q2341" t="str">
        <f>LEFT(N2341, SEARCH("/",N2341)-1)</f>
        <v>film &amp; video</v>
      </c>
      <c r="R2341" t="str">
        <f>RIGHT(N2341, LEN(N2341)-SEARCH("/",N2341))</f>
        <v>animation</v>
      </c>
      <c r="S2341" s="10">
        <f t="shared" si="72"/>
        <v>41799.62228009259</v>
      </c>
      <c r="T2341" s="10">
        <f t="shared" si="73"/>
        <v>41822.916666666664</v>
      </c>
    </row>
    <row r="2342" spans="1:20" ht="49" x14ac:dyDescent="0.25">
      <c r="A2342">
        <v>495</v>
      </c>
      <c r="B2342" s="3" t="s">
        <v>496</v>
      </c>
      <c r="C2342" s="3" t="s">
        <v>4605</v>
      </c>
      <c r="D2342">
        <v>7000</v>
      </c>
      <c r="E2342">
        <v>0</v>
      </c>
      <c r="F2342" t="s">
        <v>8221</v>
      </c>
      <c r="G2342" t="s">
        <v>8224</v>
      </c>
      <c r="H2342" t="s">
        <v>8246</v>
      </c>
      <c r="I2342">
        <v>1437076305</v>
      </c>
      <c r="J2342">
        <v>1434484305</v>
      </c>
      <c r="K2342" t="b">
        <v>0</v>
      </c>
      <c r="L2342">
        <v>0</v>
      </c>
      <c r="M2342" t="b">
        <v>0</v>
      </c>
      <c r="N2342" t="s">
        <v>8270</v>
      </c>
      <c r="O2342" s="5">
        <f>E2342/D2342</f>
        <v>0</v>
      </c>
      <c r="P2342" s="6" t="e">
        <f>ROUND(E2342/L2342,2)</f>
        <v>#DIV/0!</v>
      </c>
      <c r="Q2342" t="str">
        <f>LEFT(N2342, SEARCH("/",N2342)-1)</f>
        <v>film &amp; video</v>
      </c>
      <c r="R2342" t="str">
        <f>RIGHT(N2342, LEN(N2342)-SEARCH("/",N2342))</f>
        <v>animation</v>
      </c>
      <c r="S2342" s="10">
        <f t="shared" si="72"/>
        <v>42171.619270833333</v>
      </c>
      <c r="T2342" s="10">
        <f t="shared" si="73"/>
        <v>42201.619270833333</v>
      </c>
    </row>
    <row r="2343" spans="1:20" ht="33" x14ac:dyDescent="0.25">
      <c r="A2343">
        <v>496</v>
      </c>
      <c r="B2343" s="3" t="s">
        <v>497</v>
      </c>
      <c r="C2343" s="3" t="s">
        <v>4606</v>
      </c>
      <c r="D2343">
        <v>60000</v>
      </c>
      <c r="E2343">
        <v>1</v>
      </c>
      <c r="F2343" t="s">
        <v>8221</v>
      </c>
      <c r="G2343" t="s">
        <v>8224</v>
      </c>
      <c r="H2343" t="s">
        <v>8246</v>
      </c>
      <c r="I2343">
        <v>1392070874</v>
      </c>
      <c r="J2343">
        <v>1386886874</v>
      </c>
      <c r="K2343" t="b">
        <v>0</v>
      </c>
      <c r="L2343">
        <v>1</v>
      </c>
      <c r="M2343" t="b">
        <v>0</v>
      </c>
      <c r="N2343" t="s">
        <v>8270</v>
      </c>
      <c r="O2343" s="5">
        <f>E2343/D2343</f>
        <v>1.6666666666666667E-5</v>
      </c>
      <c r="P2343" s="6">
        <f>ROUND(E2343/L2343,2)</f>
        <v>1</v>
      </c>
      <c r="Q2343" t="str">
        <f>LEFT(N2343, SEARCH("/",N2343)-1)</f>
        <v>film &amp; video</v>
      </c>
      <c r="R2343" t="str">
        <f>RIGHT(N2343, LEN(N2343)-SEARCH("/",N2343))</f>
        <v>animation</v>
      </c>
      <c r="S2343" s="10">
        <f t="shared" si="72"/>
        <v>41620.723078703704</v>
      </c>
      <c r="T2343" s="10">
        <f t="shared" si="73"/>
        <v>41680.723078703704</v>
      </c>
    </row>
    <row r="2344" spans="1:20" ht="18" x14ac:dyDescent="0.25">
      <c r="A2344">
        <v>497</v>
      </c>
      <c r="B2344" s="3" t="s">
        <v>498</v>
      </c>
      <c r="C2344" s="3" t="s">
        <v>4607</v>
      </c>
      <c r="D2344">
        <v>4480</v>
      </c>
      <c r="E2344">
        <v>30</v>
      </c>
      <c r="F2344" t="s">
        <v>8221</v>
      </c>
      <c r="G2344" t="s">
        <v>8224</v>
      </c>
      <c r="H2344" t="s">
        <v>8246</v>
      </c>
      <c r="I2344">
        <v>1419483600</v>
      </c>
      <c r="J2344">
        <v>1414889665</v>
      </c>
      <c r="K2344" t="b">
        <v>0</v>
      </c>
      <c r="L2344">
        <v>3</v>
      </c>
      <c r="M2344" t="b">
        <v>0</v>
      </c>
      <c r="N2344" t="s">
        <v>8270</v>
      </c>
      <c r="O2344" s="5">
        <f>E2344/D2344</f>
        <v>6.6964285714285711E-3</v>
      </c>
      <c r="P2344" s="6">
        <f>ROUND(E2344/L2344,2)</f>
        <v>10</v>
      </c>
      <c r="Q2344" t="str">
        <f>LEFT(N2344, SEARCH("/",N2344)-1)</f>
        <v>film &amp; video</v>
      </c>
      <c r="R2344" t="str">
        <f>RIGHT(N2344, LEN(N2344)-SEARCH("/",N2344))</f>
        <v>animation</v>
      </c>
      <c r="S2344" s="10">
        <f t="shared" si="72"/>
        <v>41944.829456018517</v>
      </c>
      <c r="T2344" s="10">
        <f t="shared" si="73"/>
        <v>41997.999999999993</v>
      </c>
    </row>
    <row r="2345" spans="1:20" ht="49" x14ac:dyDescent="0.25">
      <c r="A2345">
        <v>498</v>
      </c>
      <c r="B2345" s="3" t="s">
        <v>499</v>
      </c>
      <c r="C2345" s="3" t="s">
        <v>4608</v>
      </c>
      <c r="D2345">
        <v>65108</v>
      </c>
      <c r="E2345">
        <v>2994</v>
      </c>
      <c r="F2345" t="s">
        <v>8221</v>
      </c>
      <c r="G2345" t="s">
        <v>8224</v>
      </c>
      <c r="H2345" t="s">
        <v>8246</v>
      </c>
      <c r="I2345">
        <v>1324664249</v>
      </c>
      <c r="J2345">
        <v>1321035449</v>
      </c>
      <c r="K2345" t="b">
        <v>0</v>
      </c>
      <c r="L2345">
        <v>22</v>
      </c>
      <c r="M2345" t="b">
        <v>0</v>
      </c>
      <c r="N2345" t="s">
        <v>8270</v>
      </c>
      <c r="O2345" s="5">
        <f>E2345/D2345</f>
        <v>4.5985132395404561E-2</v>
      </c>
      <c r="P2345" s="6">
        <f>ROUND(E2345/L2345,2)</f>
        <v>136.09</v>
      </c>
      <c r="Q2345" t="str">
        <f>LEFT(N2345, SEARCH("/",N2345)-1)</f>
        <v>film &amp; video</v>
      </c>
      <c r="R2345" t="str">
        <f>RIGHT(N2345, LEN(N2345)-SEARCH("/",N2345))</f>
        <v>animation</v>
      </c>
      <c r="S2345" s="10">
        <f t="shared" si="72"/>
        <v>40858.553807870368</v>
      </c>
      <c r="T2345" s="10">
        <f t="shared" si="73"/>
        <v>40900.553807870368</v>
      </c>
    </row>
    <row r="2346" spans="1:20" ht="65" x14ac:dyDescent="0.25">
      <c r="A2346">
        <v>499</v>
      </c>
      <c r="B2346" s="3" t="s">
        <v>500</v>
      </c>
      <c r="C2346" s="3" t="s">
        <v>4609</v>
      </c>
      <c r="D2346">
        <v>20000</v>
      </c>
      <c r="E2346">
        <v>1910</v>
      </c>
      <c r="F2346" t="s">
        <v>8221</v>
      </c>
      <c r="G2346" t="s">
        <v>8224</v>
      </c>
      <c r="H2346" t="s">
        <v>8246</v>
      </c>
      <c r="I2346">
        <v>1255381140</v>
      </c>
      <c r="J2346">
        <v>1250630968</v>
      </c>
      <c r="K2346" t="b">
        <v>0</v>
      </c>
      <c r="L2346">
        <v>26</v>
      </c>
      <c r="M2346" t="b">
        <v>0</v>
      </c>
      <c r="N2346" t="s">
        <v>8270</v>
      </c>
      <c r="O2346" s="5">
        <f>E2346/D2346</f>
        <v>9.5500000000000002E-2</v>
      </c>
      <c r="P2346" s="6">
        <f>ROUND(E2346/L2346,2)</f>
        <v>73.459999999999994</v>
      </c>
      <c r="Q2346" t="str">
        <f>LEFT(N2346, SEARCH("/",N2346)-1)</f>
        <v>film &amp; video</v>
      </c>
      <c r="R2346" t="str">
        <f>RIGHT(N2346, LEN(N2346)-SEARCH("/",N2346))</f>
        <v>animation</v>
      </c>
      <c r="S2346" s="10">
        <f t="shared" si="72"/>
        <v>40043.687129629623</v>
      </c>
      <c r="T2346" s="10">
        <f t="shared" si="73"/>
        <v>40098.665972222218</v>
      </c>
    </row>
    <row r="2347" spans="1:20" ht="65" x14ac:dyDescent="0.25">
      <c r="A2347">
        <v>500</v>
      </c>
      <c r="B2347" s="3" t="s">
        <v>501</v>
      </c>
      <c r="C2347" s="3" t="s">
        <v>4610</v>
      </c>
      <c r="D2347">
        <v>6500</v>
      </c>
      <c r="E2347">
        <v>215</v>
      </c>
      <c r="F2347" t="s">
        <v>8221</v>
      </c>
      <c r="G2347" t="s">
        <v>8224</v>
      </c>
      <c r="H2347" t="s">
        <v>8246</v>
      </c>
      <c r="I2347">
        <v>1273356960</v>
      </c>
      <c r="J2347">
        <v>1268255751</v>
      </c>
      <c r="K2347" t="b">
        <v>0</v>
      </c>
      <c r="L2347">
        <v>4</v>
      </c>
      <c r="M2347" t="b">
        <v>0</v>
      </c>
      <c r="N2347" t="s">
        <v>8270</v>
      </c>
      <c r="O2347" s="5">
        <f>E2347/D2347</f>
        <v>3.307692307692308E-2</v>
      </c>
      <c r="P2347" s="6">
        <f>ROUND(E2347/L2347,2)</f>
        <v>53.75</v>
      </c>
      <c r="Q2347" t="str">
        <f>LEFT(N2347, SEARCH("/",N2347)-1)</f>
        <v>film &amp; video</v>
      </c>
      <c r="R2347" t="str">
        <f>RIGHT(N2347, LEN(N2347)-SEARCH("/",N2347))</f>
        <v>animation</v>
      </c>
      <c r="S2347" s="10">
        <f t="shared" si="72"/>
        <v>40247.677673611106</v>
      </c>
      <c r="T2347" s="10">
        <f t="shared" si="73"/>
        <v>40306.719444444439</v>
      </c>
    </row>
    <row r="2348" spans="1:20" ht="49" x14ac:dyDescent="0.25">
      <c r="A2348">
        <v>501</v>
      </c>
      <c r="B2348" s="3" t="s">
        <v>502</v>
      </c>
      <c r="C2348" s="3" t="s">
        <v>4611</v>
      </c>
      <c r="D2348">
        <v>10000</v>
      </c>
      <c r="E2348">
        <v>0</v>
      </c>
      <c r="F2348" t="s">
        <v>8221</v>
      </c>
      <c r="G2348" t="s">
        <v>8224</v>
      </c>
      <c r="H2348" t="s">
        <v>8246</v>
      </c>
      <c r="I2348">
        <v>1310189851</v>
      </c>
      <c r="J2348">
        <v>1307597851</v>
      </c>
      <c r="K2348" t="b">
        <v>0</v>
      </c>
      <c r="L2348">
        <v>0</v>
      </c>
      <c r="M2348" t="b">
        <v>0</v>
      </c>
      <c r="N2348" t="s">
        <v>8270</v>
      </c>
      <c r="O2348" s="5">
        <f>E2348/D2348</f>
        <v>0</v>
      </c>
      <c r="P2348" s="6" t="e">
        <f>ROUND(E2348/L2348,2)</f>
        <v>#DIV/0!</v>
      </c>
      <c r="Q2348" t="str">
        <f>LEFT(N2348, SEARCH("/",N2348)-1)</f>
        <v>film &amp; video</v>
      </c>
      <c r="R2348" t="str">
        <f>RIGHT(N2348, LEN(N2348)-SEARCH("/",N2348))</f>
        <v>animation</v>
      </c>
      <c r="S2348" s="10">
        <f t="shared" si="72"/>
        <v>40703.026053240741</v>
      </c>
      <c r="T2348" s="10">
        <f t="shared" si="73"/>
        <v>40733.026053240741</v>
      </c>
    </row>
    <row r="2349" spans="1:20" ht="49" x14ac:dyDescent="0.25">
      <c r="A2349">
        <v>502</v>
      </c>
      <c r="B2349" s="3" t="s">
        <v>503</v>
      </c>
      <c r="C2349" s="3" t="s">
        <v>4612</v>
      </c>
      <c r="D2349">
        <v>20000</v>
      </c>
      <c r="E2349">
        <v>230</v>
      </c>
      <c r="F2349" t="s">
        <v>8221</v>
      </c>
      <c r="G2349" t="s">
        <v>8224</v>
      </c>
      <c r="H2349" t="s">
        <v>8246</v>
      </c>
      <c r="I2349">
        <v>1332073025</v>
      </c>
      <c r="J2349">
        <v>1329484625</v>
      </c>
      <c r="K2349" t="b">
        <v>0</v>
      </c>
      <c r="L2349">
        <v>4</v>
      </c>
      <c r="M2349" t="b">
        <v>0</v>
      </c>
      <c r="N2349" t="s">
        <v>8270</v>
      </c>
      <c r="O2349" s="5">
        <f>E2349/D2349</f>
        <v>1.15E-2</v>
      </c>
      <c r="P2349" s="6">
        <f>ROUND(E2349/L2349,2)</f>
        <v>57.5</v>
      </c>
      <c r="Q2349" t="str">
        <f>LEFT(N2349, SEARCH("/",N2349)-1)</f>
        <v>film &amp; video</v>
      </c>
      <c r="R2349" t="str">
        <f>RIGHT(N2349, LEN(N2349)-SEARCH("/",N2349))</f>
        <v>animation</v>
      </c>
      <c r="S2349" s="10">
        <f t="shared" si="72"/>
        <v>40956.345196759255</v>
      </c>
      <c r="T2349" s="10">
        <f t="shared" si="73"/>
        <v>40986.303530092591</v>
      </c>
    </row>
    <row r="2350" spans="1:20" ht="49" x14ac:dyDescent="0.25">
      <c r="A2350">
        <v>503</v>
      </c>
      <c r="B2350" s="3" t="s">
        <v>504</v>
      </c>
      <c r="C2350" s="3" t="s">
        <v>4613</v>
      </c>
      <c r="D2350">
        <v>6500</v>
      </c>
      <c r="E2350">
        <v>114</v>
      </c>
      <c r="F2350" t="s">
        <v>8221</v>
      </c>
      <c r="G2350" t="s">
        <v>8225</v>
      </c>
      <c r="H2350" t="s">
        <v>8247</v>
      </c>
      <c r="I2350">
        <v>1421498303</v>
      </c>
      <c r="J2350">
        <v>1418906303</v>
      </c>
      <c r="K2350" t="b">
        <v>0</v>
      </c>
      <c r="L2350">
        <v>9</v>
      </c>
      <c r="M2350" t="b">
        <v>0</v>
      </c>
      <c r="N2350" t="s">
        <v>8270</v>
      </c>
      <c r="O2350" s="5">
        <f>E2350/D2350</f>
        <v>1.7538461538461537E-2</v>
      </c>
      <c r="P2350" s="6">
        <f>ROUND(E2350/L2350,2)</f>
        <v>12.67</v>
      </c>
      <c r="Q2350" t="str">
        <f>LEFT(N2350, SEARCH("/",N2350)-1)</f>
        <v>film &amp; video</v>
      </c>
      <c r="R2350" t="str">
        <f>RIGHT(N2350, LEN(N2350)-SEARCH("/",N2350))</f>
        <v>animation</v>
      </c>
      <c r="S2350" s="10">
        <f t="shared" si="72"/>
        <v>41991.318321759252</v>
      </c>
      <c r="T2350" s="10">
        <f t="shared" si="73"/>
        <v>42021.318321759252</v>
      </c>
    </row>
    <row r="2351" spans="1:20" ht="49" x14ac:dyDescent="0.25">
      <c r="A2351">
        <v>504</v>
      </c>
      <c r="B2351" s="3" t="s">
        <v>505</v>
      </c>
      <c r="C2351" s="3" t="s">
        <v>4614</v>
      </c>
      <c r="D2351">
        <v>24500</v>
      </c>
      <c r="E2351">
        <v>335</v>
      </c>
      <c r="F2351" t="s">
        <v>8221</v>
      </c>
      <c r="G2351" t="s">
        <v>8224</v>
      </c>
      <c r="H2351" t="s">
        <v>8246</v>
      </c>
      <c r="I2351">
        <v>1334097387</v>
      </c>
      <c r="J2351">
        <v>1328916987</v>
      </c>
      <c r="K2351" t="b">
        <v>0</v>
      </c>
      <c r="L2351">
        <v>5</v>
      </c>
      <c r="M2351" t="b">
        <v>0</v>
      </c>
      <c r="N2351" t="s">
        <v>8270</v>
      </c>
      <c r="O2351" s="5">
        <f>E2351/D2351</f>
        <v>1.3673469387755101E-2</v>
      </c>
      <c r="P2351" s="6">
        <f>ROUND(E2351/L2351,2)</f>
        <v>67</v>
      </c>
      <c r="Q2351" t="str">
        <f>LEFT(N2351, SEARCH("/",N2351)-1)</f>
        <v>film &amp; video</v>
      </c>
      <c r="R2351" t="str">
        <f>RIGHT(N2351, LEN(N2351)-SEARCH("/",N2351))</f>
        <v>animation</v>
      </c>
      <c r="S2351" s="10">
        <f t="shared" si="72"/>
        <v>40949.775312499994</v>
      </c>
      <c r="T2351" s="10">
        <f t="shared" si="73"/>
        <v>41009.73364583333</v>
      </c>
    </row>
    <row r="2352" spans="1:20" ht="49" x14ac:dyDescent="0.25">
      <c r="A2352">
        <v>505</v>
      </c>
      <c r="B2352" s="3" t="s">
        <v>506</v>
      </c>
      <c r="C2352" s="3" t="s">
        <v>4615</v>
      </c>
      <c r="D2352">
        <v>12000</v>
      </c>
      <c r="E2352">
        <v>52</v>
      </c>
      <c r="F2352" t="s">
        <v>8221</v>
      </c>
      <c r="G2352" t="s">
        <v>8224</v>
      </c>
      <c r="H2352" t="s">
        <v>8246</v>
      </c>
      <c r="I2352">
        <v>1451010086</v>
      </c>
      <c r="J2352">
        <v>1447122086</v>
      </c>
      <c r="K2352" t="b">
        <v>0</v>
      </c>
      <c r="L2352">
        <v>14</v>
      </c>
      <c r="M2352" t="b">
        <v>0</v>
      </c>
      <c r="N2352" t="s">
        <v>8270</v>
      </c>
      <c r="O2352" s="5">
        <f>E2352/D2352</f>
        <v>4.3333333333333331E-3</v>
      </c>
      <c r="P2352" s="6">
        <f>ROUND(E2352/L2352,2)</f>
        <v>3.71</v>
      </c>
      <c r="Q2352" t="str">
        <f>LEFT(N2352, SEARCH("/",N2352)-1)</f>
        <v>film &amp; video</v>
      </c>
      <c r="R2352" t="str">
        <f>RIGHT(N2352, LEN(N2352)-SEARCH("/",N2352))</f>
        <v>animation</v>
      </c>
      <c r="S2352" s="10">
        <f t="shared" si="72"/>
        <v>42317.889884259253</v>
      </c>
      <c r="T2352" s="10">
        <f t="shared" si="73"/>
        <v>42362.889884259253</v>
      </c>
    </row>
    <row r="2353" spans="1:20" ht="49" x14ac:dyDescent="0.25">
      <c r="A2353">
        <v>506</v>
      </c>
      <c r="B2353" s="3" t="s">
        <v>507</v>
      </c>
      <c r="C2353" s="3" t="s">
        <v>4616</v>
      </c>
      <c r="D2353">
        <v>200000</v>
      </c>
      <c r="E2353">
        <v>250</v>
      </c>
      <c r="F2353" t="s">
        <v>8221</v>
      </c>
      <c r="G2353" t="s">
        <v>8224</v>
      </c>
      <c r="H2353" t="s">
        <v>8246</v>
      </c>
      <c r="I2353">
        <v>1376140520</v>
      </c>
      <c r="J2353">
        <v>1373548520</v>
      </c>
      <c r="K2353" t="b">
        <v>0</v>
      </c>
      <c r="L2353">
        <v>1</v>
      </c>
      <c r="M2353" t="b">
        <v>0</v>
      </c>
      <c r="N2353" t="s">
        <v>8270</v>
      </c>
      <c r="O2353" s="5">
        <f>E2353/D2353</f>
        <v>1.25E-3</v>
      </c>
      <c r="P2353" s="6">
        <f>ROUND(E2353/L2353,2)</f>
        <v>250</v>
      </c>
      <c r="Q2353" t="str">
        <f>LEFT(N2353, SEARCH("/",N2353)-1)</f>
        <v>film &amp; video</v>
      </c>
      <c r="R2353" t="str">
        <f>RIGHT(N2353, LEN(N2353)-SEARCH("/",N2353))</f>
        <v>animation</v>
      </c>
      <c r="S2353" s="10">
        <f t="shared" si="72"/>
        <v>41466.343981481477</v>
      </c>
      <c r="T2353" s="10">
        <f t="shared" si="73"/>
        <v>41496.343981481477</v>
      </c>
    </row>
    <row r="2354" spans="1:20" ht="49" x14ac:dyDescent="0.25">
      <c r="A2354">
        <v>507</v>
      </c>
      <c r="B2354" s="3" t="s">
        <v>508</v>
      </c>
      <c r="C2354" s="3" t="s">
        <v>4617</v>
      </c>
      <c r="D2354">
        <v>20000</v>
      </c>
      <c r="E2354">
        <v>640</v>
      </c>
      <c r="F2354" t="s">
        <v>8221</v>
      </c>
      <c r="G2354" t="s">
        <v>8224</v>
      </c>
      <c r="H2354" t="s">
        <v>8246</v>
      </c>
      <c r="I2354">
        <v>1350687657</v>
      </c>
      <c r="J2354">
        <v>1346799657</v>
      </c>
      <c r="K2354" t="b">
        <v>0</v>
      </c>
      <c r="L2354">
        <v>10</v>
      </c>
      <c r="M2354" t="b">
        <v>0</v>
      </c>
      <c r="N2354" t="s">
        <v>8270</v>
      </c>
      <c r="O2354" s="5">
        <f>E2354/D2354</f>
        <v>3.2000000000000001E-2</v>
      </c>
      <c r="P2354" s="6">
        <f>ROUND(E2354/L2354,2)</f>
        <v>64</v>
      </c>
      <c r="Q2354" t="str">
        <f>LEFT(N2354, SEARCH("/",N2354)-1)</f>
        <v>film &amp; video</v>
      </c>
      <c r="R2354" t="str">
        <f>RIGHT(N2354, LEN(N2354)-SEARCH("/",N2354))</f>
        <v>animation</v>
      </c>
      <c r="S2354" s="10">
        <f t="shared" si="72"/>
        <v>41156.750659722216</v>
      </c>
      <c r="T2354" s="10">
        <f t="shared" si="73"/>
        <v>41201.750659722216</v>
      </c>
    </row>
    <row r="2355" spans="1:20" ht="49" x14ac:dyDescent="0.25">
      <c r="A2355">
        <v>508</v>
      </c>
      <c r="B2355" s="3" t="s">
        <v>509</v>
      </c>
      <c r="C2355" s="3" t="s">
        <v>4618</v>
      </c>
      <c r="D2355">
        <v>50000</v>
      </c>
      <c r="E2355">
        <v>400</v>
      </c>
      <c r="F2355" t="s">
        <v>8221</v>
      </c>
      <c r="G2355" t="s">
        <v>8224</v>
      </c>
      <c r="H2355" t="s">
        <v>8246</v>
      </c>
      <c r="I2355">
        <v>1337955240</v>
      </c>
      <c r="J2355">
        <v>1332808501</v>
      </c>
      <c r="K2355" t="b">
        <v>0</v>
      </c>
      <c r="L2355">
        <v>3</v>
      </c>
      <c r="M2355" t="b">
        <v>0</v>
      </c>
      <c r="N2355" t="s">
        <v>8270</v>
      </c>
      <c r="O2355" s="5">
        <f>E2355/D2355</f>
        <v>8.0000000000000002E-3</v>
      </c>
      <c r="P2355" s="6">
        <f>ROUND(E2355/L2355,2)</f>
        <v>133.33000000000001</v>
      </c>
      <c r="Q2355" t="str">
        <f>LEFT(N2355, SEARCH("/",N2355)-1)</f>
        <v>film &amp; video</v>
      </c>
      <c r="R2355" t="str">
        <f>RIGHT(N2355, LEN(N2355)-SEARCH("/",N2355))</f>
        <v>animation</v>
      </c>
      <c r="S2355" s="10">
        <f t="shared" si="72"/>
        <v>40994.815983796296</v>
      </c>
      <c r="T2355" s="10">
        <f t="shared" si="73"/>
        <v>41054.384722222218</v>
      </c>
    </row>
    <row r="2356" spans="1:20" ht="49" x14ac:dyDescent="0.25">
      <c r="A2356">
        <v>509</v>
      </c>
      <c r="B2356" s="3" t="s">
        <v>510</v>
      </c>
      <c r="C2356" s="3" t="s">
        <v>4619</v>
      </c>
      <c r="D2356">
        <v>5000</v>
      </c>
      <c r="E2356">
        <v>10</v>
      </c>
      <c r="F2356" t="s">
        <v>8221</v>
      </c>
      <c r="G2356" t="s">
        <v>8225</v>
      </c>
      <c r="H2356" t="s">
        <v>8247</v>
      </c>
      <c r="I2356">
        <v>1435504170</v>
      </c>
      <c r="J2356">
        <v>1432912170</v>
      </c>
      <c r="K2356" t="b">
        <v>0</v>
      </c>
      <c r="L2356">
        <v>1</v>
      </c>
      <c r="M2356" t="b">
        <v>0</v>
      </c>
      <c r="N2356" t="s">
        <v>8270</v>
      </c>
      <c r="O2356" s="5">
        <f>E2356/D2356</f>
        <v>2E-3</v>
      </c>
      <c r="P2356" s="6">
        <f>ROUND(E2356/L2356,2)</f>
        <v>10</v>
      </c>
      <c r="Q2356" t="str">
        <f>LEFT(N2356, SEARCH("/",N2356)-1)</f>
        <v>film &amp; video</v>
      </c>
      <c r="R2356" t="str">
        <f>RIGHT(N2356, LEN(N2356)-SEARCH("/",N2356))</f>
        <v>animation</v>
      </c>
      <c r="S2356" s="10">
        <f t="shared" si="72"/>
        <v>42153.423263888886</v>
      </c>
      <c r="T2356" s="10">
        <f t="shared" si="73"/>
        <v>42183.423263888886</v>
      </c>
    </row>
    <row r="2357" spans="1:20" ht="49" x14ac:dyDescent="0.25">
      <c r="A2357">
        <v>510</v>
      </c>
      <c r="B2357" s="3" t="s">
        <v>511</v>
      </c>
      <c r="C2357" s="3" t="s">
        <v>4620</v>
      </c>
      <c r="D2357">
        <v>14000</v>
      </c>
      <c r="E2357">
        <v>0</v>
      </c>
      <c r="F2357" t="s">
        <v>8221</v>
      </c>
      <c r="G2357" t="s">
        <v>8224</v>
      </c>
      <c r="H2357" t="s">
        <v>8246</v>
      </c>
      <c r="I2357">
        <v>1456805639</v>
      </c>
      <c r="J2357">
        <v>1454213639</v>
      </c>
      <c r="K2357" t="b">
        <v>0</v>
      </c>
      <c r="L2357">
        <v>0</v>
      </c>
      <c r="M2357" t="b">
        <v>0</v>
      </c>
      <c r="N2357" t="s">
        <v>8270</v>
      </c>
      <c r="O2357" s="5">
        <f>E2357/D2357</f>
        <v>0</v>
      </c>
      <c r="P2357" s="6" t="e">
        <f>ROUND(E2357/L2357,2)</f>
        <v>#DIV/0!</v>
      </c>
      <c r="Q2357" t="str">
        <f>LEFT(N2357, SEARCH("/",N2357)-1)</f>
        <v>film &amp; video</v>
      </c>
      <c r="R2357" t="str">
        <f>RIGHT(N2357, LEN(N2357)-SEARCH("/",N2357))</f>
        <v>animation</v>
      </c>
      <c r="S2357" s="10">
        <f t="shared" si="72"/>
        <v>42399.968043981477</v>
      </c>
      <c r="T2357" s="10">
        <f t="shared" si="73"/>
        <v>42429.968043981477</v>
      </c>
    </row>
    <row r="2358" spans="1:20" ht="49" x14ac:dyDescent="0.25">
      <c r="A2358">
        <v>511</v>
      </c>
      <c r="B2358" s="3" t="s">
        <v>512</v>
      </c>
      <c r="C2358" s="3" t="s">
        <v>4621</v>
      </c>
      <c r="D2358">
        <v>5000</v>
      </c>
      <c r="E2358">
        <v>150</v>
      </c>
      <c r="F2358" t="s">
        <v>8221</v>
      </c>
      <c r="G2358" t="s">
        <v>8224</v>
      </c>
      <c r="H2358" t="s">
        <v>8246</v>
      </c>
      <c r="I2358">
        <v>1365228982</v>
      </c>
      <c r="J2358">
        <v>1362640582</v>
      </c>
      <c r="K2358" t="b">
        <v>0</v>
      </c>
      <c r="L2358">
        <v>5</v>
      </c>
      <c r="M2358" t="b">
        <v>0</v>
      </c>
      <c r="N2358" t="s">
        <v>8270</v>
      </c>
      <c r="O2358" s="5">
        <f>E2358/D2358</f>
        <v>0.03</v>
      </c>
      <c r="P2358" s="6">
        <f>ROUND(E2358/L2358,2)</f>
        <v>30</v>
      </c>
      <c r="Q2358" t="str">
        <f>LEFT(N2358, SEARCH("/",N2358)-1)</f>
        <v>film &amp; video</v>
      </c>
      <c r="R2358" t="str">
        <f>RIGHT(N2358, LEN(N2358)-SEARCH("/",N2358))</f>
        <v>animation</v>
      </c>
      <c r="S2358" s="10">
        <f t="shared" si="72"/>
        <v>41340.09469907407</v>
      </c>
      <c r="T2358" s="10">
        <f t="shared" si="73"/>
        <v>41370.053032407406</v>
      </c>
    </row>
    <row r="2359" spans="1:20" ht="49" x14ac:dyDescent="0.25">
      <c r="A2359">
        <v>512</v>
      </c>
      <c r="B2359" s="3" t="s">
        <v>513</v>
      </c>
      <c r="C2359" s="3" t="s">
        <v>4622</v>
      </c>
      <c r="D2359">
        <v>8000</v>
      </c>
      <c r="E2359">
        <v>11</v>
      </c>
      <c r="F2359" t="s">
        <v>8221</v>
      </c>
      <c r="G2359" t="s">
        <v>8224</v>
      </c>
      <c r="H2359" t="s">
        <v>8246</v>
      </c>
      <c r="I2359">
        <v>1479667727</v>
      </c>
      <c r="J2359">
        <v>1475776127</v>
      </c>
      <c r="K2359" t="b">
        <v>0</v>
      </c>
      <c r="L2359">
        <v>2</v>
      </c>
      <c r="M2359" t="b">
        <v>0</v>
      </c>
      <c r="N2359" t="s">
        <v>8270</v>
      </c>
      <c r="O2359" s="5">
        <f>E2359/D2359</f>
        <v>1.3749999999999999E-3</v>
      </c>
      <c r="P2359" s="6">
        <f>ROUND(E2359/L2359,2)</f>
        <v>5.5</v>
      </c>
      <c r="Q2359" t="str">
        <f>LEFT(N2359, SEARCH("/",N2359)-1)</f>
        <v>film &amp; video</v>
      </c>
      <c r="R2359" t="str">
        <f>RIGHT(N2359, LEN(N2359)-SEARCH("/",N2359))</f>
        <v>animation</v>
      </c>
      <c r="S2359" s="10">
        <f t="shared" si="72"/>
        <v>42649.533877314818</v>
      </c>
      <c r="T2359" s="10">
        <f t="shared" si="73"/>
        <v>42694.575543981475</v>
      </c>
    </row>
    <row r="2360" spans="1:20" ht="33" x14ac:dyDescent="0.25">
      <c r="A2360">
        <v>513</v>
      </c>
      <c r="B2360" s="3" t="s">
        <v>514</v>
      </c>
      <c r="C2360" s="3" t="s">
        <v>4623</v>
      </c>
      <c r="D2360">
        <v>50000</v>
      </c>
      <c r="E2360">
        <v>6962</v>
      </c>
      <c r="F2360" t="s">
        <v>8221</v>
      </c>
      <c r="G2360" t="s">
        <v>8224</v>
      </c>
      <c r="H2360" t="s">
        <v>8246</v>
      </c>
      <c r="I2360">
        <v>1471244400</v>
      </c>
      <c r="J2360">
        <v>1467387705</v>
      </c>
      <c r="K2360" t="b">
        <v>0</v>
      </c>
      <c r="L2360">
        <v>68</v>
      </c>
      <c r="M2360" t="b">
        <v>0</v>
      </c>
      <c r="N2360" t="s">
        <v>8270</v>
      </c>
      <c r="O2360" s="5">
        <f>E2360/D2360</f>
        <v>0.13924</v>
      </c>
      <c r="P2360" s="6">
        <f>ROUND(E2360/L2360,2)</f>
        <v>102.38</v>
      </c>
      <c r="Q2360" t="str">
        <f>LEFT(N2360, SEARCH("/",N2360)-1)</f>
        <v>film &amp; video</v>
      </c>
      <c r="R2360" t="str">
        <f>RIGHT(N2360, LEN(N2360)-SEARCH("/",N2360))</f>
        <v>animation</v>
      </c>
      <c r="S2360" s="10">
        <f t="shared" si="72"/>
        <v>42552.445659722223</v>
      </c>
      <c r="T2360" s="10">
        <f t="shared" si="73"/>
        <v>42597.083333333336</v>
      </c>
    </row>
    <row r="2361" spans="1:20" ht="49" x14ac:dyDescent="0.25">
      <c r="A2361">
        <v>514</v>
      </c>
      <c r="B2361" s="3" t="s">
        <v>515</v>
      </c>
      <c r="C2361" s="3" t="s">
        <v>4624</v>
      </c>
      <c r="D2361">
        <v>1500</v>
      </c>
      <c r="E2361">
        <v>50</v>
      </c>
      <c r="F2361" t="s">
        <v>8221</v>
      </c>
      <c r="G2361" t="s">
        <v>8229</v>
      </c>
      <c r="H2361" t="s">
        <v>8251</v>
      </c>
      <c r="I2361">
        <v>1407595447</v>
      </c>
      <c r="J2361">
        <v>1405003447</v>
      </c>
      <c r="K2361" t="b">
        <v>0</v>
      </c>
      <c r="L2361">
        <v>3</v>
      </c>
      <c r="M2361" t="b">
        <v>0</v>
      </c>
      <c r="N2361" t="s">
        <v>8270</v>
      </c>
      <c r="O2361" s="5">
        <f>E2361/D2361</f>
        <v>3.3333333333333333E-2</v>
      </c>
      <c r="P2361" s="6">
        <f>ROUND(E2361/L2361,2)</f>
        <v>16.670000000000002</v>
      </c>
      <c r="Q2361" t="str">
        <f>LEFT(N2361, SEARCH("/",N2361)-1)</f>
        <v>film &amp; video</v>
      </c>
      <c r="R2361" t="str">
        <f>RIGHT(N2361, LEN(N2361)-SEARCH("/",N2361))</f>
        <v>animation</v>
      </c>
      <c r="S2361" s="10">
        <f t="shared" si="72"/>
        <v>41830.405636574069</v>
      </c>
      <c r="T2361" s="10">
        <f t="shared" si="73"/>
        <v>41860.405636574069</v>
      </c>
    </row>
    <row r="2362" spans="1:20" ht="49" x14ac:dyDescent="0.25">
      <c r="A2362">
        <v>515</v>
      </c>
      <c r="B2362" s="3" t="s">
        <v>516</v>
      </c>
      <c r="C2362" s="3" t="s">
        <v>4625</v>
      </c>
      <c r="D2362">
        <v>97000</v>
      </c>
      <c r="E2362">
        <v>24651</v>
      </c>
      <c r="F2362" t="s">
        <v>8221</v>
      </c>
      <c r="G2362" t="s">
        <v>8224</v>
      </c>
      <c r="H2362" t="s">
        <v>8246</v>
      </c>
      <c r="I2362">
        <v>1451389601</v>
      </c>
      <c r="J2362">
        <v>1447933601</v>
      </c>
      <c r="K2362" t="b">
        <v>0</v>
      </c>
      <c r="L2362">
        <v>34</v>
      </c>
      <c r="M2362" t="b">
        <v>0</v>
      </c>
      <c r="N2362" t="s">
        <v>8270</v>
      </c>
      <c r="O2362" s="5">
        <f>E2362/D2362</f>
        <v>0.25413402061855672</v>
      </c>
      <c r="P2362" s="6">
        <f>ROUND(E2362/L2362,2)</f>
        <v>725.03</v>
      </c>
      <c r="Q2362" t="str">
        <f>LEFT(N2362, SEARCH("/",N2362)-1)</f>
        <v>film &amp; video</v>
      </c>
      <c r="R2362" t="str">
        <f>RIGHT(N2362, LEN(N2362)-SEARCH("/",N2362))</f>
        <v>animation</v>
      </c>
      <c r="S2362" s="10">
        <f t="shared" si="72"/>
        <v>42327.282418981478</v>
      </c>
      <c r="T2362" s="10">
        <f t="shared" si="73"/>
        <v>42367.282418981478</v>
      </c>
    </row>
    <row r="2363" spans="1:20" ht="33" x14ac:dyDescent="0.25">
      <c r="A2363">
        <v>516</v>
      </c>
      <c r="B2363" s="3" t="s">
        <v>517</v>
      </c>
      <c r="C2363" s="3" t="s">
        <v>4626</v>
      </c>
      <c r="D2363">
        <v>5000</v>
      </c>
      <c r="E2363">
        <v>0</v>
      </c>
      <c r="F2363" t="s">
        <v>8221</v>
      </c>
      <c r="G2363" t="s">
        <v>8225</v>
      </c>
      <c r="H2363" t="s">
        <v>8247</v>
      </c>
      <c r="I2363">
        <v>1432752080</v>
      </c>
      <c r="J2363">
        <v>1427568080</v>
      </c>
      <c r="K2363" t="b">
        <v>0</v>
      </c>
      <c r="L2363">
        <v>0</v>
      </c>
      <c r="M2363" t="b">
        <v>0</v>
      </c>
      <c r="N2363" t="s">
        <v>8270</v>
      </c>
      <c r="O2363" s="5">
        <f>E2363/D2363</f>
        <v>0</v>
      </c>
      <c r="P2363" s="6" t="e">
        <f>ROUND(E2363/L2363,2)</f>
        <v>#DIV/0!</v>
      </c>
      <c r="Q2363" t="str">
        <f>LEFT(N2363, SEARCH("/",N2363)-1)</f>
        <v>film &amp; video</v>
      </c>
      <c r="R2363" t="str">
        <f>RIGHT(N2363, LEN(N2363)-SEARCH("/",N2363))</f>
        <v>animation</v>
      </c>
      <c r="S2363" s="10">
        <f t="shared" si="72"/>
        <v>42091.570370370369</v>
      </c>
      <c r="T2363" s="10">
        <f t="shared" si="73"/>
        <v>42151.570370370369</v>
      </c>
    </row>
    <row r="2364" spans="1:20" ht="49" x14ac:dyDescent="0.25">
      <c r="A2364">
        <v>517</v>
      </c>
      <c r="B2364" s="3" t="s">
        <v>518</v>
      </c>
      <c r="C2364" s="3" t="s">
        <v>4627</v>
      </c>
      <c r="D2364">
        <v>15000</v>
      </c>
      <c r="E2364">
        <v>205</v>
      </c>
      <c r="F2364" t="s">
        <v>8221</v>
      </c>
      <c r="G2364" t="s">
        <v>8224</v>
      </c>
      <c r="H2364" t="s">
        <v>8246</v>
      </c>
      <c r="I2364">
        <v>1486046761</v>
      </c>
      <c r="J2364">
        <v>1483454761</v>
      </c>
      <c r="K2364" t="b">
        <v>0</v>
      </c>
      <c r="L2364">
        <v>3</v>
      </c>
      <c r="M2364" t="b">
        <v>0</v>
      </c>
      <c r="N2364" t="s">
        <v>8270</v>
      </c>
      <c r="O2364" s="5">
        <f>E2364/D2364</f>
        <v>1.3666666666666667E-2</v>
      </c>
      <c r="P2364" s="6">
        <f>ROUND(E2364/L2364,2)</f>
        <v>68.33</v>
      </c>
      <c r="Q2364" t="str">
        <f>LEFT(N2364, SEARCH("/",N2364)-1)</f>
        <v>film &amp; video</v>
      </c>
      <c r="R2364" t="str">
        <f>RIGHT(N2364, LEN(N2364)-SEARCH("/",N2364))</f>
        <v>animation</v>
      </c>
      <c r="S2364" s="10">
        <f t="shared" si="72"/>
        <v>42738.406956018516</v>
      </c>
      <c r="T2364" s="10">
        <f t="shared" si="73"/>
        <v>42768.406956018516</v>
      </c>
    </row>
    <row r="2365" spans="1:20" ht="49" x14ac:dyDescent="0.25">
      <c r="A2365">
        <v>518</v>
      </c>
      <c r="B2365" s="3" t="s">
        <v>519</v>
      </c>
      <c r="C2365" s="3" t="s">
        <v>4628</v>
      </c>
      <c r="D2365">
        <v>7175</v>
      </c>
      <c r="E2365">
        <v>0</v>
      </c>
      <c r="F2365" t="s">
        <v>8221</v>
      </c>
      <c r="G2365" t="s">
        <v>8224</v>
      </c>
      <c r="H2365" t="s">
        <v>8246</v>
      </c>
      <c r="I2365">
        <v>1441550760</v>
      </c>
      <c r="J2365">
        <v>1438958824</v>
      </c>
      <c r="K2365" t="b">
        <v>0</v>
      </c>
      <c r="L2365">
        <v>0</v>
      </c>
      <c r="M2365" t="b">
        <v>0</v>
      </c>
      <c r="N2365" t="s">
        <v>8270</v>
      </c>
      <c r="O2365" s="5">
        <f>E2365/D2365</f>
        <v>0</v>
      </c>
      <c r="P2365" s="6" t="e">
        <f>ROUND(E2365/L2365,2)</f>
        <v>#DIV/0!</v>
      </c>
      <c r="Q2365" t="str">
        <f>LEFT(N2365, SEARCH("/",N2365)-1)</f>
        <v>film &amp; video</v>
      </c>
      <c r="R2365" t="str">
        <f>RIGHT(N2365, LEN(N2365)-SEARCH("/",N2365))</f>
        <v>animation</v>
      </c>
      <c r="S2365" s="10">
        <f t="shared" si="72"/>
        <v>42223.407685185179</v>
      </c>
      <c r="T2365" s="10">
        <f t="shared" si="73"/>
        <v>42253.406944444439</v>
      </c>
    </row>
    <row r="2366" spans="1:20" ht="49" x14ac:dyDescent="0.25">
      <c r="A2366">
        <v>519</v>
      </c>
      <c r="B2366" s="3" t="s">
        <v>520</v>
      </c>
      <c r="C2366" s="3" t="s">
        <v>4629</v>
      </c>
      <c r="D2366">
        <v>12001</v>
      </c>
      <c r="E2366">
        <v>2746</v>
      </c>
      <c r="F2366" t="s">
        <v>8221</v>
      </c>
      <c r="G2366" t="s">
        <v>8224</v>
      </c>
      <c r="H2366" t="s">
        <v>8246</v>
      </c>
      <c r="I2366">
        <v>1354699421</v>
      </c>
      <c r="J2366">
        <v>1352107421</v>
      </c>
      <c r="K2366" t="b">
        <v>0</v>
      </c>
      <c r="L2366">
        <v>70</v>
      </c>
      <c r="M2366" t="b">
        <v>0</v>
      </c>
      <c r="N2366" t="s">
        <v>8270</v>
      </c>
      <c r="O2366" s="5">
        <f>E2366/D2366</f>
        <v>0.22881426547787684</v>
      </c>
      <c r="P2366" s="6">
        <f>ROUND(E2366/L2366,2)</f>
        <v>39.229999999999997</v>
      </c>
      <c r="Q2366" t="str">
        <f>LEFT(N2366, SEARCH("/",N2366)-1)</f>
        <v>film &amp; video</v>
      </c>
      <c r="R2366" t="str">
        <f>RIGHT(N2366, LEN(N2366)-SEARCH("/",N2366))</f>
        <v>animation</v>
      </c>
      <c r="S2366" s="10">
        <f t="shared" si="72"/>
        <v>41218.183113425919</v>
      </c>
      <c r="T2366" s="10">
        <f t="shared" si="73"/>
        <v>41248.183113425919</v>
      </c>
    </row>
    <row r="2367" spans="1:20" ht="65" x14ac:dyDescent="0.25">
      <c r="A2367">
        <v>540</v>
      </c>
      <c r="B2367" s="3" t="s">
        <v>541</v>
      </c>
      <c r="C2367" s="3" t="s">
        <v>4650</v>
      </c>
      <c r="D2367">
        <v>15000</v>
      </c>
      <c r="E2367">
        <v>1</v>
      </c>
      <c r="F2367" t="s">
        <v>8221</v>
      </c>
      <c r="G2367" t="s">
        <v>8224</v>
      </c>
      <c r="H2367" t="s">
        <v>8246</v>
      </c>
      <c r="I2367">
        <v>1423078606</v>
      </c>
      <c r="J2367">
        <v>1420486606</v>
      </c>
      <c r="K2367" t="b">
        <v>0</v>
      </c>
      <c r="L2367">
        <v>1</v>
      </c>
      <c r="M2367" t="b">
        <v>0</v>
      </c>
      <c r="N2367" t="s">
        <v>8272</v>
      </c>
      <c r="O2367" s="5">
        <f>E2367/D2367</f>
        <v>6.666666666666667E-5</v>
      </c>
      <c r="P2367" s="6">
        <f>ROUND(E2367/L2367,2)</f>
        <v>1</v>
      </c>
      <c r="Q2367" t="str">
        <f>LEFT(N2367, SEARCH("/",N2367)-1)</f>
        <v>technology</v>
      </c>
      <c r="R2367" t="str">
        <f>RIGHT(N2367, LEN(N2367)-SEARCH("/",N2367))</f>
        <v>web</v>
      </c>
      <c r="S2367" s="10">
        <f t="shared" si="72"/>
        <v>42009.608865740738</v>
      </c>
      <c r="T2367" s="10">
        <f t="shared" si="73"/>
        <v>42039.608865740738</v>
      </c>
    </row>
    <row r="2368" spans="1:20" ht="49" x14ac:dyDescent="0.25">
      <c r="A2368">
        <v>541</v>
      </c>
      <c r="B2368" s="3" t="s">
        <v>542</v>
      </c>
      <c r="C2368" s="3" t="s">
        <v>4651</v>
      </c>
      <c r="D2368">
        <v>4500</v>
      </c>
      <c r="E2368">
        <v>25</v>
      </c>
      <c r="F2368" t="s">
        <v>8221</v>
      </c>
      <c r="G2368" t="s">
        <v>8224</v>
      </c>
      <c r="H2368" t="s">
        <v>8246</v>
      </c>
      <c r="I2368">
        <v>1446080834</v>
      </c>
      <c r="J2368">
        <v>1443488834</v>
      </c>
      <c r="K2368" t="b">
        <v>0</v>
      </c>
      <c r="L2368">
        <v>1</v>
      </c>
      <c r="M2368" t="b">
        <v>0</v>
      </c>
      <c r="N2368" t="s">
        <v>8272</v>
      </c>
      <c r="O2368" s="5">
        <f>E2368/D2368</f>
        <v>5.5555555555555558E-3</v>
      </c>
      <c r="P2368" s="6">
        <f>ROUND(E2368/L2368,2)</f>
        <v>25</v>
      </c>
      <c r="Q2368" t="str">
        <f>LEFT(N2368, SEARCH("/",N2368)-1)</f>
        <v>technology</v>
      </c>
      <c r="R2368" t="str">
        <f>RIGHT(N2368, LEN(N2368)-SEARCH("/",N2368))</f>
        <v>web</v>
      </c>
      <c r="S2368" s="10">
        <f t="shared" si="72"/>
        <v>42275.838356481479</v>
      </c>
      <c r="T2368" s="10">
        <f t="shared" si="73"/>
        <v>42305.838356481479</v>
      </c>
    </row>
    <row r="2369" spans="1:20" ht="49" x14ac:dyDescent="0.25">
      <c r="A2369">
        <v>542</v>
      </c>
      <c r="B2369" s="3" t="s">
        <v>543</v>
      </c>
      <c r="C2369" s="3" t="s">
        <v>4652</v>
      </c>
      <c r="D2369">
        <v>250000</v>
      </c>
      <c r="E2369">
        <v>1</v>
      </c>
      <c r="F2369" t="s">
        <v>8221</v>
      </c>
      <c r="G2369" t="s">
        <v>8224</v>
      </c>
      <c r="H2369" t="s">
        <v>8246</v>
      </c>
      <c r="I2369">
        <v>1462293716</v>
      </c>
      <c r="J2369">
        <v>1457113316</v>
      </c>
      <c r="K2369" t="b">
        <v>0</v>
      </c>
      <c r="L2369">
        <v>1</v>
      </c>
      <c r="M2369" t="b">
        <v>0</v>
      </c>
      <c r="N2369" t="s">
        <v>8272</v>
      </c>
      <c r="O2369" s="5">
        <f>E2369/D2369</f>
        <v>3.9999999999999998E-6</v>
      </c>
      <c r="P2369" s="6">
        <f>ROUND(E2369/L2369,2)</f>
        <v>1</v>
      </c>
      <c r="Q2369" t="str">
        <f>LEFT(N2369, SEARCH("/",N2369)-1)</f>
        <v>technology</v>
      </c>
      <c r="R2369" t="str">
        <f>RIGHT(N2369, LEN(N2369)-SEARCH("/",N2369))</f>
        <v>web</v>
      </c>
      <c r="S2369" s="10">
        <f t="shared" si="72"/>
        <v>42433.529120370367</v>
      </c>
      <c r="T2369" s="10">
        <f t="shared" si="73"/>
        <v>42493.487453703703</v>
      </c>
    </row>
    <row r="2370" spans="1:20" ht="49" x14ac:dyDescent="0.25">
      <c r="A2370">
        <v>543</v>
      </c>
      <c r="B2370" s="3" t="s">
        <v>544</v>
      </c>
      <c r="C2370" s="3" t="s">
        <v>4653</v>
      </c>
      <c r="D2370">
        <v>22000</v>
      </c>
      <c r="E2370">
        <v>70</v>
      </c>
      <c r="F2370" t="s">
        <v>8221</v>
      </c>
      <c r="G2370" t="s">
        <v>8226</v>
      </c>
      <c r="H2370" t="s">
        <v>8248</v>
      </c>
      <c r="I2370">
        <v>1414807962</v>
      </c>
      <c r="J2370">
        <v>1412215962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3.1818181818181819E-3</v>
      </c>
      <c r="P2370" s="6">
        <f>ROUND(E2370/L2370,2)</f>
        <v>35</v>
      </c>
      <c r="Q2370" t="str">
        <f>LEFT(N2370, SEARCH("/",N2370)-1)</f>
        <v>technology</v>
      </c>
      <c r="R2370" t="str">
        <f>RIGHT(N2370, LEN(N2370)-SEARCH("/",N2370))</f>
        <v>web</v>
      </c>
      <c r="S2370" s="10">
        <f t="shared" si="72"/>
        <v>41913.88381944444</v>
      </c>
      <c r="T2370" s="10">
        <f t="shared" si="73"/>
        <v>41943.88381944444</v>
      </c>
    </row>
    <row r="2371" spans="1:20" ht="49" x14ac:dyDescent="0.25">
      <c r="A2371">
        <v>544</v>
      </c>
      <c r="B2371" s="3" t="s">
        <v>545</v>
      </c>
      <c r="C2371" s="3" t="s">
        <v>4654</v>
      </c>
      <c r="D2371">
        <v>500</v>
      </c>
      <c r="E2371">
        <v>6</v>
      </c>
      <c r="F2371" t="s">
        <v>8221</v>
      </c>
      <c r="G2371" t="s">
        <v>8224</v>
      </c>
      <c r="H2371" t="s">
        <v>8246</v>
      </c>
      <c r="I2371">
        <v>1467647160</v>
      </c>
      <c r="J2371">
        <v>1465055160</v>
      </c>
      <c r="K2371" t="b">
        <v>0</v>
      </c>
      <c r="L2371">
        <v>2</v>
      </c>
      <c r="M2371" t="b">
        <v>0</v>
      </c>
      <c r="N2371" t="s">
        <v>8272</v>
      </c>
      <c r="O2371" s="5">
        <f>E2371/D2371</f>
        <v>1.2E-2</v>
      </c>
      <c r="P2371" s="6">
        <f>ROUND(E2371/L2371,2)</f>
        <v>3</v>
      </c>
      <c r="Q2371" t="str">
        <f>LEFT(N2371, SEARCH("/",N2371)-1)</f>
        <v>technology</v>
      </c>
      <c r="R2371" t="str">
        <f>RIGHT(N2371, LEN(N2371)-SEARCH("/",N2371))</f>
        <v>web</v>
      </c>
      <c r="S2371" s="10">
        <f t="shared" ref="S2371:S2434" si="74">(J2371/86400)+25569+(-5/24)</f>
        <v>42525.448611111111</v>
      </c>
      <c r="T2371" s="10">
        <f t="shared" ref="T2371:T2434" si="75">(I2371/86400)+25569+(-5/24)</f>
        <v>42555.448611111111</v>
      </c>
    </row>
    <row r="2372" spans="1:20" ht="49" x14ac:dyDescent="0.25">
      <c r="A2372">
        <v>545</v>
      </c>
      <c r="B2372" s="3" t="s">
        <v>546</v>
      </c>
      <c r="C2372" s="3" t="s">
        <v>4655</v>
      </c>
      <c r="D2372">
        <v>50000</v>
      </c>
      <c r="E2372">
        <v>13692</v>
      </c>
      <c r="F2372" t="s">
        <v>8221</v>
      </c>
      <c r="G2372" t="s">
        <v>8230</v>
      </c>
      <c r="H2372" t="s">
        <v>8249</v>
      </c>
      <c r="I2372">
        <v>1447600389</v>
      </c>
      <c r="J2372">
        <v>1444140789</v>
      </c>
      <c r="K2372" t="b">
        <v>0</v>
      </c>
      <c r="L2372">
        <v>34</v>
      </c>
      <c r="M2372" t="b">
        <v>0</v>
      </c>
      <c r="N2372" t="s">
        <v>8272</v>
      </c>
      <c r="O2372" s="5">
        <f>E2372/D2372</f>
        <v>0.27383999999999997</v>
      </c>
      <c r="P2372" s="6">
        <f>ROUND(E2372/L2372,2)</f>
        <v>402.71</v>
      </c>
      <c r="Q2372" t="str">
        <f>LEFT(N2372, SEARCH("/",N2372)-1)</f>
        <v>technology</v>
      </c>
      <c r="R2372" t="str">
        <f>RIGHT(N2372, LEN(N2372)-SEARCH("/",N2372))</f>
        <v>web</v>
      </c>
      <c r="S2372" s="10">
        <f t="shared" si="74"/>
        <v>42283.38413194444</v>
      </c>
      <c r="T2372" s="10">
        <f t="shared" si="75"/>
        <v>42323.425798611112</v>
      </c>
    </row>
    <row r="2373" spans="1:20" ht="49" x14ac:dyDescent="0.25">
      <c r="A2373">
        <v>546</v>
      </c>
      <c r="B2373" s="3" t="s">
        <v>547</v>
      </c>
      <c r="C2373" s="3" t="s">
        <v>4656</v>
      </c>
      <c r="D2373">
        <v>60000</v>
      </c>
      <c r="E2373">
        <v>52</v>
      </c>
      <c r="F2373" t="s">
        <v>8221</v>
      </c>
      <c r="G2373" t="s">
        <v>8224</v>
      </c>
      <c r="H2373" t="s">
        <v>8246</v>
      </c>
      <c r="I2373">
        <v>1445097715</v>
      </c>
      <c r="J2373">
        <v>1441209715</v>
      </c>
      <c r="K2373" t="b">
        <v>0</v>
      </c>
      <c r="L2373">
        <v>2</v>
      </c>
      <c r="M2373" t="b">
        <v>0</v>
      </c>
      <c r="N2373" t="s">
        <v>8272</v>
      </c>
      <c r="O2373" s="5">
        <f>E2373/D2373</f>
        <v>8.6666666666666663E-4</v>
      </c>
      <c r="P2373" s="6">
        <f>ROUND(E2373/L2373,2)</f>
        <v>26</v>
      </c>
      <c r="Q2373" t="str">
        <f>LEFT(N2373, SEARCH("/",N2373)-1)</f>
        <v>technology</v>
      </c>
      <c r="R2373" t="str">
        <f>RIGHT(N2373, LEN(N2373)-SEARCH("/",N2373))</f>
        <v>web</v>
      </c>
      <c r="S2373" s="10">
        <f t="shared" si="74"/>
        <v>42249.459664351853</v>
      </c>
      <c r="T2373" s="10">
        <f t="shared" si="75"/>
        <v>42294.459664351853</v>
      </c>
    </row>
    <row r="2374" spans="1:20" ht="49" x14ac:dyDescent="0.25">
      <c r="A2374">
        <v>547</v>
      </c>
      <c r="B2374" s="3" t="s">
        <v>548</v>
      </c>
      <c r="C2374" s="3" t="s">
        <v>4657</v>
      </c>
      <c r="D2374">
        <v>7500</v>
      </c>
      <c r="E2374">
        <v>0</v>
      </c>
      <c r="F2374" t="s">
        <v>8221</v>
      </c>
      <c r="G2374" t="s">
        <v>8225</v>
      </c>
      <c r="H2374" t="s">
        <v>8247</v>
      </c>
      <c r="I2374">
        <v>1455122564</v>
      </c>
      <c r="J2374">
        <v>1452530564</v>
      </c>
      <c r="K2374" t="b">
        <v>0</v>
      </c>
      <c r="L2374">
        <v>0</v>
      </c>
      <c r="M2374" t="b">
        <v>0</v>
      </c>
      <c r="N2374" t="s">
        <v>8272</v>
      </c>
      <c r="O2374" s="5">
        <f>E2374/D2374</f>
        <v>0</v>
      </c>
      <c r="P2374" s="6" t="e">
        <f>ROUND(E2374/L2374,2)</f>
        <v>#DIV/0!</v>
      </c>
      <c r="Q2374" t="str">
        <f>LEFT(N2374, SEARCH("/",N2374)-1)</f>
        <v>technology</v>
      </c>
      <c r="R2374" t="str">
        <f>RIGHT(N2374, LEN(N2374)-SEARCH("/",N2374))</f>
        <v>web</v>
      </c>
      <c r="S2374" s="10">
        <f t="shared" si="74"/>
        <v>42380.488009259258</v>
      </c>
      <c r="T2374" s="10">
        <f t="shared" si="75"/>
        <v>42410.488009259258</v>
      </c>
    </row>
    <row r="2375" spans="1:20" ht="49" x14ac:dyDescent="0.25">
      <c r="A2375">
        <v>548</v>
      </c>
      <c r="B2375" s="3" t="s">
        <v>549</v>
      </c>
      <c r="C2375" s="3" t="s">
        <v>4658</v>
      </c>
      <c r="D2375">
        <v>10000</v>
      </c>
      <c r="E2375">
        <v>9</v>
      </c>
      <c r="F2375" t="s">
        <v>8221</v>
      </c>
      <c r="G2375" t="s">
        <v>8225</v>
      </c>
      <c r="H2375" t="s">
        <v>8247</v>
      </c>
      <c r="I2375">
        <v>1446154848</v>
      </c>
      <c r="J2375">
        <v>1443562848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8.9999999999999998E-4</v>
      </c>
      <c r="P2375" s="6">
        <f>ROUND(E2375/L2375,2)</f>
        <v>9</v>
      </c>
      <c r="Q2375" t="str">
        <f>LEFT(N2375, SEARCH("/",N2375)-1)</f>
        <v>technology</v>
      </c>
      <c r="R2375" t="str">
        <f>RIGHT(N2375, LEN(N2375)-SEARCH("/",N2375))</f>
        <v>web</v>
      </c>
      <c r="S2375" s="10">
        <f t="shared" si="74"/>
        <v>42276.695</v>
      </c>
      <c r="T2375" s="10">
        <f t="shared" si="75"/>
        <v>42306.695</v>
      </c>
    </row>
    <row r="2376" spans="1:20" ht="49" x14ac:dyDescent="0.25">
      <c r="A2376">
        <v>549</v>
      </c>
      <c r="B2376" s="3" t="s">
        <v>550</v>
      </c>
      <c r="C2376" s="3" t="s">
        <v>4659</v>
      </c>
      <c r="D2376">
        <v>2500</v>
      </c>
      <c r="E2376">
        <v>68</v>
      </c>
      <c r="F2376" t="s">
        <v>8221</v>
      </c>
      <c r="G2376" t="s">
        <v>8225</v>
      </c>
      <c r="H2376" t="s">
        <v>8247</v>
      </c>
      <c r="I2376">
        <v>1436368622</v>
      </c>
      <c r="J2376">
        <v>1433776622</v>
      </c>
      <c r="K2376" t="b">
        <v>0</v>
      </c>
      <c r="L2376">
        <v>8</v>
      </c>
      <c r="M2376" t="b">
        <v>0</v>
      </c>
      <c r="N2376" t="s">
        <v>8272</v>
      </c>
      <c r="O2376" s="5">
        <f>E2376/D2376</f>
        <v>2.7199999999999998E-2</v>
      </c>
      <c r="P2376" s="6">
        <f>ROUND(E2376/L2376,2)</f>
        <v>8.5</v>
      </c>
      <c r="Q2376" t="str">
        <f>LEFT(N2376, SEARCH("/",N2376)-1)</f>
        <v>technology</v>
      </c>
      <c r="R2376" t="str">
        <f>RIGHT(N2376, LEN(N2376)-SEARCH("/",N2376))</f>
        <v>web</v>
      </c>
      <c r="S2376" s="10">
        <f t="shared" si="74"/>
        <v>42163.428495370368</v>
      </c>
      <c r="T2376" s="10">
        <f t="shared" si="75"/>
        <v>42193.428495370368</v>
      </c>
    </row>
    <row r="2377" spans="1:20" ht="49" x14ac:dyDescent="0.25">
      <c r="A2377">
        <v>550</v>
      </c>
      <c r="B2377" s="3" t="s">
        <v>551</v>
      </c>
      <c r="C2377" s="3" t="s">
        <v>4660</v>
      </c>
      <c r="D2377">
        <v>5000</v>
      </c>
      <c r="E2377">
        <v>35</v>
      </c>
      <c r="F2377" t="s">
        <v>8221</v>
      </c>
      <c r="G2377" t="s">
        <v>8229</v>
      </c>
      <c r="H2377" t="s">
        <v>8251</v>
      </c>
      <c r="I2377">
        <v>1485838800</v>
      </c>
      <c r="J2377">
        <v>1484756245</v>
      </c>
      <c r="K2377" t="b">
        <v>0</v>
      </c>
      <c r="L2377">
        <v>4</v>
      </c>
      <c r="M2377" t="b">
        <v>0</v>
      </c>
      <c r="N2377" t="s">
        <v>8272</v>
      </c>
      <c r="O2377" s="5">
        <f>E2377/D2377</f>
        <v>7.0000000000000001E-3</v>
      </c>
      <c r="P2377" s="6">
        <f>ROUND(E2377/L2377,2)</f>
        <v>8.75</v>
      </c>
      <c r="Q2377" t="str">
        <f>LEFT(N2377, SEARCH("/",N2377)-1)</f>
        <v>technology</v>
      </c>
      <c r="R2377" t="str">
        <f>RIGHT(N2377, LEN(N2377)-SEARCH("/",N2377))</f>
        <v>web</v>
      </c>
      <c r="S2377" s="10">
        <f t="shared" si="74"/>
        <v>42753.47042824074</v>
      </c>
      <c r="T2377" s="10">
        <f t="shared" si="75"/>
        <v>42765.999999999993</v>
      </c>
    </row>
    <row r="2378" spans="1:20" ht="49" x14ac:dyDescent="0.25">
      <c r="A2378">
        <v>551</v>
      </c>
      <c r="B2378" s="3" t="s">
        <v>552</v>
      </c>
      <c r="C2378" s="3" t="s">
        <v>4661</v>
      </c>
      <c r="D2378">
        <v>75000</v>
      </c>
      <c r="E2378">
        <v>3781</v>
      </c>
      <c r="F2378" t="s">
        <v>8221</v>
      </c>
      <c r="G2378" t="s">
        <v>8224</v>
      </c>
      <c r="H2378" t="s">
        <v>8246</v>
      </c>
      <c r="I2378">
        <v>1438451580</v>
      </c>
      <c r="J2378">
        <v>1434609424</v>
      </c>
      <c r="K2378" t="b">
        <v>0</v>
      </c>
      <c r="L2378">
        <v>28</v>
      </c>
      <c r="M2378" t="b">
        <v>0</v>
      </c>
      <c r="N2378" t="s">
        <v>8272</v>
      </c>
      <c r="O2378" s="5">
        <f>E2378/D2378</f>
        <v>5.0413333333333331E-2</v>
      </c>
      <c r="P2378" s="6">
        <f>ROUND(E2378/L2378,2)</f>
        <v>135.04</v>
      </c>
      <c r="Q2378" t="str">
        <f>LEFT(N2378, SEARCH("/",N2378)-1)</f>
        <v>technology</v>
      </c>
      <c r="R2378" t="str">
        <f>RIGHT(N2378, LEN(N2378)-SEARCH("/",N2378))</f>
        <v>web</v>
      </c>
      <c r="S2378" s="10">
        <f t="shared" si="74"/>
        <v>42173.067407407405</v>
      </c>
      <c r="T2378" s="10">
        <f t="shared" si="75"/>
        <v>42217.536805555552</v>
      </c>
    </row>
    <row r="2379" spans="1:20" ht="49" x14ac:dyDescent="0.25">
      <c r="A2379">
        <v>552</v>
      </c>
      <c r="B2379" s="3" t="s">
        <v>553</v>
      </c>
      <c r="C2379" s="3" t="s">
        <v>4662</v>
      </c>
      <c r="D2379">
        <v>45000</v>
      </c>
      <c r="E2379">
        <v>0</v>
      </c>
      <c r="F2379" t="s">
        <v>8221</v>
      </c>
      <c r="G2379" t="s">
        <v>8229</v>
      </c>
      <c r="H2379" t="s">
        <v>8251</v>
      </c>
      <c r="I2379">
        <v>1452350896</v>
      </c>
      <c r="J2379">
        <v>1447166896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>ROUND(E2379/L2379,2)</f>
        <v>#DIV/0!</v>
      </c>
      <c r="Q2379" t="str">
        <f>LEFT(N2379, SEARCH("/",N2379)-1)</f>
        <v>technology</v>
      </c>
      <c r="R2379" t="str">
        <f>RIGHT(N2379, LEN(N2379)-SEARCH("/",N2379))</f>
        <v>web</v>
      </c>
      <c r="S2379" s="10">
        <f t="shared" si="74"/>
        <v>42318.408518518518</v>
      </c>
      <c r="T2379" s="10">
        <f t="shared" si="75"/>
        <v>42378.408518518518</v>
      </c>
    </row>
    <row r="2380" spans="1:20" ht="49" x14ac:dyDescent="0.25">
      <c r="A2380">
        <v>553</v>
      </c>
      <c r="B2380" s="3" t="s">
        <v>554</v>
      </c>
      <c r="C2380" s="3" t="s">
        <v>4663</v>
      </c>
      <c r="D2380">
        <v>25000</v>
      </c>
      <c r="E2380">
        <v>123</v>
      </c>
      <c r="F2380" t="s">
        <v>8221</v>
      </c>
      <c r="G2380" t="s">
        <v>8224</v>
      </c>
      <c r="H2380" t="s">
        <v>8246</v>
      </c>
      <c r="I2380">
        <v>1415988991</v>
      </c>
      <c r="J2380">
        <v>1413393391</v>
      </c>
      <c r="K2380" t="b">
        <v>0</v>
      </c>
      <c r="L2380">
        <v>6</v>
      </c>
      <c r="M2380" t="b">
        <v>0</v>
      </c>
      <c r="N2380" t="s">
        <v>8272</v>
      </c>
      <c r="O2380" s="5">
        <f>E2380/D2380</f>
        <v>4.9199999999999999E-3</v>
      </c>
      <c r="P2380" s="6">
        <f>ROUND(E2380/L2380,2)</f>
        <v>20.5</v>
      </c>
      <c r="Q2380" t="str">
        <f>LEFT(N2380, SEARCH("/",N2380)-1)</f>
        <v>technology</v>
      </c>
      <c r="R2380" t="str">
        <f>RIGHT(N2380, LEN(N2380)-SEARCH("/",N2380))</f>
        <v>web</v>
      </c>
      <c r="S2380" s="10">
        <f t="shared" si="74"/>
        <v>41927.511469907404</v>
      </c>
      <c r="T2380" s="10">
        <f t="shared" si="75"/>
        <v>41957.553136574068</v>
      </c>
    </row>
    <row r="2381" spans="1:20" ht="49" x14ac:dyDescent="0.25">
      <c r="A2381">
        <v>554</v>
      </c>
      <c r="B2381" s="3" t="s">
        <v>555</v>
      </c>
      <c r="C2381" s="3" t="s">
        <v>4664</v>
      </c>
      <c r="D2381">
        <v>3870</v>
      </c>
      <c r="E2381">
        <v>1416</v>
      </c>
      <c r="F2381" t="s">
        <v>8221</v>
      </c>
      <c r="G2381" t="s">
        <v>8224</v>
      </c>
      <c r="H2381" t="s">
        <v>8246</v>
      </c>
      <c r="I2381">
        <v>1413735972</v>
      </c>
      <c r="J2381">
        <v>1411143972</v>
      </c>
      <c r="K2381" t="b">
        <v>0</v>
      </c>
      <c r="L2381">
        <v>22</v>
      </c>
      <c r="M2381" t="b">
        <v>0</v>
      </c>
      <c r="N2381" t="s">
        <v>8272</v>
      </c>
      <c r="O2381" s="5">
        <f>E2381/D2381</f>
        <v>0.36589147286821705</v>
      </c>
      <c r="P2381" s="6">
        <f>ROUND(E2381/L2381,2)</f>
        <v>64.36</v>
      </c>
      <c r="Q2381" t="str">
        <f>LEFT(N2381, SEARCH("/",N2381)-1)</f>
        <v>technology</v>
      </c>
      <c r="R2381" t="str">
        <f>RIGHT(N2381, LEN(N2381)-SEARCH("/",N2381))</f>
        <v>web</v>
      </c>
      <c r="S2381" s="10">
        <f t="shared" si="74"/>
        <v>41901.476527777777</v>
      </c>
      <c r="T2381" s="10">
        <f t="shared" si="75"/>
        <v>41931.476527777777</v>
      </c>
    </row>
    <row r="2382" spans="1:20" ht="49" x14ac:dyDescent="0.25">
      <c r="A2382">
        <v>555</v>
      </c>
      <c r="B2382" s="3" t="s">
        <v>556</v>
      </c>
      <c r="C2382" s="3" t="s">
        <v>4665</v>
      </c>
      <c r="D2382">
        <v>7500</v>
      </c>
      <c r="E2382">
        <v>0</v>
      </c>
      <c r="F2382" t="s">
        <v>8221</v>
      </c>
      <c r="G2382" t="s">
        <v>8225</v>
      </c>
      <c r="H2382" t="s">
        <v>8247</v>
      </c>
      <c r="I2382">
        <v>1465720143</v>
      </c>
      <c r="J2382">
        <v>1463128143</v>
      </c>
      <c r="K2382" t="b">
        <v>0</v>
      </c>
      <c r="L2382">
        <v>0</v>
      </c>
      <c r="M2382" t="b">
        <v>0</v>
      </c>
      <c r="N2382" t="s">
        <v>8272</v>
      </c>
      <c r="O2382" s="5">
        <f>E2382/D2382</f>
        <v>0</v>
      </c>
      <c r="P2382" s="6" t="e">
        <f>ROUND(E2382/L2382,2)</f>
        <v>#DIV/0!</v>
      </c>
      <c r="Q2382" t="str">
        <f>LEFT(N2382, SEARCH("/",N2382)-1)</f>
        <v>technology</v>
      </c>
      <c r="R2382" t="str">
        <f>RIGHT(N2382, LEN(N2382)-SEARCH("/",N2382))</f>
        <v>web</v>
      </c>
      <c r="S2382" s="10">
        <f t="shared" si="74"/>
        <v>42503.145173611112</v>
      </c>
      <c r="T2382" s="10">
        <f t="shared" si="75"/>
        <v>42533.145173611112</v>
      </c>
    </row>
    <row r="2383" spans="1:20" ht="33" x14ac:dyDescent="0.25">
      <c r="A2383">
        <v>556</v>
      </c>
      <c r="B2383" s="3" t="s">
        <v>557</v>
      </c>
      <c r="C2383" s="3" t="s">
        <v>4666</v>
      </c>
      <c r="D2383">
        <v>8000</v>
      </c>
      <c r="E2383">
        <v>200</v>
      </c>
      <c r="F2383" t="s">
        <v>8221</v>
      </c>
      <c r="G2383" t="s">
        <v>8224</v>
      </c>
      <c r="H2383" t="s">
        <v>8246</v>
      </c>
      <c r="I2383">
        <v>1452112717</v>
      </c>
      <c r="J2383">
        <v>1449520717</v>
      </c>
      <c r="K2383" t="b">
        <v>0</v>
      </c>
      <c r="L2383">
        <v>1</v>
      </c>
      <c r="M2383" t="b">
        <v>0</v>
      </c>
      <c r="N2383" t="s">
        <v>8272</v>
      </c>
      <c r="O2383" s="5">
        <f>E2383/D2383</f>
        <v>2.5000000000000001E-2</v>
      </c>
      <c r="P2383" s="6">
        <f>ROUND(E2383/L2383,2)</f>
        <v>200</v>
      </c>
      <c r="Q2383" t="str">
        <f>LEFT(N2383, SEARCH("/",N2383)-1)</f>
        <v>technology</v>
      </c>
      <c r="R2383" t="str">
        <f>RIGHT(N2383, LEN(N2383)-SEARCH("/",N2383))</f>
        <v>web</v>
      </c>
      <c r="S2383" s="10">
        <f t="shared" si="74"/>
        <v>42345.651817129627</v>
      </c>
      <c r="T2383" s="10">
        <f t="shared" si="75"/>
        <v>42375.651817129627</v>
      </c>
    </row>
    <row r="2384" spans="1:20" ht="49" x14ac:dyDescent="0.25">
      <c r="A2384">
        <v>557</v>
      </c>
      <c r="B2384" s="3" t="s">
        <v>558</v>
      </c>
      <c r="C2384" s="3" t="s">
        <v>4667</v>
      </c>
      <c r="D2384">
        <v>150000</v>
      </c>
      <c r="E2384">
        <v>1366</v>
      </c>
      <c r="F2384" t="s">
        <v>8221</v>
      </c>
      <c r="G2384" t="s">
        <v>8236</v>
      </c>
      <c r="H2384" t="s">
        <v>8249</v>
      </c>
      <c r="I2384">
        <v>1480721803</v>
      </c>
      <c r="J2384">
        <v>1478126203</v>
      </c>
      <c r="K2384" t="b">
        <v>0</v>
      </c>
      <c r="L2384">
        <v>20</v>
      </c>
      <c r="M2384" t="b">
        <v>0</v>
      </c>
      <c r="N2384" t="s">
        <v>8272</v>
      </c>
      <c r="O2384" s="5">
        <f>E2384/D2384</f>
        <v>9.1066666666666674E-3</v>
      </c>
      <c r="P2384" s="6">
        <f>ROUND(E2384/L2384,2)</f>
        <v>68.3</v>
      </c>
      <c r="Q2384" t="str">
        <f>LEFT(N2384, SEARCH("/",N2384)-1)</f>
        <v>technology</v>
      </c>
      <c r="R2384" t="str">
        <f>RIGHT(N2384, LEN(N2384)-SEARCH("/",N2384))</f>
        <v>web</v>
      </c>
      <c r="S2384" s="10">
        <f t="shared" si="74"/>
        <v>42676.733831018515</v>
      </c>
      <c r="T2384" s="10">
        <f t="shared" si="75"/>
        <v>42706.775497685179</v>
      </c>
    </row>
    <row r="2385" spans="1:20" ht="49" x14ac:dyDescent="0.25">
      <c r="A2385">
        <v>558</v>
      </c>
      <c r="B2385" s="3" t="s">
        <v>559</v>
      </c>
      <c r="C2385" s="3" t="s">
        <v>4668</v>
      </c>
      <c r="D2385">
        <v>750</v>
      </c>
      <c r="E2385">
        <v>0</v>
      </c>
      <c r="F2385" t="s">
        <v>8221</v>
      </c>
      <c r="G2385" t="s">
        <v>8224</v>
      </c>
      <c r="H2385" t="s">
        <v>8246</v>
      </c>
      <c r="I2385">
        <v>1427227905</v>
      </c>
      <c r="J2385">
        <v>1424639505</v>
      </c>
      <c r="K2385" t="b">
        <v>0</v>
      </c>
      <c r="L2385">
        <v>0</v>
      </c>
      <c r="M2385" t="b">
        <v>0</v>
      </c>
      <c r="N2385" t="s">
        <v>8272</v>
      </c>
      <c r="O2385" s="5">
        <f>E2385/D2385</f>
        <v>0</v>
      </c>
      <c r="P2385" s="6" t="e">
        <f>ROUND(E2385/L2385,2)</f>
        <v>#DIV/0!</v>
      </c>
      <c r="Q2385" t="str">
        <f>LEFT(N2385, SEARCH("/",N2385)-1)</f>
        <v>technology</v>
      </c>
      <c r="R2385" t="str">
        <f>RIGHT(N2385, LEN(N2385)-SEARCH("/",N2385))</f>
        <v>web</v>
      </c>
      <c r="S2385" s="10">
        <f t="shared" si="74"/>
        <v>42057.674826388888</v>
      </c>
      <c r="T2385" s="10">
        <f t="shared" si="75"/>
        <v>42087.633159722223</v>
      </c>
    </row>
    <row r="2386" spans="1:20" ht="49" x14ac:dyDescent="0.25">
      <c r="A2386">
        <v>559</v>
      </c>
      <c r="B2386" s="3" t="s">
        <v>560</v>
      </c>
      <c r="C2386" s="3" t="s">
        <v>4669</v>
      </c>
      <c r="D2386">
        <v>240000</v>
      </c>
      <c r="E2386">
        <v>50</v>
      </c>
      <c r="F2386" t="s">
        <v>8221</v>
      </c>
      <c r="G2386" t="s">
        <v>8224</v>
      </c>
      <c r="H2386" t="s">
        <v>8246</v>
      </c>
      <c r="I2386">
        <v>1449989260</v>
      </c>
      <c r="J2386">
        <v>1447397260</v>
      </c>
      <c r="K2386" t="b">
        <v>0</v>
      </c>
      <c r="L2386">
        <v>1</v>
      </c>
      <c r="M2386" t="b">
        <v>0</v>
      </c>
      <c r="N2386" t="s">
        <v>8272</v>
      </c>
      <c r="O2386" s="5">
        <f>E2386/D2386</f>
        <v>2.0833333333333335E-4</v>
      </c>
      <c r="P2386" s="6">
        <f>ROUND(E2386/L2386,2)</f>
        <v>50</v>
      </c>
      <c r="Q2386" t="str">
        <f>LEFT(N2386, SEARCH("/",N2386)-1)</f>
        <v>technology</v>
      </c>
      <c r="R2386" t="str">
        <f>RIGHT(N2386, LEN(N2386)-SEARCH("/",N2386))</f>
        <v>web</v>
      </c>
      <c r="S2386" s="10">
        <f t="shared" si="74"/>
        <v>42321.074768518512</v>
      </c>
      <c r="T2386" s="10">
        <f t="shared" si="75"/>
        <v>42351.074768518512</v>
      </c>
    </row>
    <row r="2387" spans="1:20" ht="49" x14ac:dyDescent="0.25">
      <c r="A2387">
        <v>560</v>
      </c>
      <c r="B2387" s="3" t="s">
        <v>561</v>
      </c>
      <c r="C2387" s="3" t="s">
        <v>4670</v>
      </c>
      <c r="D2387">
        <v>100000</v>
      </c>
      <c r="E2387">
        <v>12</v>
      </c>
      <c r="F2387" t="s">
        <v>8221</v>
      </c>
      <c r="G2387" t="s">
        <v>8229</v>
      </c>
      <c r="H2387" t="s">
        <v>8251</v>
      </c>
      <c r="I2387">
        <v>1418841045</v>
      </c>
      <c r="J2387">
        <v>1416249045</v>
      </c>
      <c r="K2387" t="b">
        <v>0</v>
      </c>
      <c r="L2387">
        <v>3</v>
      </c>
      <c r="M2387" t="b">
        <v>0</v>
      </c>
      <c r="N2387" t="s">
        <v>8272</v>
      </c>
      <c r="O2387" s="5">
        <f>E2387/D2387</f>
        <v>1.2E-4</v>
      </c>
      <c r="P2387" s="6">
        <f>ROUND(E2387/L2387,2)</f>
        <v>4</v>
      </c>
      <c r="Q2387" t="str">
        <f>LEFT(N2387, SEARCH("/",N2387)-1)</f>
        <v>technology</v>
      </c>
      <c r="R2387" t="str">
        <f>RIGHT(N2387, LEN(N2387)-SEARCH("/",N2387))</f>
        <v>web</v>
      </c>
      <c r="S2387" s="10">
        <f t="shared" si="74"/>
        <v>41960.563020833331</v>
      </c>
      <c r="T2387" s="10">
        <f t="shared" si="75"/>
        <v>41990.563020833331</v>
      </c>
    </row>
    <row r="2388" spans="1:20" ht="49" x14ac:dyDescent="0.25">
      <c r="A2388">
        <v>561</v>
      </c>
      <c r="B2388" s="3" t="s">
        <v>562</v>
      </c>
      <c r="C2388" s="3" t="s">
        <v>4671</v>
      </c>
      <c r="D2388">
        <v>15000</v>
      </c>
      <c r="E2388">
        <v>55</v>
      </c>
      <c r="F2388" t="s">
        <v>8221</v>
      </c>
      <c r="G2388" t="s">
        <v>8224</v>
      </c>
      <c r="H2388" t="s">
        <v>8246</v>
      </c>
      <c r="I2388">
        <v>1445874513</v>
      </c>
      <c r="J2388">
        <v>1442850513</v>
      </c>
      <c r="K2388" t="b">
        <v>0</v>
      </c>
      <c r="L2388">
        <v>2</v>
      </c>
      <c r="M2388" t="b">
        <v>0</v>
      </c>
      <c r="N2388" t="s">
        <v>8272</v>
      </c>
      <c r="O2388" s="5">
        <f>E2388/D2388</f>
        <v>3.6666666666666666E-3</v>
      </c>
      <c r="P2388" s="6">
        <f>ROUND(E2388/L2388,2)</f>
        <v>27.5</v>
      </c>
      <c r="Q2388" t="str">
        <f>LEFT(N2388, SEARCH("/",N2388)-1)</f>
        <v>technology</v>
      </c>
      <c r="R2388" t="str">
        <f>RIGHT(N2388, LEN(N2388)-SEARCH("/",N2388))</f>
        <v>web</v>
      </c>
      <c r="S2388" s="10">
        <f t="shared" si="74"/>
        <v>42268.450381944444</v>
      </c>
      <c r="T2388" s="10">
        <f t="shared" si="75"/>
        <v>42303.450381944444</v>
      </c>
    </row>
    <row r="2389" spans="1:20" ht="49" x14ac:dyDescent="0.25">
      <c r="A2389">
        <v>562</v>
      </c>
      <c r="B2389" s="3" t="s">
        <v>563</v>
      </c>
      <c r="C2389" s="3" t="s">
        <v>4672</v>
      </c>
      <c r="D2389">
        <v>50000</v>
      </c>
      <c r="E2389">
        <v>0</v>
      </c>
      <c r="F2389" t="s">
        <v>8221</v>
      </c>
      <c r="G2389" t="s">
        <v>8233</v>
      </c>
      <c r="H2389" t="s">
        <v>8249</v>
      </c>
      <c r="I2389">
        <v>1482052815</v>
      </c>
      <c r="J2389">
        <v>1479460815</v>
      </c>
      <c r="K2389" t="b">
        <v>0</v>
      </c>
      <c r="L2389">
        <v>0</v>
      </c>
      <c r="M2389" t="b">
        <v>0</v>
      </c>
      <c r="N2389" t="s">
        <v>8272</v>
      </c>
      <c r="O2389" s="5">
        <f>E2389/D2389</f>
        <v>0</v>
      </c>
      <c r="P2389" s="6" t="e">
        <f>ROUND(E2389/L2389,2)</f>
        <v>#DIV/0!</v>
      </c>
      <c r="Q2389" t="str">
        <f>LEFT(N2389, SEARCH("/",N2389)-1)</f>
        <v>technology</v>
      </c>
      <c r="R2389" t="str">
        <f>RIGHT(N2389, LEN(N2389)-SEARCH("/",N2389))</f>
        <v>web</v>
      </c>
      <c r="S2389" s="10">
        <f t="shared" si="74"/>
        <v>42692.180729166663</v>
      </c>
      <c r="T2389" s="10">
        <f t="shared" si="75"/>
        <v>42722.180729166663</v>
      </c>
    </row>
    <row r="2390" spans="1:20" ht="49" x14ac:dyDescent="0.25">
      <c r="A2390">
        <v>563</v>
      </c>
      <c r="B2390" s="3" t="s">
        <v>564</v>
      </c>
      <c r="C2390" s="3" t="s">
        <v>4673</v>
      </c>
      <c r="D2390">
        <v>75000</v>
      </c>
      <c r="E2390">
        <v>68</v>
      </c>
      <c r="F2390" t="s">
        <v>8221</v>
      </c>
      <c r="G2390" t="s">
        <v>8226</v>
      </c>
      <c r="H2390" t="s">
        <v>8248</v>
      </c>
      <c r="I2390">
        <v>1424137247</v>
      </c>
      <c r="J2390">
        <v>1421545247</v>
      </c>
      <c r="K2390" t="b">
        <v>0</v>
      </c>
      <c r="L2390">
        <v>2</v>
      </c>
      <c r="M2390" t="b">
        <v>0</v>
      </c>
      <c r="N2390" t="s">
        <v>8272</v>
      </c>
      <c r="O2390" s="5">
        <f>E2390/D2390</f>
        <v>9.0666666666666662E-4</v>
      </c>
      <c r="P2390" s="6">
        <f>ROUND(E2390/L2390,2)</f>
        <v>34</v>
      </c>
      <c r="Q2390" t="str">
        <f>LEFT(N2390, SEARCH("/",N2390)-1)</f>
        <v>technology</v>
      </c>
      <c r="R2390" t="str">
        <f>RIGHT(N2390, LEN(N2390)-SEARCH("/",N2390))</f>
        <v>web</v>
      </c>
      <c r="S2390" s="10">
        <f t="shared" si="74"/>
        <v>42021.861655092587</v>
      </c>
      <c r="T2390" s="10">
        <f t="shared" si="75"/>
        <v>42051.861655092587</v>
      </c>
    </row>
    <row r="2391" spans="1:20" ht="49" x14ac:dyDescent="0.25">
      <c r="A2391">
        <v>564</v>
      </c>
      <c r="B2391" s="3" t="s">
        <v>565</v>
      </c>
      <c r="C2391" s="3" t="s">
        <v>4674</v>
      </c>
      <c r="D2391">
        <v>18000</v>
      </c>
      <c r="E2391">
        <v>1</v>
      </c>
      <c r="F2391" t="s">
        <v>8221</v>
      </c>
      <c r="G2391" t="s">
        <v>8230</v>
      </c>
      <c r="H2391" t="s">
        <v>8249</v>
      </c>
      <c r="I2391">
        <v>1457822275</v>
      </c>
      <c r="J2391">
        <v>1455230275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5.5555555555555558E-5</v>
      </c>
      <c r="P2391" s="6">
        <f>ROUND(E2391/L2391,2)</f>
        <v>1</v>
      </c>
      <c r="Q2391" t="str">
        <f>LEFT(N2391, SEARCH("/",N2391)-1)</f>
        <v>technology</v>
      </c>
      <c r="R2391" t="str">
        <f>RIGHT(N2391, LEN(N2391)-SEARCH("/",N2391))</f>
        <v>web</v>
      </c>
      <c r="S2391" s="10">
        <f t="shared" si="74"/>
        <v>42411.734664351847</v>
      </c>
      <c r="T2391" s="10">
        <f t="shared" si="75"/>
        <v>42441.734664351847</v>
      </c>
    </row>
    <row r="2392" spans="1:20" ht="49" x14ac:dyDescent="0.25">
      <c r="A2392">
        <v>565</v>
      </c>
      <c r="B2392" s="3" t="s">
        <v>566</v>
      </c>
      <c r="C2392" s="3" t="s">
        <v>4675</v>
      </c>
      <c r="D2392">
        <v>25000</v>
      </c>
      <c r="E2392">
        <v>0</v>
      </c>
      <c r="F2392" t="s">
        <v>8221</v>
      </c>
      <c r="G2392" t="s">
        <v>8225</v>
      </c>
      <c r="H2392" t="s">
        <v>8247</v>
      </c>
      <c r="I2392">
        <v>1436554249</v>
      </c>
      <c r="J2392">
        <v>1433962249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>ROUND(E2392/L2392,2)</f>
        <v>#DIV/0!</v>
      </c>
      <c r="Q2392" t="str">
        <f>LEFT(N2392, SEARCH("/",N2392)-1)</f>
        <v>technology</v>
      </c>
      <c r="R2392" t="str">
        <f>RIGHT(N2392, LEN(N2392)-SEARCH("/",N2392))</f>
        <v>web</v>
      </c>
      <c r="S2392" s="10">
        <f t="shared" si="74"/>
        <v>42165.576956018514</v>
      </c>
      <c r="T2392" s="10">
        <f t="shared" si="75"/>
        <v>42195.576956018514</v>
      </c>
    </row>
    <row r="2393" spans="1:20" ht="49" x14ac:dyDescent="0.25">
      <c r="A2393">
        <v>566</v>
      </c>
      <c r="B2393" s="3" t="s">
        <v>567</v>
      </c>
      <c r="C2393" s="3" t="s">
        <v>4676</v>
      </c>
      <c r="D2393">
        <v>5000</v>
      </c>
      <c r="E2393">
        <v>1</v>
      </c>
      <c r="F2393" t="s">
        <v>8221</v>
      </c>
      <c r="G2393" t="s">
        <v>8224</v>
      </c>
      <c r="H2393" t="s">
        <v>8246</v>
      </c>
      <c r="I2393">
        <v>1468513533</v>
      </c>
      <c r="J2393">
        <v>1465921533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2.0000000000000001E-4</v>
      </c>
      <c r="P2393" s="6">
        <f>ROUND(E2393/L2393,2)</f>
        <v>1</v>
      </c>
      <c r="Q2393" t="str">
        <f>LEFT(N2393, SEARCH("/",N2393)-1)</f>
        <v>technology</v>
      </c>
      <c r="R2393" t="str">
        <f>RIGHT(N2393, LEN(N2393)-SEARCH("/",N2393))</f>
        <v>web</v>
      </c>
      <c r="S2393" s="10">
        <f t="shared" si="74"/>
        <v>42535.476076388884</v>
      </c>
      <c r="T2393" s="10">
        <f t="shared" si="75"/>
        <v>42565.476076388884</v>
      </c>
    </row>
    <row r="2394" spans="1:20" ht="49" x14ac:dyDescent="0.25">
      <c r="A2394">
        <v>567</v>
      </c>
      <c r="B2394" s="3" t="s">
        <v>568</v>
      </c>
      <c r="C2394" s="3" t="s">
        <v>4677</v>
      </c>
      <c r="D2394">
        <v>10000</v>
      </c>
      <c r="E2394">
        <v>0</v>
      </c>
      <c r="F2394" t="s">
        <v>8221</v>
      </c>
      <c r="G2394" t="s">
        <v>8224</v>
      </c>
      <c r="H2394" t="s">
        <v>8246</v>
      </c>
      <c r="I2394">
        <v>1420143194</v>
      </c>
      <c r="J2394">
        <v>1417551194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>ROUND(E2394/L2394,2)</f>
        <v>#DIV/0!</v>
      </c>
      <c r="Q2394" t="str">
        <f>LEFT(N2394, SEARCH("/",N2394)-1)</f>
        <v>technology</v>
      </c>
      <c r="R2394" t="str">
        <f>RIGHT(N2394, LEN(N2394)-SEARCH("/",N2394))</f>
        <v>web</v>
      </c>
      <c r="S2394" s="10">
        <f t="shared" si="74"/>
        <v>41975.634189814817</v>
      </c>
      <c r="T2394" s="10">
        <f t="shared" si="75"/>
        <v>42005.634189814817</v>
      </c>
    </row>
    <row r="2395" spans="1:20" ht="65" x14ac:dyDescent="0.25">
      <c r="A2395">
        <v>568</v>
      </c>
      <c r="B2395" s="3" t="s">
        <v>569</v>
      </c>
      <c r="C2395" s="3" t="s">
        <v>4678</v>
      </c>
      <c r="D2395">
        <v>24500</v>
      </c>
      <c r="E2395">
        <v>245</v>
      </c>
      <c r="F2395" t="s">
        <v>8221</v>
      </c>
      <c r="G2395" t="s">
        <v>8228</v>
      </c>
      <c r="H2395" t="s">
        <v>8250</v>
      </c>
      <c r="I2395">
        <v>1452942000</v>
      </c>
      <c r="J2395">
        <v>1449785223</v>
      </c>
      <c r="K2395" t="b">
        <v>0</v>
      </c>
      <c r="L2395">
        <v>5</v>
      </c>
      <c r="M2395" t="b">
        <v>0</v>
      </c>
      <c r="N2395" t="s">
        <v>8272</v>
      </c>
      <c r="O2395" s="5">
        <f>E2395/D2395</f>
        <v>0.01</v>
      </c>
      <c r="P2395" s="6">
        <f>ROUND(E2395/L2395,2)</f>
        <v>49</v>
      </c>
      <c r="Q2395" t="str">
        <f>LEFT(N2395, SEARCH("/",N2395)-1)</f>
        <v>technology</v>
      </c>
      <c r="R2395" t="str">
        <f>RIGHT(N2395, LEN(N2395)-SEARCH("/",N2395))</f>
        <v>web</v>
      </c>
      <c r="S2395" s="10">
        <f t="shared" si="74"/>
        <v>42348.713229166664</v>
      </c>
      <c r="T2395" s="10">
        <f t="shared" si="75"/>
        <v>42385.249999999993</v>
      </c>
    </row>
    <row r="2396" spans="1:20" ht="49" x14ac:dyDescent="0.25">
      <c r="A2396">
        <v>569</v>
      </c>
      <c r="B2396" s="3" t="s">
        <v>570</v>
      </c>
      <c r="C2396" s="3" t="s">
        <v>4679</v>
      </c>
      <c r="D2396">
        <v>2500</v>
      </c>
      <c r="E2396">
        <v>20</v>
      </c>
      <c r="F2396" t="s">
        <v>8221</v>
      </c>
      <c r="G2396" t="s">
        <v>8229</v>
      </c>
      <c r="H2396" t="s">
        <v>8251</v>
      </c>
      <c r="I2396">
        <v>1451679612</v>
      </c>
      <c r="J2396">
        <v>1449087612</v>
      </c>
      <c r="K2396" t="b">
        <v>0</v>
      </c>
      <c r="L2396">
        <v>1</v>
      </c>
      <c r="M2396" t="b">
        <v>0</v>
      </c>
      <c r="N2396" t="s">
        <v>8272</v>
      </c>
      <c r="O2396" s="5">
        <f>E2396/D2396</f>
        <v>8.0000000000000002E-3</v>
      </c>
      <c r="P2396" s="6">
        <f>ROUND(E2396/L2396,2)</f>
        <v>20</v>
      </c>
      <c r="Q2396" t="str">
        <f>LEFT(N2396, SEARCH("/",N2396)-1)</f>
        <v>technology</v>
      </c>
      <c r="R2396" t="str">
        <f>RIGHT(N2396, LEN(N2396)-SEARCH("/",N2396))</f>
        <v>web</v>
      </c>
      <c r="S2396" s="10">
        <f t="shared" si="74"/>
        <v>42340.639027777775</v>
      </c>
      <c r="T2396" s="10">
        <f t="shared" si="75"/>
        <v>42370.639027777775</v>
      </c>
    </row>
    <row r="2397" spans="1:20" ht="33" x14ac:dyDescent="0.25">
      <c r="A2397">
        <v>570</v>
      </c>
      <c r="B2397" s="3" t="s">
        <v>571</v>
      </c>
      <c r="C2397" s="3" t="s">
        <v>4680</v>
      </c>
      <c r="D2397">
        <v>85000</v>
      </c>
      <c r="E2397">
        <v>142</v>
      </c>
      <c r="F2397" t="s">
        <v>8221</v>
      </c>
      <c r="G2397" t="s">
        <v>8224</v>
      </c>
      <c r="H2397" t="s">
        <v>8246</v>
      </c>
      <c r="I2397">
        <v>1455822569</v>
      </c>
      <c r="J2397">
        <v>1453230569</v>
      </c>
      <c r="K2397" t="b">
        <v>0</v>
      </c>
      <c r="L2397">
        <v>1</v>
      </c>
      <c r="M2397" t="b">
        <v>0</v>
      </c>
      <c r="N2397" t="s">
        <v>8272</v>
      </c>
      <c r="O2397" s="5">
        <f>E2397/D2397</f>
        <v>1.6705882352941177E-3</v>
      </c>
      <c r="P2397" s="6">
        <f>ROUND(E2397/L2397,2)</f>
        <v>142</v>
      </c>
      <c r="Q2397" t="str">
        <f>LEFT(N2397, SEARCH("/",N2397)-1)</f>
        <v>technology</v>
      </c>
      <c r="R2397" t="str">
        <f>RIGHT(N2397, LEN(N2397)-SEARCH("/",N2397))</f>
        <v>web</v>
      </c>
      <c r="S2397" s="10">
        <f t="shared" si="74"/>
        <v>42388.589918981474</v>
      </c>
      <c r="T2397" s="10">
        <f t="shared" si="75"/>
        <v>42418.589918981474</v>
      </c>
    </row>
    <row r="2398" spans="1:20" ht="49" x14ac:dyDescent="0.25">
      <c r="A2398">
        <v>571</v>
      </c>
      <c r="B2398" s="3" t="s">
        <v>572</v>
      </c>
      <c r="C2398" s="3" t="s">
        <v>4681</v>
      </c>
      <c r="D2398">
        <v>25000</v>
      </c>
      <c r="E2398">
        <v>106</v>
      </c>
      <c r="F2398" t="s">
        <v>8221</v>
      </c>
      <c r="G2398" t="s">
        <v>8224</v>
      </c>
      <c r="H2398" t="s">
        <v>8246</v>
      </c>
      <c r="I2398">
        <v>1437969540</v>
      </c>
      <c r="J2398">
        <v>1436297723</v>
      </c>
      <c r="K2398" t="b">
        <v>0</v>
      </c>
      <c r="L2398">
        <v>2</v>
      </c>
      <c r="M2398" t="b">
        <v>0</v>
      </c>
      <c r="N2398" t="s">
        <v>8272</v>
      </c>
      <c r="O2398" s="5">
        <f>E2398/D2398</f>
        <v>4.2399999999999998E-3</v>
      </c>
      <c r="P2398" s="6">
        <f>ROUND(E2398/L2398,2)</f>
        <v>53</v>
      </c>
      <c r="Q2398" t="str">
        <f>LEFT(N2398, SEARCH("/",N2398)-1)</f>
        <v>technology</v>
      </c>
      <c r="R2398" t="str">
        <f>RIGHT(N2398, LEN(N2398)-SEARCH("/",N2398))</f>
        <v>web</v>
      </c>
      <c r="S2398" s="10">
        <f t="shared" si="74"/>
        <v>42192.607905092591</v>
      </c>
      <c r="T2398" s="10">
        <f t="shared" si="75"/>
        <v>42211.957638888889</v>
      </c>
    </row>
    <row r="2399" spans="1:20" ht="49" x14ac:dyDescent="0.25">
      <c r="A2399">
        <v>572</v>
      </c>
      <c r="B2399" s="3" t="s">
        <v>573</v>
      </c>
      <c r="C2399" s="3" t="s">
        <v>4682</v>
      </c>
      <c r="D2399">
        <v>2500</v>
      </c>
      <c r="E2399">
        <v>0</v>
      </c>
      <c r="F2399" t="s">
        <v>8221</v>
      </c>
      <c r="G2399" t="s">
        <v>8224</v>
      </c>
      <c r="H2399" t="s">
        <v>8246</v>
      </c>
      <c r="I2399">
        <v>1446660688</v>
      </c>
      <c r="J2399">
        <v>1444065088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>ROUND(E2399/L2399,2)</f>
        <v>#DIV/0!</v>
      </c>
      <c r="Q2399" t="str">
        <f>LEFT(N2399, SEARCH("/",N2399)-1)</f>
        <v>technology</v>
      </c>
      <c r="R2399" t="str">
        <f>RIGHT(N2399, LEN(N2399)-SEARCH("/",N2399))</f>
        <v>web</v>
      </c>
      <c r="S2399" s="10">
        <f t="shared" si="74"/>
        <v>42282.507962962962</v>
      </c>
      <c r="T2399" s="10">
        <f t="shared" si="75"/>
        <v>42312.549629629626</v>
      </c>
    </row>
    <row r="2400" spans="1:20" ht="49" x14ac:dyDescent="0.25">
      <c r="A2400">
        <v>573</v>
      </c>
      <c r="B2400" s="3" t="s">
        <v>574</v>
      </c>
      <c r="C2400" s="3" t="s">
        <v>4683</v>
      </c>
      <c r="D2400">
        <v>88888</v>
      </c>
      <c r="E2400">
        <v>346</v>
      </c>
      <c r="F2400" t="s">
        <v>8221</v>
      </c>
      <c r="G2400" t="s">
        <v>8224</v>
      </c>
      <c r="H2400" t="s">
        <v>8246</v>
      </c>
      <c r="I2400">
        <v>1421543520</v>
      </c>
      <c r="J2400">
        <v>1416445931</v>
      </c>
      <c r="K2400" t="b">
        <v>0</v>
      </c>
      <c r="L2400">
        <v>9</v>
      </c>
      <c r="M2400" t="b">
        <v>0</v>
      </c>
      <c r="N2400" t="s">
        <v>8272</v>
      </c>
      <c r="O2400" s="5">
        <f>E2400/D2400</f>
        <v>3.892538925389254E-3</v>
      </c>
      <c r="P2400" s="6">
        <f>ROUND(E2400/L2400,2)</f>
        <v>38.44</v>
      </c>
      <c r="Q2400" t="str">
        <f>LEFT(N2400, SEARCH("/",N2400)-1)</f>
        <v>technology</v>
      </c>
      <c r="R2400" t="str">
        <f>RIGHT(N2400, LEN(N2400)-SEARCH("/",N2400))</f>
        <v>web</v>
      </c>
      <c r="S2400" s="10">
        <f t="shared" si="74"/>
        <v>41962.841793981475</v>
      </c>
      <c r="T2400" s="10">
        <f t="shared" si="75"/>
        <v>42021.841666666667</v>
      </c>
    </row>
    <row r="2401" spans="1:20" ht="49" x14ac:dyDescent="0.25">
      <c r="A2401">
        <v>574</v>
      </c>
      <c r="B2401" s="3" t="s">
        <v>575</v>
      </c>
      <c r="C2401" s="3" t="s">
        <v>4684</v>
      </c>
      <c r="D2401">
        <v>11180</v>
      </c>
      <c r="E2401">
        <v>80</v>
      </c>
      <c r="F2401" t="s">
        <v>8221</v>
      </c>
      <c r="G2401" t="s">
        <v>8225</v>
      </c>
      <c r="H2401" t="s">
        <v>8247</v>
      </c>
      <c r="I2401">
        <v>1476873507</v>
      </c>
      <c r="J2401">
        <v>1474281507</v>
      </c>
      <c r="K2401" t="b">
        <v>0</v>
      </c>
      <c r="L2401">
        <v>4</v>
      </c>
      <c r="M2401" t="b">
        <v>0</v>
      </c>
      <c r="N2401" t="s">
        <v>8272</v>
      </c>
      <c r="O2401" s="5">
        <f>E2401/D2401</f>
        <v>7.1556350626118068E-3</v>
      </c>
      <c r="P2401" s="6">
        <f>ROUND(E2401/L2401,2)</f>
        <v>20</v>
      </c>
      <c r="Q2401" t="str">
        <f>LEFT(N2401, SEARCH("/",N2401)-1)</f>
        <v>technology</v>
      </c>
      <c r="R2401" t="str">
        <f>RIGHT(N2401, LEN(N2401)-SEARCH("/",N2401))</f>
        <v>web</v>
      </c>
      <c r="S2401" s="10">
        <f t="shared" si="74"/>
        <v>42632.235034722216</v>
      </c>
      <c r="T2401" s="10">
        <f t="shared" si="75"/>
        <v>42662.235034722216</v>
      </c>
    </row>
    <row r="2402" spans="1:20" ht="49" x14ac:dyDescent="0.25">
      <c r="A2402">
        <v>575</v>
      </c>
      <c r="B2402" s="3" t="s">
        <v>576</v>
      </c>
      <c r="C2402" s="3" t="s">
        <v>4685</v>
      </c>
      <c r="D2402">
        <v>60000</v>
      </c>
      <c r="E2402">
        <v>259</v>
      </c>
      <c r="F2402" t="s">
        <v>8221</v>
      </c>
      <c r="G2402" t="s">
        <v>8236</v>
      </c>
      <c r="H2402" t="s">
        <v>8249</v>
      </c>
      <c r="I2402">
        <v>1434213443</v>
      </c>
      <c r="J2402">
        <v>1431621443</v>
      </c>
      <c r="K2402" t="b">
        <v>0</v>
      </c>
      <c r="L2402">
        <v>4</v>
      </c>
      <c r="M2402" t="b">
        <v>0</v>
      </c>
      <c r="N2402" t="s">
        <v>8272</v>
      </c>
      <c r="O2402" s="5">
        <f>E2402/D2402</f>
        <v>4.3166666666666666E-3</v>
      </c>
      <c r="P2402" s="6">
        <f>ROUND(E2402/L2402,2)</f>
        <v>64.75</v>
      </c>
      <c r="Q2402" t="str">
        <f>LEFT(N2402, SEARCH("/",N2402)-1)</f>
        <v>technology</v>
      </c>
      <c r="R2402" t="str">
        <f>RIGHT(N2402, LEN(N2402)-SEARCH("/",N2402))</f>
        <v>web</v>
      </c>
      <c r="S2402" s="10">
        <f t="shared" si="74"/>
        <v>42138.484293981477</v>
      </c>
      <c r="T2402" s="10">
        <f t="shared" si="75"/>
        <v>42168.484293981477</v>
      </c>
    </row>
    <row r="2403" spans="1:20" ht="49" x14ac:dyDescent="0.25">
      <c r="A2403">
        <v>576</v>
      </c>
      <c r="B2403" s="3" t="s">
        <v>577</v>
      </c>
      <c r="C2403" s="3" t="s">
        <v>4686</v>
      </c>
      <c r="D2403">
        <v>80000</v>
      </c>
      <c r="E2403">
        <v>1</v>
      </c>
      <c r="F2403" t="s">
        <v>8221</v>
      </c>
      <c r="G2403" t="s">
        <v>8224</v>
      </c>
      <c r="H2403" t="s">
        <v>8246</v>
      </c>
      <c r="I2403">
        <v>1427537952</v>
      </c>
      <c r="J2403">
        <v>1422357552</v>
      </c>
      <c r="K2403" t="b">
        <v>0</v>
      </c>
      <c r="L2403">
        <v>1</v>
      </c>
      <c r="M2403" t="b">
        <v>0</v>
      </c>
      <c r="N2403" t="s">
        <v>8272</v>
      </c>
      <c r="O2403" s="5">
        <f>E2403/D2403</f>
        <v>1.2500000000000001E-5</v>
      </c>
      <c r="P2403" s="6">
        <f>ROUND(E2403/L2403,2)</f>
        <v>1</v>
      </c>
      <c r="Q2403" t="str">
        <f>LEFT(N2403, SEARCH("/",N2403)-1)</f>
        <v>technology</v>
      </c>
      <c r="R2403" t="str">
        <f>RIGHT(N2403, LEN(N2403)-SEARCH("/",N2403))</f>
        <v>web</v>
      </c>
      <c r="S2403" s="10">
        <f t="shared" si="74"/>
        <v>42031.263333333329</v>
      </c>
      <c r="T2403" s="10">
        <f t="shared" si="75"/>
        <v>42091.221666666665</v>
      </c>
    </row>
    <row r="2404" spans="1:20" ht="49" x14ac:dyDescent="0.25">
      <c r="A2404">
        <v>577</v>
      </c>
      <c r="B2404" s="3" t="s">
        <v>578</v>
      </c>
      <c r="C2404" s="3" t="s">
        <v>4687</v>
      </c>
      <c r="D2404">
        <v>5000</v>
      </c>
      <c r="E2404">
        <v>10</v>
      </c>
      <c r="F2404" t="s">
        <v>8221</v>
      </c>
      <c r="G2404" t="s">
        <v>8224</v>
      </c>
      <c r="H2404" t="s">
        <v>8246</v>
      </c>
      <c r="I2404">
        <v>1463753302</v>
      </c>
      <c r="J2404">
        <v>1458569302</v>
      </c>
      <c r="K2404" t="b">
        <v>0</v>
      </c>
      <c r="L2404">
        <v>1</v>
      </c>
      <c r="M2404" t="b">
        <v>0</v>
      </c>
      <c r="N2404" t="s">
        <v>8272</v>
      </c>
      <c r="O2404" s="5">
        <f>E2404/D2404</f>
        <v>2E-3</v>
      </c>
      <c r="P2404" s="6">
        <f>ROUND(E2404/L2404,2)</f>
        <v>10</v>
      </c>
      <c r="Q2404" t="str">
        <f>LEFT(N2404, SEARCH("/",N2404)-1)</f>
        <v>technology</v>
      </c>
      <c r="R2404" t="str">
        <f>RIGHT(N2404, LEN(N2404)-SEARCH("/",N2404))</f>
        <v>web</v>
      </c>
      <c r="S2404" s="10">
        <f t="shared" si="74"/>
        <v>42450.380810185183</v>
      </c>
      <c r="T2404" s="10">
        <f t="shared" si="75"/>
        <v>42510.380810185183</v>
      </c>
    </row>
    <row r="2405" spans="1:20" ht="33" x14ac:dyDescent="0.25">
      <c r="A2405">
        <v>578</v>
      </c>
      <c r="B2405" s="3" t="s">
        <v>579</v>
      </c>
      <c r="C2405" s="3" t="s">
        <v>4688</v>
      </c>
      <c r="D2405">
        <v>125000</v>
      </c>
      <c r="E2405">
        <v>14</v>
      </c>
      <c r="F2405" t="s">
        <v>8221</v>
      </c>
      <c r="G2405" t="s">
        <v>8225</v>
      </c>
      <c r="H2405" t="s">
        <v>8247</v>
      </c>
      <c r="I2405">
        <v>1441633993</v>
      </c>
      <c r="J2405">
        <v>1439560393</v>
      </c>
      <c r="K2405" t="b">
        <v>0</v>
      </c>
      <c r="L2405">
        <v>7</v>
      </c>
      <c r="M2405" t="b">
        <v>0</v>
      </c>
      <c r="N2405" t="s">
        <v>8272</v>
      </c>
      <c r="O2405" s="5">
        <f>E2405/D2405</f>
        <v>1.12E-4</v>
      </c>
      <c r="P2405" s="6">
        <f>ROUND(E2405/L2405,2)</f>
        <v>2</v>
      </c>
      <c r="Q2405" t="str">
        <f>LEFT(N2405, SEARCH("/",N2405)-1)</f>
        <v>technology</v>
      </c>
      <c r="R2405" t="str">
        <f>RIGHT(N2405, LEN(N2405)-SEARCH("/",N2405))</f>
        <v>web</v>
      </c>
      <c r="S2405" s="10">
        <f t="shared" si="74"/>
        <v>42230.370289351849</v>
      </c>
      <c r="T2405" s="10">
        <f t="shared" si="75"/>
        <v>42254.370289351849</v>
      </c>
    </row>
    <row r="2406" spans="1:20" ht="33" x14ac:dyDescent="0.25">
      <c r="A2406">
        <v>579</v>
      </c>
      <c r="B2406" s="3" t="s">
        <v>580</v>
      </c>
      <c r="C2406" s="3" t="s">
        <v>4689</v>
      </c>
      <c r="D2406">
        <v>12000</v>
      </c>
      <c r="E2406">
        <v>175</v>
      </c>
      <c r="F2406" t="s">
        <v>8221</v>
      </c>
      <c r="G2406" t="s">
        <v>8224</v>
      </c>
      <c r="H2406" t="s">
        <v>8246</v>
      </c>
      <c r="I2406">
        <v>1419539223</v>
      </c>
      <c r="J2406">
        <v>1416947223</v>
      </c>
      <c r="K2406" t="b">
        <v>0</v>
      </c>
      <c r="L2406">
        <v>5</v>
      </c>
      <c r="M2406" t="b">
        <v>0</v>
      </c>
      <c r="N2406" t="s">
        <v>8272</v>
      </c>
      <c r="O2406" s="5">
        <f>E2406/D2406</f>
        <v>1.4583333333333334E-2</v>
      </c>
      <c r="P2406" s="6">
        <f>ROUND(E2406/L2406,2)</f>
        <v>35</v>
      </c>
      <c r="Q2406" t="str">
        <f>LEFT(N2406, SEARCH("/",N2406)-1)</f>
        <v>technology</v>
      </c>
      <c r="R2406" t="str">
        <f>RIGHT(N2406, LEN(N2406)-SEARCH("/",N2406))</f>
        <v>web</v>
      </c>
      <c r="S2406" s="10">
        <f t="shared" si="74"/>
        <v>41968.643784722219</v>
      </c>
      <c r="T2406" s="10">
        <f t="shared" si="75"/>
        <v>41998.643784722219</v>
      </c>
    </row>
    <row r="2407" spans="1:20" ht="49" x14ac:dyDescent="0.25">
      <c r="A2407">
        <v>580</v>
      </c>
      <c r="B2407" s="3" t="s">
        <v>581</v>
      </c>
      <c r="C2407" s="3" t="s">
        <v>4690</v>
      </c>
      <c r="D2407">
        <v>3000</v>
      </c>
      <c r="E2407">
        <v>1</v>
      </c>
      <c r="F2407" t="s">
        <v>8221</v>
      </c>
      <c r="G2407" t="s">
        <v>8224</v>
      </c>
      <c r="H2407" t="s">
        <v>8246</v>
      </c>
      <c r="I2407">
        <v>1474580867</v>
      </c>
      <c r="J2407">
        <v>1471988867</v>
      </c>
      <c r="K2407" t="b">
        <v>0</v>
      </c>
      <c r="L2407">
        <v>1</v>
      </c>
      <c r="M2407" t="b">
        <v>0</v>
      </c>
      <c r="N2407" t="s">
        <v>8272</v>
      </c>
      <c r="O2407" s="5">
        <f>E2407/D2407</f>
        <v>3.3333333333333332E-4</v>
      </c>
      <c r="P2407" s="6">
        <f>ROUND(E2407/L2407,2)</f>
        <v>1</v>
      </c>
      <c r="Q2407" t="str">
        <f>LEFT(N2407, SEARCH("/",N2407)-1)</f>
        <v>technology</v>
      </c>
      <c r="R2407" t="str">
        <f>RIGHT(N2407, LEN(N2407)-SEARCH("/",N2407))</f>
        <v>web</v>
      </c>
      <c r="S2407" s="10">
        <f t="shared" si="74"/>
        <v>42605.699849537035</v>
      </c>
      <c r="T2407" s="10">
        <f t="shared" si="75"/>
        <v>42635.699849537035</v>
      </c>
    </row>
    <row r="2408" spans="1:20" ht="49" x14ac:dyDescent="0.25">
      <c r="A2408">
        <v>581</v>
      </c>
      <c r="B2408" s="3" t="s">
        <v>582</v>
      </c>
      <c r="C2408" s="3" t="s">
        <v>4691</v>
      </c>
      <c r="D2408">
        <v>400</v>
      </c>
      <c r="E2408">
        <v>0</v>
      </c>
      <c r="F2408" t="s">
        <v>8221</v>
      </c>
      <c r="G2408" t="s">
        <v>8224</v>
      </c>
      <c r="H2408" t="s">
        <v>8246</v>
      </c>
      <c r="I2408">
        <v>1438474704</v>
      </c>
      <c r="J2408">
        <v>1435882704</v>
      </c>
      <c r="K2408" t="b">
        <v>0</v>
      </c>
      <c r="L2408">
        <v>0</v>
      </c>
      <c r="M2408" t="b">
        <v>0</v>
      </c>
      <c r="N2408" t="s">
        <v>8272</v>
      </c>
      <c r="O2408" s="5">
        <f>E2408/D2408</f>
        <v>0</v>
      </c>
      <c r="P2408" s="6" t="e">
        <f>ROUND(E2408/L2408,2)</f>
        <v>#DIV/0!</v>
      </c>
      <c r="Q2408" t="str">
        <f>LEFT(N2408, SEARCH("/",N2408)-1)</f>
        <v>technology</v>
      </c>
      <c r="R2408" t="str">
        <f>RIGHT(N2408, LEN(N2408)-SEARCH("/",N2408))</f>
        <v>web</v>
      </c>
      <c r="S2408" s="10">
        <f t="shared" si="74"/>
        <v>42187.804444444446</v>
      </c>
      <c r="T2408" s="10">
        <f t="shared" si="75"/>
        <v>42217.804444444446</v>
      </c>
    </row>
    <row r="2409" spans="1:20" ht="49" x14ac:dyDescent="0.25">
      <c r="A2409">
        <v>582</v>
      </c>
      <c r="B2409" s="3" t="s">
        <v>583</v>
      </c>
      <c r="C2409" s="3" t="s">
        <v>4692</v>
      </c>
      <c r="D2409">
        <v>100000</v>
      </c>
      <c r="E2409">
        <v>0</v>
      </c>
      <c r="F2409" t="s">
        <v>8221</v>
      </c>
      <c r="G2409" t="s">
        <v>8224</v>
      </c>
      <c r="H2409" t="s">
        <v>8246</v>
      </c>
      <c r="I2409">
        <v>1426442400</v>
      </c>
      <c r="J2409">
        <v>1424454319</v>
      </c>
      <c r="K2409" t="b">
        <v>0</v>
      </c>
      <c r="L2409">
        <v>0</v>
      </c>
      <c r="M2409" t="b">
        <v>0</v>
      </c>
      <c r="N2409" t="s">
        <v>8272</v>
      </c>
      <c r="O2409" s="5">
        <f>E2409/D2409</f>
        <v>0</v>
      </c>
      <c r="P2409" s="6" t="e">
        <f>ROUND(E2409/L2409,2)</f>
        <v>#DIV/0!</v>
      </c>
      <c r="Q2409" t="str">
        <f>LEFT(N2409, SEARCH("/",N2409)-1)</f>
        <v>technology</v>
      </c>
      <c r="R2409" t="str">
        <f>RIGHT(N2409, LEN(N2409)-SEARCH("/",N2409))</f>
        <v>web</v>
      </c>
      <c r="S2409" s="10">
        <f t="shared" si="74"/>
        <v>42055.531469907401</v>
      </c>
      <c r="T2409" s="10">
        <f t="shared" si="75"/>
        <v>42078.541666666664</v>
      </c>
    </row>
    <row r="2410" spans="1:20" ht="33" x14ac:dyDescent="0.25">
      <c r="A2410">
        <v>583</v>
      </c>
      <c r="B2410" s="3" t="s">
        <v>584</v>
      </c>
      <c r="C2410" s="3" t="s">
        <v>4693</v>
      </c>
      <c r="D2410">
        <v>9000</v>
      </c>
      <c r="E2410">
        <v>1</v>
      </c>
      <c r="F2410" t="s">
        <v>8221</v>
      </c>
      <c r="G2410" t="s">
        <v>8224</v>
      </c>
      <c r="H2410" t="s">
        <v>8246</v>
      </c>
      <c r="I2410">
        <v>1426800687</v>
      </c>
      <c r="J2410">
        <v>1424212287</v>
      </c>
      <c r="K2410" t="b">
        <v>0</v>
      </c>
      <c r="L2410">
        <v>1</v>
      </c>
      <c r="M2410" t="b">
        <v>0</v>
      </c>
      <c r="N2410" t="s">
        <v>8272</v>
      </c>
      <c r="O2410" s="5">
        <f>E2410/D2410</f>
        <v>1.1111111111111112E-4</v>
      </c>
      <c r="P2410" s="6">
        <f>ROUND(E2410/L2410,2)</f>
        <v>1</v>
      </c>
      <c r="Q2410" t="str">
        <f>LEFT(N2410, SEARCH("/",N2410)-1)</f>
        <v>technology</v>
      </c>
      <c r="R2410" t="str">
        <f>RIGHT(N2410, LEN(N2410)-SEARCH("/",N2410))</f>
        <v>web</v>
      </c>
      <c r="S2410" s="10">
        <f t="shared" si="74"/>
        <v>42052.730173611104</v>
      </c>
      <c r="T2410" s="10">
        <f t="shared" si="75"/>
        <v>42082.688506944447</v>
      </c>
    </row>
    <row r="2411" spans="1:20" ht="33" x14ac:dyDescent="0.25">
      <c r="A2411">
        <v>584</v>
      </c>
      <c r="B2411" s="3" t="s">
        <v>585</v>
      </c>
      <c r="C2411" s="3" t="s">
        <v>4694</v>
      </c>
      <c r="D2411">
        <v>1000</v>
      </c>
      <c r="E2411">
        <v>10</v>
      </c>
      <c r="F2411" t="s">
        <v>8221</v>
      </c>
      <c r="G2411" t="s">
        <v>8224</v>
      </c>
      <c r="H2411" t="s">
        <v>8246</v>
      </c>
      <c r="I2411">
        <v>1426522316</v>
      </c>
      <c r="J2411">
        <v>1423933916</v>
      </c>
      <c r="K2411" t="b">
        <v>0</v>
      </c>
      <c r="L2411">
        <v>2</v>
      </c>
      <c r="M2411" t="b">
        <v>0</v>
      </c>
      <c r="N2411" t="s">
        <v>8272</v>
      </c>
      <c r="O2411" s="5">
        <f>E2411/D2411</f>
        <v>0.01</v>
      </c>
      <c r="P2411" s="6">
        <f>ROUND(E2411/L2411,2)</f>
        <v>5</v>
      </c>
      <c r="Q2411" t="str">
        <f>LEFT(N2411, SEARCH("/",N2411)-1)</f>
        <v>technology</v>
      </c>
      <c r="R2411" t="str">
        <f>RIGHT(N2411, LEN(N2411)-SEARCH("/",N2411))</f>
        <v>web</v>
      </c>
      <c r="S2411" s="10">
        <f t="shared" si="74"/>
        <v>42049.508287037032</v>
      </c>
      <c r="T2411" s="10">
        <f t="shared" si="75"/>
        <v>42079.466620370367</v>
      </c>
    </row>
    <row r="2412" spans="1:20" ht="49" x14ac:dyDescent="0.25">
      <c r="A2412">
        <v>585</v>
      </c>
      <c r="B2412" s="3" t="s">
        <v>586</v>
      </c>
      <c r="C2412" s="3" t="s">
        <v>4695</v>
      </c>
      <c r="D2412">
        <v>9000</v>
      </c>
      <c r="E2412">
        <v>0</v>
      </c>
      <c r="F2412" t="s">
        <v>8221</v>
      </c>
      <c r="G2412" t="s">
        <v>8225</v>
      </c>
      <c r="H2412" t="s">
        <v>8247</v>
      </c>
      <c r="I2412">
        <v>1448928000</v>
      </c>
      <c r="J2412">
        <v>1444123377</v>
      </c>
      <c r="K2412" t="b">
        <v>0</v>
      </c>
      <c r="L2412">
        <v>0</v>
      </c>
      <c r="M2412" t="b">
        <v>0</v>
      </c>
      <c r="N2412" t="s">
        <v>8272</v>
      </c>
      <c r="O2412" s="5">
        <f>E2412/D2412</f>
        <v>0</v>
      </c>
      <c r="P2412" s="6" t="e">
        <f>ROUND(E2412/L2412,2)</f>
        <v>#DIV/0!</v>
      </c>
      <c r="Q2412" t="str">
        <f>LEFT(N2412, SEARCH("/",N2412)-1)</f>
        <v>technology</v>
      </c>
      <c r="R2412" t="str">
        <f>RIGHT(N2412, LEN(N2412)-SEARCH("/",N2412))</f>
        <v>web</v>
      </c>
      <c r="S2412" s="10">
        <f t="shared" si="74"/>
        <v>42283.182604166665</v>
      </c>
      <c r="T2412" s="10">
        <f t="shared" si="75"/>
        <v>42338.791666666664</v>
      </c>
    </row>
    <row r="2413" spans="1:20" ht="49" x14ac:dyDescent="0.25">
      <c r="A2413">
        <v>586</v>
      </c>
      <c r="B2413" s="3" t="s">
        <v>587</v>
      </c>
      <c r="C2413" s="3" t="s">
        <v>4696</v>
      </c>
      <c r="D2413">
        <v>10000</v>
      </c>
      <c r="E2413">
        <v>56</v>
      </c>
      <c r="F2413" t="s">
        <v>8221</v>
      </c>
      <c r="G2413" t="s">
        <v>8224</v>
      </c>
      <c r="H2413" t="s">
        <v>8246</v>
      </c>
      <c r="I2413">
        <v>1424032207</v>
      </c>
      <c r="J2413">
        <v>1421440207</v>
      </c>
      <c r="K2413" t="b">
        <v>0</v>
      </c>
      <c r="L2413">
        <v>4</v>
      </c>
      <c r="M2413" t="b">
        <v>0</v>
      </c>
      <c r="N2413" t="s">
        <v>8272</v>
      </c>
      <c r="O2413" s="5">
        <f>E2413/D2413</f>
        <v>5.5999999999999999E-3</v>
      </c>
      <c r="P2413" s="6">
        <f>ROUND(E2413/L2413,2)</f>
        <v>14</v>
      </c>
      <c r="Q2413" t="str">
        <f>LEFT(N2413, SEARCH("/",N2413)-1)</f>
        <v>technology</v>
      </c>
      <c r="R2413" t="str">
        <f>RIGHT(N2413, LEN(N2413)-SEARCH("/",N2413))</f>
        <v>web</v>
      </c>
      <c r="S2413" s="10">
        <f t="shared" si="74"/>
        <v>42020.645914351851</v>
      </c>
      <c r="T2413" s="10">
        <f t="shared" si="75"/>
        <v>42050.645914351851</v>
      </c>
    </row>
    <row r="2414" spans="1:20" ht="81" x14ac:dyDescent="0.25">
      <c r="A2414">
        <v>587</v>
      </c>
      <c r="B2414" s="3" t="s">
        <v>588</v>
      </c>
      <c r="C2414" s="3" t="s">
        <v>4697</v>
      </c>
      <c r="D2414">
        <v>30000</v>
      </c>
      <c r="E2414">
        <v>2725</v>
      </c>
      <c r="F2414" t="s">
        <v>8221</v>
      </c>
      <c r="G2414" t="s">
        <v>8229</v>
      </c>
      <c r="H2414" t="s">
        <v>8251</v>
      </c>
      <c r="I2414">
        <v>1429207833</v>
      </c>
      <c r="J2414">
        <v>1426615833</v>
      </c>
      <c r="K2414" t="b">
        <v>0</v>
      </c>
      <c r="L2414">
        <v>7</v>
      </c>
      <c r="M2414" t="b">
        <v>0</v>
      </c>
      <c r="N2414" t="s">
        <v>8272</v>
      </c>
      <c r="O2414" s="5">
        <f>E2414/D2414</f>
        <v>9.0833333333333335E-2</v>
      </c>
      <c r="P2414" s="6">
        <f>ROUND(E2414/L2414,2)</f>
        <v>389.29</v>
      </c>
      <c r="Q2414" t="str">
        <f>LEFT(N2414, SEARCH("/",N2414)-1)</f>
        <v>technology</v>
      </c>
      <c r="R2414" t="str">
        <f>RIGHT(N2414, LEN(N2414)-SEARCH("/",N2414))</f>
        <v>web</v>
      </c>
      <c r="S2414" s="10">
        <f t="shared" si="74"/>
        <v>42080.548993055556</v>
      </c>
      <c r="T2414" s="10">
        <f t="shared" si="75"/>
        <v>42110.548993055556</v>
      </c>
    </row>
    <row r="2415" spans="1:20" ht="49" x14ac:dyDescent="0.25">
      <c r="A2415">
        <v>588</v>
      </c>
      <c r="B2415" s="3" t="s">
        <v>589</v>
      </c>
      <c r="C2415" s="3" t="s">
        <v>4698</v>
      </c>
      <c r="D2415">
        <v>9000</v>
      </c>
      <c r="E2415">
        <v>301</v>
      </c>
      <c r="F2415" t="s">
        <v>8221</v>
      </c>
      <c r="G2415" t="s">
        <v>8237</v>
      </c>
      <c r="H2415" t="s">
        <v>8249</v>
      </c>
      <c r="I2415">
        <v>1479410886</v>
      </c>
      <c r="J2415">
        <v>1474223286</v>
      </c>
      <c r="K2415" t="b">
        <v>0</v>
      </c>
      <c r="L2415">
        <v>2</v>
      </c>
      <c r="M2415" t="b">
        <v>0</v>
      </c>
      <c r="N2415" t="s">
        <v>8272</v>
      </c>
      <c r="O2415" s="5">
        <f>E2415/D2415</f>
        <v>3.3444444444444443E-2</v>
      </c>
      <c r="P2415" s="6">
        <f>ROUND(E2415/L2415,2)</f>
        <v>150.5</v>
      </c>
      <c r="Q2415" t="str">
        <f>LEFT(N2415, SEARCH("/",N2415)-1)</f>
        <v>technology</v>
      </c>
      <c r="R2415" t="str">
        <f>RIGHT(N2415, LEN(N2415)-SEARCH("/",N2415))</f>
        <v>web</v>
      </c>
      <c r="S2415" s="10">
        <f t="shared" si="74"/>
        <v>42631.561180555553</v>
      </c>
      <c r="T2415" s="10">
        <f t="shared" si="75"/>
        <v>42691.602847222217</v>
      </c>
    </row>
    <row r="2416" spans="1:20" ht="18" x14ac:dyDescent="0.25">
      <c r="A2416">
        <v>589</v>
      </c>
      <c r="B2416" s="3" t="s">
        <v>590</v>
      </c>
      <c r="C2416" s="3" t="s">
        <v>4699</v>
      </c>
      <c r="D2416">
        <v>7500</v>
      </c>
      <c r="E2416">
        <v>1</v>
      </c>
      <c r="F2416" t="s">
        <v>8221</v>
      </c>
      <c r="G2416" t="s">
        <v>8224</v>
      </c>
      <c r="H2416" t="s">
        <v>8246</v>
      </c>
      <c r="I2416">
        <v>1436366699</v>
      </c>
      <c r="J2416">
        <v>1435070699</v>
      </c>
      <c r="K2416" t="b">
        <v>0</v>
      </c>
      <c r="L2416">
        <v>1</v>
      </c>
      <c r="M2416" t="b">
        <v>0</v>
      </c>
      <c r="N2416" t="s">
        <v>8272</v>
      </c>
      <c r="O2416" s="5">
        <f>E2416/D2416</f>
        <v>1.3333333333333334E-4</v>
      </c>
      <c r="P2416" s="6">
        <f>ROUND(E2416/L2416,2)</f>
        <v>1</v>
      </c>
      <c r="Q2416" t="str">
        <f>LEFT(N2416, SEARCH("/",N2416)-1)</f>
        <v>technology</v>
      </c>
      <c r="R2416" t="str">
        <f>RIGHT(N2416, LEN(N2416)-SEARCH("/",N2416))</f>
        <v>web</v>
      </c>
      <c r="S2416" s="10">
        <f t="shared" si="74"/>
        <v>42178.406238425923</v>
      </c>
      <c r="T2416" s="10">
        <f t="shared" si="75"/>
        <v>42193.406238425923</v>
      </c>
    </row>
    <row r="2417" spans="1:20" ht="49" x14ac:dyDescent="0.25">
      <c r="A2417">
        <v>590</v>
      </c>
      <c r="B2417" s="3" t="s">
        <v>591</v>
      </c>
      <c r="C2417" s="3" t="s">
        <v>4700</v>
      </c>
      <c r="D2417">
        <v>5000</v>
      </c>
      <c r="E2417">
        <v>223</v>
      </c>
      <c r="F2417" t="s">
        <v>8221</v>
      </c>
      <c r="G2417" t="s">
        <v>8225</v>
      </c>
      <c r="H2417" t="s">
        <v>8247</v>
      </c>
      <c r="I2417">
        <v>1454936460</v>
      </c>
      <c r="J2417">
        <v>1452259131</v>
      </c>
      <c r="K2417" t="b">
        <v>0</v>
      </c>
      <c r="L2417">
        <v>9</v>
      </c>
      <c r="M2417" t="b">
        <v>0</v>
      </c>
      <c r="N2417" t="s">
        <v>8272</v>
      </c>
      <c r="O2417" s="5">
        <f>E2417/D2417</f>
        <v>4.4600000000000001E-2</v>
      </c>
      <c r="P2417" s="6">
        <f>ROUND(E2417/L2417,2)</f>
        <v>24.78</v>
      </c>
      <c r="Q2417" t="str">
        <f>LEFT(N2417, SEARCH("/",N2417)-1)</f>
        <v>technology</v>
      </c>
      <c r="R2417" t="str">
        <f>RIGHT(N2417, LEN(N2417)-SEARCH("/",N2417))</f>
        <v>web</v>
      </c>
      <c r="S2417" s="10">
        <f t="shared" si="74"/>
        <v>42377.34642361111</v>
      </c>
      <c r="T2417" s="10">
        <f t="shared" si="75"/>
        <v>42408.334027777775</v>
      </c>
    </row>
    <row r="2418" spans="1:20" ht="49" x14ac:dyDescent="0.25">
      <c r="A2418">
        <v>591</v>
      </c>
      <c r="B2418" s="3" t="s">
        <v>592</v>
      </c>
      <c r="C2418" s="3" t="s">
        <v>4701</v>
      </c>
      <c r="D2418">
        <v>100000</v>
      </c>
      <c r="E2418">
        <v>61</v>
      </c>
      <c r="F2418" t="s">
        <v>8221</v>
      </c>
      <c r="G2418" t="s">
        <v>8224</v>
      </c>
      <c r="H2418" t="s">
        <v>8246</v>
      </c>
      <c r="I2418">
        <v>1437570130</v>
      </c>
      <c r="J2418">
        <v>1434978130</v>
      </c>
      <c r="K2418" t="b">
        <v>0</v>
      </c>
      <c r="L2418">
        <v>2</v>
      </c>
      <c r="M2418" t="b">
        <v>0</v>
      </c>
      <c r="N2418" t="s">
        <v>8272</v>
      </c>
      <c r="O2418" s="5">
        <f>E2418/D2418</f>
        <v>6.0999999999999997E-4</v>
      </c>
      <c r="P2418" s="6">
        <f>ROUND(E2418/L2418,2)</f>
        <v>30.5</v>
      </c>
      <c r="Q2418" t="str">
        <f>LEFT(N2418, SEARCH("/",N2418)-1)</f>
        <v>technology</v>
      </c>
      <c r="R2418" t="str">
        <f>RIGHT(N2418, LEN(N2418)-SEARCH("/",N2418))</f>
        <v>web</v>
      </c>
      <c r="S2418" s="10">
        <f t="shared" si="74"/>
        <v>42177.334837962961</v>
      </c>
      <c r="T2418" s="10">
        <f t="shared" si="75"/>
        <v>42207.334837962961</v>
      </c>
    </row>
    <row r="2419" spans="1:20" ht="49" x14ac:dyDescent="0.25">
      <c r="A2419">
        <v>592</v>
      </c>
      <c r="B2419" s="3" t="s">
        <v>593</v>
      </c>
      <c r="C2419" s="3" t="s">
        <v>4702</v>
      </c>
      <c r="D2419">
        <v>7500</v>
      </c>
      <c r="E2419">
        <v>250</v>
      </c>
      <c r="F2419" t="s">
        <v>8221</v>
      </c>
      <c r="G2419" t="s">
        <v>8224</v>
      </c>
      <c r="H2419" t="s">
        <v>8246</v>
      </c>
      <c r="I2419">
        <v>1417584860</v>
      </c>
      <c r="J2419">
        <v>1414992860</v>
      </c>
      <c r="K2419" t="b">
        <v>0</v>
      </c>
      <c r="L2419">
        <v>1</v>
      </c>
      <c r="M2419" t="b">
        <v>0</v>
      </c>
      <c r="N2419" t="s">
        <v>8272</v>
      </c>
      <c r="O2419" s="5">
        <f>E2419/D2419</f>
        <v>3.3333333333333333E-2</v>
      </c>
      <c r="P2419" s="6">
        <f>ROUND(E2419/L2419,2)</f>
        <v>250</v>
      </c>
      <c r="Q2419" t="str">
        <f>LEFT(N2419, SEARCH("/",N2419)-1)</f>
        <v>technology</v>
      </c>
      <c r="R2419" t="str">
        <f>RIGHT(N2419, LEN(N2419)-SEARCH("/",N2419))</f>
        <v>web</v>
      </c>
      <c r="S2419" s="10">
        <f t="shared" si="74"/>
        <v>41946.023842592593</v>
      </c>
      <c r="T2419" s="10">
        <f t="shared" si="75"/>
        <v>41976.023842592585</v>
      </c>
    </row>
    <row r="2420" spans="1:20" ht="49" x14ac:dyDescent="0.25">
      <c r="A2420">
        <v>593</v>
      </c>
      <c r="B2420" s="3" t="s">
        <v>594</v>
      </c>
      <c r="C2420" s="3" t="s">
        <v>4703</v>
      </c>
      <c r="D2420">
        <v>500</v>
      </c>
      <c r="E2420">
        <v>115</v>
      </c>
      <c r="F2420" t="s">
        <v>8221</v>
      </c>
      <c r="G2420" t="s">
        <v>8225</v>
      </c>
      <c r="H2420" t="s">
        <v>8247</v>
      </c>
      <c r="I2420">
        <v>1428333345</v>
      </c>
      <c r="J2420">
        <v>1425744945</v>
      </c>
      <c r="K2420" t="b">
        <v>0</v>
      </c>
      <c r="L2420">
        <v>7</v>
      </c>
      <c r="M2420" t="b">
        <v>0</v>
      </c>
      <c r="N2420" t="s">
        <v>8272</v>
      </c>
      <c r="O2420" s="5">
        <f>E2420/D2420</f>
        <v>0.23</v>
      </c>
      <c r="P2420" s="6">
        <f>ROUND(E2420/L2420,2)</f>
        <v>16.43</v>
      </c>
      <c r="Q2420" t="str">
        <f>LEFT(N2420, SEARCH("/",N2420)-1)</f>
        <v>technology</v>
      </c>
      <c r="R2420" t="str">
        <f>RIGHT(N2420, LEN(N2420)-SEARCH("/",N2420))</f>
        <v>web</v>
      </c>
      <c r="S2420" s="10">
        <f t="shared" si="74"/>
        <v>42070.469270833331</v>
      </c>
      <c r="T2420" s="10">
        <f t="shared" si="75"/>
        <v>42100.427604166667</v>
      </c>
    </row>
    <row r="2421" spans="1:20" ht="33" x14ac:dyDescent="0.25">
      <c r="A2421">
        <v>594</v>
      </c>
      <c r="B2421" s="3" t="s">
        <v>595</v>
      </c>
      <c r="C2421" s="3" t="s">
        <v>4704</v>
      </c>
      <c r="D2421">
        <v>25000</v>
      </c>
      <c r="E2421">
        <v>26</v>
      </c>
      <c r="F2421" t="s">
        <v>8221</v>
      </c>
      <c r="G2421" t="s">
        <v>8224</v>
      </c>
      <c r="H2421" t="s">
        <v>8246</v>
      </c>
      <c r="I2421">
        <v>1460832206</v>
      </c>
      <c r="J2421">
        <v>1458240206</v>
      </c>
      <c r="K2421" t="b">
        <v>0</v>
      </c>
      <c r="L2421">
        <v>2</v>
      </c>
      <c r="M2421" t="b">
        <v>0</v>
      </c>
      <c r="N2421" t="s">
        <v>8272</v>
      </c>
      <c r="O2421" s="5">
        <f>E2421/D2421</f>
        <v>1.0399999999999999E-3</v>
      </c>
      <c r="P2421" s="6">
        <f>ROUND(E2421/L2421,2)</f>
        <v>13</v>
      </c>
      <c r="Q2421" t="str">
        <f>LEFT(N2421, SEARCH("/",N2421)-1)</f>
        <v>technology</v>
      </c>
      <c r="R2421" t="str">
        <f>RIGHT(N2421, LEN(N2421)-SEARCH("/",N2421))</f>
        <v>web</v>
      </c>
      <c r="S2421" s="10">
        <f t="shared" si="74"/>
        <v>42446.571828703702</v>
      </c>
      <c r="T2421" s="10">
        <f t="shared" si="75"/>
        <v>42476.571828703702</v>
      </c>
    </row>
    <row r="2422" spans="1:20" ht="49" x14ac:dyDescent="0.25">
      <c r="A2422">
        <v>595</v>
      </c>
      <c r="B2422" s="3" t="s">
        <v>596</v>
      </c>
      <c r="C2422" s="3" t="s">
        <v>4705</v>
      </c>
      <c r="D2422">
        <v>100000</v>
      </c>
      <c r="E2422">
        <v>426</v>
      </c>
      <c r="F2422" t="s">
        <v>8221</v>
      </c>
      <c r="G2422" t="s">
        <v>8224</v>
      </c>
      <c r="H2422" t="s">
        <v>8246</v>
      </c>
      <c r="I2422">
        <v>1430703638</v>
      </c>
      <c r="J2422">
        <v>1426815638</v>
      </c>
      <c r="K2422" t="b">
        <v>0</v>
      </c>
      <c r="L2422">
        <v>8</v>
      </c>
      <c r="M2422" t="b">
        <v>0</v>
      </c>
      <c r="N2422" t="s">
        <v>8272</v>
      </c>
      <c r="O2422" s="5">
        <f>E2422/D2422</f>
        <v>4.2599999999999999E-3</v>
      </c>
      <c r="P2422" s="6">
        <f>ROUND(E2422/L2422,2)</f>
        <v>53.25</v>
      </c>
      <c r="Q2422" t="str">
        <f>LEFT(N2422, SEARCH("/",N2422)-1)</f>
        <v>technology</v>
      </c>
      <c r="R2422" t="str">
        <f>RIGHT(N2422, LEN(N2422)-SEARCH("/",N2422))</f>
        <v>web</v>
      </c>
      <c r="S2422" s="10">
        <f t="shared" si="74"/>
        <v>42082.861550925925</v>
      </c>
      <c r="T2422" s="10">
        <f t="shared" si="75"/>
        <v>42127.861550925925</v>
      </c>
    </row>
    <row r="2423" spans="1:20" ht="33" x14ac:dyDescent="0.25">
      <c r="A2423">
        <v>596</v>
      </c>
      <c r="B2423" s="3" t="s">
        <v>597</v>
      </c>
      <c r="C2423" s="3" t="s">
        <v>4706</v>
      </c>
      <c r="D2423">
        <v>20000</v>
      </c>
      <c r="E2423">
        <v>6</v>
      </c>
      <c r="F2423" t="s">
        <v>8221</v>
      </c>
      <c r="G2423" t="s">
        <v>8224</v>
      </c>
      <c r="H2423" t="s">
        <v>8246</v>
      </c>
      <c r="I2423">
        <v>1478122292</v>
      </c>
      <c r="J2423">
        <v>1475530292</v>
      </c>
      <c r="K2423" t="b">
        <v>0</v>
      </c>
      <c r="L2423">
        <v>2</v>
      </c>
      <c r="M2423" t="b">
        <v>0</v>
      </c>
      <c r="N2423" t="s">
        <v>8272</v>
      </c>
      <c r="O2423" s="5">
        <f>E2423/D2423</f>
        <v>2.9999999999999997E-4</v>
      </c>
      <c r="P2423" s="6">
        <f>ROUND(E2423/L2423,2)</f>
        <v>3</v>
      </c>
      <c r="Q2423" t="str">
        <f>LEFT(N2423, SEARCH("/",N2423)-1)</f>
        <v>technology</v>
      </c>
      <c r="R2423" t="str">
        <f>RIGHT(N2423, LEN(N2423)-SEARCH("/",N2423))</f>
        <v>web</v>
      </c>
      <c r="S2423" s="10">
        <f t="shared" si="74"/>
        <v>42646.688564814809</v>
      </c>
      <c r="T2423" s="10">
        <f t="shared" si="75"/>
        <v>42676.688564814809</v>
      </c>
    </row>
    <row r="2424" spans="1:20" ht="49" x14ac:dyDescent="0.25">
      <c r="A2424">
        <v>597</v>
      </c>
      <c r="B2424" s="3" t="s">
        <v>598</v>
      </c>
      <c r="C2424" s="3" t="s">
        <v>4707</v>
      </c>
      <c r="D2424">
        <v>7500</v>
      </c>
      <c r="E2424">
        <v>20</v>
      </c>
      <c r="F2424" t="s">
        <v>8221</v>
      </c>
      <c r="G2424" t="s">
        <v>8224</v>
      </c>
      <c r="H2424" t="s">
        <v>8246</v>
      </c>
      <c r="I2424">
        <v>1469980800</v>
      </c>
      <c r="J2424">
        <v>1466787335</v>
      </c>
      <c r="K2424" t="b">
        <v>0</v>
      </c>
      <c r="L2424">
        <v>2</v>
      </c>
      <c r="M2424" t="b">
        <v>0</v>
      </c>
      <c r="N2424" t="s">
        <v>8272</v>
      </c>
      <c r="O2424" s="5">
        <f>E2424/D2424</f>
        <v>2.6666666666666666E-3</v>
      </c>
      <c r="P2424" s="6">
        <f>ROUND(E2424/L2424,2)</f>
        <v>10</v>
      </c>
      <c r="Q2424" t="str">
        <f>LEFT(N2424, SEARCH("/",N2424)-1)</f>
        <v>technology</v>
      </c>
      <c r="R2424" t="str">
        <f>RIGHT(N2424, LEN(N2424)-SEARCH("/",N2424))</f>
        <v>web</v>
      </c>
      <c r="S2424" s="10">
        <f t="shared" si="74"/>
        <v>42545.496932870366</v>
      </c>
      <c r="T2424" s="10">
        <f t="shared" si="75"/>
        <v>42582.458333333336</v>
      </c>
    </row>
    <row r="2425" spans="1:20" ht="33" x14ac:dyDescent="0.25">
      <c r="A2425">
        <v>598</v>
      </c>
      <c r="B2425" s="3" t="s">
        <v>599</v>
      </c>
      <c r="C2425" s="3" t="s">
        <v>4708</v>
      </c>
      <c r="D2425">
        <v>2500</v>
      </c>
      <c r="E2425">
        <v>850</v>
      </c>
      <c r="F2425" t="s">
        <v>8221</v>
      </c>
      <c r="G2425" t="s">
        <v>8224</v>
      </c>
      <c r="H2425" t="s">
        <v>8246</v>
      </c>
      <c r="I2425">
        <v>1417737781</v>
      </c>
      <c r="J2425">
        <v>1415145781</v>
      </c>
      <c r="K2425" t="b">
        <v>0</v>
      </c>
      <c r="L2425">
        <v>7</v>
      </c>
      <c r="M2425" t="b">
        <v>0</v>
      </c>
      <c r="N2425" t="s">
        <v>8272</v>
      </c>
      <c r="O2425" s="5">
        <f>E2425/D2425</f>
        <v>0.34</v>
      </c>
      <c r="P2425" s="6">
        <f>ROUND(E2425/L2425,2)</f>
        <v>121.43</v>
      </c>
      <c r="Q2425" t="str">
        <f>LEFT(N2425, SEARCH("/",N2425)-1)</f>
        <v>technology</v>
      </c>
      <c r="R2425" t="str">
        <f>RIGHT(N2425, LEN(N2425)-SEARCH("/",N2425))</f>
        <v>web</v>
      </c>
      <c r="S2425" s="10">
        <f t="shared" si="74"/>
        <v>41947.793761574074</v>
      </c>
      <c r="T2425" s="10">
        <f t="shared" si="75"/>
        <v>41977.793761574074</v>
      </c>
    </row>
    <row r="2426" spans="1:20" ht="49" x14ac:dyDescent="0.25">
      <c r="A2426">
        <v>599</v>
      </c>
      <c r="B2426" s="3" t="s">
        <v>600</v>
      </c>
      <c r="C2426" s="3" t="s">
        <v>4709</v>
      </c>
      <c r="D2426">
        <v>50000</v>
      </c>
      <c r="E2426">
        <v>31</v>
      </c>
      <c r="F2426" t="s">
        <v>8221</v>
      </c>
      <c r="G2426" t="s">
        <v>8224</v>
      </c>
      <c r="H2426" t="s">
        <v>8246</v>
      </c>
      <c r="I2426">
        <v>1425827760</v>
      </c>
      <c r="J2426">
        <v>1423769402</v>
      </c>
      <c r="K2426" t="b">
        <v>0</v>
      </c>
      <c r="L2426">
        <v>2</v>
      </c>
      <c r="M2426" t="b">
        <v>0</v>
      </c>
      <c r="N2426" t="s">
        <v>8272</v>
      </c>
      <c r="O2426" s="5">
        <f>E2426/D2426</f>
        <v>6.2E-4</v>
      </c>
      <c r="P2426" s="6">
        <f>ROUND(E2426/L2426,2)</f>
        <v>15.5</v>
      </c>
      <c r="Q2426" t="str">
        <f>LEFT(N2426, SEARCH("/",N2426)-1)</f>
        <v>technology</v>
      </c>
      <c r="R2426" t="str">
        <f>RIGHT(N2426, LEN(N2426)-SEARCH("/",N2426))</f>
        <v>web</v>
      </c>
      <c r="S2426" s="10">
        <f t="shared" si="74"/>
        <v>42047.604189814818</v>
      </c>
      <c r="T2426" s="10">
        <f t="shared" si="75"/>
        <v>42071.427777777775</v>
      </c>
    </row>
    <row r="2427" spans="1:20" ht="49" x14ac:dyDescent="0.25">
      <c r="A2427">
        <v>660</v>
      </c>
      <c r="B2427" s="3" t="s">
        <v>661</v>
      </c>
      <c r="C2427" s="3" t="s">
        <v>4770</v>
      </c>
      <c r="D2427">
        <v>50000</v>
      </c>
      <c r="E2427">
        <v>1529</v>
      </c>
      <c r="F2427" t="s">
        <v>8221</v>
      </c>
      <c r="G2427" t="s">
        <v>8224</v>
      </c>
      <c r="H2427" t="s">
        <v>8246</v>
      </c>
      <c r="I2427">
        <v>1415558879</v>
      </c>
      <c r="J2427">
        <v>1412963279</v>
      </c>
      <c r="K2427" t="b">
        <v>0</v>
      </c>
      <c r="L2427">
        <v>18</v>
      </c>
      <c r="M2427" t="b">
        <v>0</v>
      </c>
      <c r="N2427" t="s">
        <v>8273</v>
      </c>
      <c r="O2427" s="5">
        <f>E2427/D2427</f>
        <v>3.058E-2</v>
      </c>
      <c r="P2427" s="6">
        <f>ROUND(E2427/L2427,2)</f>
        <v>84.94</v>
      </c>
      <c r="Q2427" t="str">
        <f>LEFT(N2427, SEARCH("/",N2427)-1)</f>
        <v>technology</v>
      </c>
      <c r="R2427" t="str">
        <f>RIGHT(N2427, LEN(N2427)-SEARCH("/",N2427))</f>
        <v>wearables</v>
      </c>
      <c r="S2427" s="10">
        <f t="shared" si="74"/>
        <v>41922.533321759256</v>
      </c>
      <c r="T2427" s="10">
        <f t="shared" si="75"/>
        <v>41952.57498842592</v>
      </c>
    </row>
    <row r="2428" spans="1:20" ht="49" x14ac:dyDescent="0.25">
      <c r="A2428">
        <v>661</v>
      </c>
      <c r="B2428" s="3" t="s">
        <v>662</v>
      </c>
      <c r="C2428" s="3" t="s">
        <v>4771</v>
      </c>
      <c r="D2428">
        <v>10000</v>
      </c>
      <c r="E2428">
        <v>95</v>
      </c>
      <c r="F2428" t="s">
        <v>8221</v>
      </c>
      <c r="G2428" t="s">
        <v>8224</v>
      </c>
      <c r="H2428" t="s">
        <v>8246</v>
      </c>
      <c r="I2428">
        <v>1477236559</v>
      </c>
      <c r="J2428">
        <v>1474644559</v>
      </c>
      <c r="K2428" t="b">
        <v>0</v>
      </c>
      <c r="L2428">
        <v>9</v>
      </c>
      <c r="M2428" t="b">
        <v>0</v>
      </c>
      <c r="N2428" t="s">
        <v>8273</v>
      </c>
      <c r="O2428" s="5">
        <f>E2428/D2428</f>
        <v>9.4999999999999998E-3</v>
      </c>
      <c r="P2428" s="6">
        <f>ROUND(E2428/L2428,2)</f>
        <v>10.56</v>
      </c>
      <c r="Q2428" t="str">
        <f>LEFT(N2428, SEARCH("/",N2428)-1)</f>
        <v>technology</v>
      </c>
      <c r="R2428" t="str">
        <f>RIGHT(N2428, LEN(N2428)-SEARCH("/",N2428))</f>
        <v>wearables</v>
      </c>
      <c r="S2428" s="10">
        <f t="shared" si="74"/>
        <v>42636.437025462961</v>
      </c>
      <c r="T2428" s="10">
        <f t="shared" si="75"/>
        <v>42666.437025462961</v>
      </c>
    </row>
    <row r="2429" spans="1:20" ht="33" x14ac:dyDescent="0.25">
      <c r="A2429">
        <v>662</v>
      </c>
      <c r="B2429" s="3" t="s">
        <v>663</v>
      </c>
      <c r="C2429" s="3" t="s">
        <v>4772</v>
      </c>
      <c r="D2429">
        <v>39000</v>
      </c>
      <c r="E2429">
        <v>156</v>
      </c>
      <c r="F2429" t="s">
        <v>8221</v>
      </c>
      <c r="G2429" t="s">
        <v>8224</v>
      </c>
      <c r="H2429" t="s">
        <v>8246</v>
      </c>
      <c r="I2429">
        <v>1421404247</v>
      </c>
      <c r="J2429">
        <v>1418812247</v>
      </c>
      <c r="K2429" t="b">
        <v>0</v>
      </c>
      <c r="L2429">
        <v>4</v>
      </c>
      <c r="M2429" t="b">
        <v>0</v>
      </c>
      <c r="N2429" t="s">
        <v>8273</v>
      </c>
      <c r="O2429" s="5">
        <f>E2429/D2429</f>
        <v>4.0000000000000001E-3</v>
      </c>
      <c r="P2429" s="6">
        <f>ROUND(E2429/L2429,2)</f>
        <v>39</v>
      </c>
      <c r="Q2429" t="str">
        <f>LEFT(N2429, SEARCH("/",N2429)-1)</f>
        <v>technology</v>
      </c>
      <c r="R2429" t="str">
        <f>RIGHT(N2429, LEN(N2429)-SEARCH("/",N2429))</f>
        <v>wearables</v>
      </c>
      <c r="S2429" s="10">
        <f t="shared" si="74"/>
        <v>41990.229710648149</v>
      </c>
      <c r="T2429" s="10">
        <f t="shared" si="75"/>
        <v>42020.229710648149</v>
      </c>
    </row>
    <row r="2430" spans="1:20" ht="49" x14ac:dyDescent="0.25">
      <c r="A2430">
        <v>663</v>
      </c>
      <c r="B2430" s="3" t="s">
        <v>664</v>
      </c>
      <c r="C2430" s="3" t="s">
        <v>4773</v>
      </c>
      <c r="D2430">
        <v>200000</v>
      </c>
      <c r="E2430">
        <v>700</v>
      </c>
      <c r="F2430" t="s">
        <v>8221</v>
      </c>
      <c r="G2430" t="s">
        <v>8232</v>
      </c>
      <c r="H2430" t="s">
        <v>8253</v>
      </c>
      <c r="I2430">
        <v>1437250456</v>
      </c>
      <c r="J2430">
        <v>1434658456</v>
      </c>
      <c r="K2430" t="b">
        <v>0</v>
      </c>
      <c r="L2430">
        <v>7</v>
      </c>
      <c r="M2430" t="b">
        <v>0</v>
      </c>
      <c r="N2430" t="s">
        <v>8273</v>
      </c>
      <c r="O2430" s="5">
        <f>E2430/D2430</f>
        <v>3.5000000000000001E-3</v>
      </c>
      <c r="P2430" s="6">
        <f>ROUND(E2430/L2430,2)</f>
        <v>100</v>
      </c>
      <c r="Q2430" t="str">
        <f>LEFT(N2430, SEARCH("/",N2430)-1)</f>
        <v>technology</v>
      </c>
      <c r="R2430" t="str">
        <f>RIGHT(N2430, LEN(N2430)-SEARCH("/",N2430))</f>
        <v>wearables</v>
      </c>
      <c r="S2430" s="10">
        <f t="shared" si="74"/>
        <v>42173.634907407402</v>
      </c>
      <c r="T2430" s="10">
        <f t="shared" si="75"/>
        <v>42203.634907407402</v>
      </c>
    </row>
    <row r="2431" spans="1:20" ht="49" x14ac:dyDescent="0.25">
      <c r="A2431">
        <v>664</v>
      </c>
      <c r="B2431" s="3" t="s">
        <v>665</v>
      </c>
      <c r="C2431" s="3" t="s">
        <v>4774</v>
      </c>
      <c r="D2431">
        <v>12000</v>
      </c>
      <c r="E2431">
        <v>904</v>
      </c>
      <c r="F2431" t="s">
        <v>8221</v>
      </c>
      <c r="G2431" t="s">
        <v>8224</v>
      </c>
      <c r="H2431" t="s">
        <v>8246</v>
      </c>
      <c r="I2431">
        <v>1428940775</v>
      </c>
      <c r="J2431">
        <v>1426348775</v>
      </c>
      <c r="K2431" t="b">
        <v>0</v>
      </c>
      <c r="L2431">
        <v>29</v>
      </c>
      <c r="M2431" t="b">
        <v>0</v>
      </c>
      <c r="N2431" t="s">
        <v>8273</v>
      </c>
      <c r="O2431" s="5">
        <f>E2431/D2431</f>
        <v>7.5333333333333335E-2</v>
      </c>
      <c r="P2431" s="6">
        <f>ROUND(E2431/L2431,2)</f>
        <v>31.17</v>
      </c>
      <c r="Q2431" t="str">
        <f>LEFT(N2431, SEARCH("/",N2431)-1)</f>
        <v>technology</v>
      </c>
      <c r="R2431" t="str">
        <f>RIGHT(N2431, LEN(N2431)-SEARCH("/",N2431))</f>
        <v>wearables</v>
      </c>
      <c r="S2431" s="10">
        <f t="shared" si="74"/>
        <v>42077.458043981482</v>
      </c>
      <c r="T2431" s="10">
        <f t="shared" si="75"/>
        <v>42107.458043981482</v>
      </c>
    </row>
    <row r="2432" spans="1:20" ht="49" x14ac:dyDescent="0.25">
      <c r="A2432">
        <v>665</v>
      </c>
      <c r="B2432" s="3" t="s">
        <v>666</v>
      </c>
      <c r="C2432" s="3" t="s">
        <v>4775</v>
      </c>
      <c r="D2432">
        <v>10000</v>
      </c>
      <c r="E2432">
        <v>1864</v>
      </c>
      <c r="F2432" t="s">
        <v>8221</v>
      </c>
      <c r="G2432" t="s">
        <v>8224</v>
      </c>
      <c r="H2432" t="s">
        <v>8246</v>
      </c>
      <c r="I2432">
        <v>1484327061</v>
      </c>
      <c r="J2432">
        <v>1479143061</v>
      </c>
      <c r="K2432" t="b">
        <v>0</v>
      </c>
      <c r="L2432">
        <v>12</v>
      </c>
      <c r="M2432" t="b">
        <v>0</v>
      </c>
      <c r="N2432" t="s">
        <v>8273</v>
      </c>
      <c r="O2432" s="5">
        <f>E2432/D2432</f>
        <v>0.18640000000000001</v>
      </c>
      <c r="P2432" s="6">
        <f>ROUND(E2432/L2432,2)</f>
        <v>155.33000000000001</v>
      </c>
      <c r="Q2432" t="str">
        <f>LEFT(N2432, SEARCH("/",N2432)-1)</f>
        <v>technology</v>
      </c>
      <c r="R2432" t="str">
        <f>RIGHT(N2432, LEN(N2432)-SEARCH("/",N2432))</f>
        <v>wearables</v>
      </c>
      <c r="S2432" s="10">
        <f t="shared" si="74"/>
        <v>42688.503020833326</v>
      </c>
      <c r="T2432" s="10">
        <f t="shared" si="75"/>
        <v>42748.503020833326</v>
      </c>
    </row>
    <row r="2433" spans="1:20" ht="49" x14ac:dyDescent="0.25">
      <c r="A2433">
        <v>666</v>
      </c>
      <c r="B2433" s="3" t="s">
        <v>667</v>
      </c>
      <c r="C2433" s="3" t="s">
        <v>4776</v>
      </c>
      <c r="D2433">
        <v>200000</v>
      </c>
      <c r="E2433">
        <v>8</v>
      </c>
      <c r="F2433" t="s">
        <v>8221</v>
      </c>
      <c r="G2433" t="s">
        <v>8224</v>
      </c>
      <c r="H2433" t="s">
        <v>8246</v>
      </c>
      <c r="I2433">
        <v>1408305498</v>
      </c>
      <c r="J2433">
        <v>1405713498</v>
      </c>
      <c r="K2433" t="b">
        <v>0</v>
      </c>
      <c r="L2433">
        <v>4</v>
      </c>
      <c r="M2433" t="b">
        <v>0</v>
      </c>
      <c r="N2433" t="s">
        <v>8273</v>
      </c>
      <c r="O2433" s="5">
        <f>E2433/D2433</f>
        <v>4.0000000000000003E-5</v>
      </c>
      <c r="P2433" s="6">
        <f>ROUND(E2433/L2433,2)</f>
        <v>2</v>
      </c>
      <c r="Q2433" t="str">
        <f>LEFT(N2433, SEARCH("/",N2433)-1)</f>
        <v>technology</v>
      </c>
      <c r="R2433" t="str">
        <f>RIGHT(N2433, LEN(N2433)-SEARCH("/",N2433))</f>
        <v>wearables</v>
      </c>
      <c r="S2433" s="10">
        <f t="shared" si="74"/>
        <v>41838.623819444438</v>
      </c>
      <c r="T2433" s="10">
        <f t="shared" si="75"/>
        <v>41868.623819444438</v>
      </c>
    </row>
    <row r="2434" spans="1:20" ht="49" x14ac:dyDescent="0.25">
      <c r="A2434">
        <v>667</v>
      </c>
      <c r="B2434" s="3" t="s">
        <v>668</v>
      </c>
      <c r="C2434" s="3" t="s">
        <v>4777</v>
      </c>
      <c r="D2434">
        <v>50000</v>
      </c>
      <c r="E2434">
        <v>5010</v>
      </c>
      <c r="F2434" t="s">
        <v>8221</v>
      </c>
      <c r="G2434" t="s">
        <v>8237</v>
      </c>
      <c r="H2434" t="s">
        <v>8249</v>
      </c>
      <c r="I2434">
        <v>1477731463</v>
      </c>
      <c r="J2434">
        <v>1474275463</v>
      </c>
      <c r="K2434" t="b">
        <v>0</v>
      </c>
      <c r="L2434">
        <v>28</v>
      </c>
      <c r="M2434" t="b">
        <v>0</v>
      </c>
      <c r="N2434" t="s">
        <v>8273</v>
      </c>
      <c r="O2434" s="5">
        <f>E2434/D2434</f>
        <v>0.1002</v>
      </c>
      <c r="P2434" s="6">
        <f>ROUND(E2434/L2434,2)</f>
        <v>178.93</v>
      </c>
      <c r="Q2434" t="str">
        <f>LEFT(N2434, SEARCH("/",N2434)-1)</f>
        <v>technology</v>
      </c>
      <c r="R2434" t="str">
        <f>RIGHT(N2434, LEN(N2434)-SEARCH("/",N2434))</f>
        <v>wearables</v>
      </c>
      <c r="S2434" s="10">
        <f t="shared" si="74"/>
        <v>42632.165081018517</v>
      </c>
      <c r="T2434" s="10">
        <f t="shared" si="75"/>
        <v>42672.165081018517</v>
      </c>
    </row>
    <row r="2435" spans="1:20" ht="49" x14ac:dyDescent="0.25">
      <c r="A2435">
        <v>668</v>
      </c>
      <c r="B2435" s="3" t="s">
        <v>669</v>
      </c>
      <c r="C2435" s="3" t="s">
        <v>4778</v>
      </c>
      <c r="D2435">
        <v>15000</v>
      </c>
      <c r="E2435">
        <v>684</v>
      </c>
      <c r="F2435" t="s">
        <v>8221</v>
      </c>
      <c r="G2435" t="s">
        <v>8224</v>
      </c>
      <c r="H2435" t="s">
        <v>8246</v>
      </c>
      <c r="I2435">
        <v>1431374222</v>
      </c>
      <c r="J2435">
        <v>1427486222</v>
      </c>
      <c r="K2435" t="b">
        <v>0</v>
      </c>
      <c r="L2435">
        <v>25</v>
      </c>
      <c r="M2435" t="b">
        <v>0</v>
      </c>
      <c r="N2435" t="s">
        <v>8273</v>
      </c>
      <c r="O2435" s="5">
        <f>E2435/D2435</f>
        <v>4.5600000000000002E-2</v>
      </c>
      <c r="P2435" s="6">
        <f>ROUND(E2435/L2435,2)</f>
        <v>27.36</v>
      </c>
      <c r="Q2435" t="str">
        <f>LEFT(N2435, SEARCH("/",N2435)-1)</f>
        <v>technology</v>
      </c>
      <c r="R2435" t="str">
        <f>RIGHT(N2435, LEN(N2435)-SEARCH("/",N2435))</f>
        <v>wearables</v>
      </c>
      <c r="S2435" s="10">
        <f t="shared" ref="S2435:S2498" si="76">(J2435/86400)+25569+(-5/24)</f>
        <v>42090.622939814813</v>
      </c>
      <c r="T2435" s="10">
        <f t="shared" ref="T2435:T2498" si="77">(I2435/86400)+25569+(-5/24)</f>
        <v>42135.622939814813</v>
      </c>
    </row>
    <row r="2436" spans="1:20" ht="65" x14ac:dyDescent="0.25">
      <c r="A2436">
        <v>669</v>
      </c>
      <c r="B2436" s="3" t="s">
        <v>670</v>
      </c>
      <c r="C2436" s="3" t="s">
        <v>4779</v>
      </c>
      <c r="D2436">
        <v>200000</v>
      </c>
      <c r="E2436">
        <v>43015</v>
      </c>
      <c r="F2436" t="s">
        <v>8221</v>
      </c>
      <c r="G2436" t="s">
        <v>8235</v>
      </c>
      <c r="H2436" t="s">
        <v>8255</v>
      </c>
      <c r="I2436">
        <v>1467817258</v>
      </c>
      <c r="J2436">
        <v>1465225258</v>
      </c>
      <c r="K2436" t="b">
        <v>0</v>
      </c>
      <c r="L2436">
        <v>28</v>
      </c>
      <c r="M2436" t="b">
        <v>0</v>
      </c>
      <c r="N2436" t="s">
        <v>8273</v>
      </c>
      <c r="O2436" s="5">
        <f>E2436/D2436</f>
        <v>0.21507499999999999</v>
      </c>
      <c r="P2436" s="6">
        <f>ROUND(E2436/L2436,2)</f>
        <v>1536.25</v>
      </c>
      <c r="Q2436" t="str">
        <f>LEFT(N2436, SEARCH("/",N2436)-1)</f>
        <v>technology</v>
      </c>
      <c r="R2436" t="str">
        <f>RIGHT(N2436, LEN(N2436)-SEARCH("/",N2436))</f>
        <v>wearables</v>
      </c>
      <c r="S2436" s="10">
        <f t="shared" si="76"/>
        <v>42527.417337962957</v>
      </c>
      <c r="T2436" s="10">
        <f t="shared" si="77"/>
        <v>42557.417337962957</v>
      </c>
    </row>
    <row r="2437" spans="1:20" ht="49" x14ac:dyDescent="0.25">
      <c r="A2437">
        <v>670</v>
      </c>
      <c r="B2437" s="3" t="s">
        <v>671</v>
      </c>
      <c r="C2437" s="3" t="s">
        <v>4780</v>
      </c>
      <c r="D2437">
        <v>90000</v>
      </c>
      <c r="E2437">
        <v>26349</v>
      </c>
      <c r="F2437" t="s">
        <v>8221</v>
      </c>
      <c r="G2437" t="s">
        <v>8237</v>
      </c>
      <c r="H2437" t="s">
        <v>8249</v>
      </c>
      <c r="I2437">
        <v>1466323800</v>
      </c>
      <c r="J2437">
        <v>1463418120</v>
      </c>
      <c r="K2437" t="b">
        <v>0</v>
      </c>
      <c r="L2437">
        <v>310</v>
      </c>
      <c r="M2437" t="b">
        <v>0</v>
      </c>
      <c r="N2437" t="s">
        <v>8273</v>
      </c>
      <c r="O2437" s="5">
        <f>E2437/D2437</f>
        <v>0.29276666666666668</v>
      </c>
      <c r="P2437" s="6">
        <f>ROUND(E2437/L2437,2)</f>
        <v>85</v>
      </c>
      <c r="Q2437" t="str">
        <f>LEFT(N2437, SEARCH("/",N2437)-1)</f>
        <v>technology</v>
      </c>
      <c r="R2437" t="str">
        <f>RIGHT(N2437, LEN(N2437)-SEARCH("/",N2437))</f>
        <v>wearables</v>
      </c>
      <c r="S2437" s="10">
        <f t="shared" si="76"/>
        <v>42506.501388888886</v>
      </c>
      <c r="T2437" s="10">
        <f t="shared" si="77"/>
        <v>42540.131944444445</v>
      </c>
    </row>
    <row r="2438" spans="1:20" ht="49" x14ac:dyDescent="0.25">
      <c r="A2438">
        <v>671</v>
      </c>
      <c r="B2438" s="3" t="s">
        <v>672</v>
      </c>
      <c r="C2438" s="3" t="s">
        <v>4781</v>
      </c>
      <c r="D2438">
        <v>30000</v>
      </c>
      <c r="E2438">
        <v>11828</v>
      </c>
      <c r="F2438" t="s">
        <v>8221</v>
      </c>
      <c r="G2438" t="s">
        <v>8224</v>
      </c>
      <c r="H2438" t="s">
        <v>8246</v>
      </c>
      <c r="I2438">
        <v>1421208000</v>
      </c>
      <c r="J2438">
        <v>1418315852</v>
      </c>
      <c r="K2438" t="b">
        <v>0</v>
      </c>
      <c r="L2438">
        <v>15</v>
      </c>
      <c r="M2438" t="b">
        <v>0</v>
      </c>
      <c r="N2438" t="s">
        <v>8273</v>
      </c>
      <c r="O2438" s="5">
        <f>E2438/D2438</f>
        <v>0.39426666666666665</v>
      </c>
      <c r="P2438" s="6">
        <f>ROUND(E2438/L2438,2)</f>
        <v>788.53</v>
      </c>
      <c r="Q2438" t="str">
        <f>LEFT(N2438, SEARCH("/",N2438)-1)</f>
        <v>technology</v>
      </c>
      <c r="R2438" t="str">
        <f>RIGHT(N2438, LEN(N2438)-SEARCH("/",N2438))</f>
        <v>wearables</v>
      </c>
      <c r="S2438" s="10">
        <f t="shared" si="76"/>
        <v>41984.484398148146</v>
      </c>
      <c r="T2438" s="10">
        <f t="shared" si="77"/>
        <v>42017.958333333336</v>
      </c>
    </row>
    <row r="2439" spans="1:20" ht="49" x14ac:dyDescent="0.25">
      <c r="A2439">
        <v>672</v>
      </c>
      <c r="B2439" s="3" t="s">
        <v>673</v>
      </c>
      <c r="C2439" s="3" t="s">
        <v>4782</v>
      </c>
      <c r="D2439">
        <v>50000</v>
      </c>
      <c r="E2439">
        <v>10814</v>
      </c>
      <c r="F2439" t="s">
        <v>8221</v>
      </c>
      <c r="G2439" t="s">
        <v>8224</v>
      </c>
      <c r="H2439" t="s">
        <v>8246</v>
      </c>
      <c r="I2439">
        <v>1420088340</v>
      </c>
      <c r="J2439">
        <v>1417410964</v>
      </c>
      <c r="K2439" t="b">
        <v>0</v>
      </c>
      <c r="L2439">
        <v>215</v>
      </c>
      <c r="M2439" t="b">
        <v>0</v>
      </c>
      <c r="N2439" t="s">
        <v>8273</v>
      </c>
      <c r="O2439" s="5">
        <f>E2439/D2439</f>
        <v>0.21628</v>
      </c>
      <c r="P2439" s="6">
        <f>ROUND(E2439/L2439,2)</f>
        <v>50.3</v>
      </c>
      <c r="Q2439" t="str">
        <f>LEFT(N2439, SEARCH("/",N2439)-1)</f>
        <v>technology</v>
      </c>
      <c r="R2439" t="str">
        <f>RIGHT(N2439, LEN(N2439)-SEARCH("/",N2439))</f>
        <v>wearables</v>
      </c>
      <c r="S2439" s="10">
        <f t="shared" si="76"/>
        <v>41974.011157407404</v>
      </c>
      <c r="T2439" s="10">
        <f t="shared" si="77"/>
        <v>42004.999305555553</v>
      </c>
    </row>
    <row r="2440" spans="1:20" ht="49" x14ac:dyDescent="0.25">
      <c r="A2440">
        <v>673</v>
      </c>
      <c r="B2440" s="3" t="s">
        <v>674</v>
      </c>
      <c r="C2440" s="3" t="s">
        <v>4783</v>
      </c>
      <c r="D2440">
        <v>100000</v>
      </c>
      <c r="E2440">
        <v>205</v>
      </c>
      <c r="F2440" t="s">
        <v>8221</v>
      </c>
      <c r="G2440" t="s">
        <v>8224</v>
      </c>
      <c r="H2440" t="s">
        <v>8246</v>
      </c>
      <c r="I2440">
        <v>1409602217</v>
      </c>
      <c r="J2440">
        <v>1405714217</v>
      </c>
      <c r="K2440" t="b">
        <v>0</v>
      </c>
      <c r="L2440">
        <v>3</v>
      </c>
      <c r="M2440" t="b">
        <v>0</v>
      </c>
      <c r="N2440" t="s">
        <v>8273</v>
      </c>
      <c r="O2440" s="5">
        <f>E2440/D2440</f>
        <v>2.0500000000000002E-3</v>
      </c>
      <c r="P2440" s="6">
        <f>ROUND(E2440/L2440,2)</f>
        <v>68.33</v>
      </c>
      <c r="Q2440" t="str">
        <f>LEFT(N2440, SEARCH("/",N2440)-1)</f>
        <v>technology</v>
      </c>
      <c r="R2440" t="str">
        <f>RIGHT(N2440, LEN(N2440)-SEARCH("/",N2440))</f>
        <v>wearables</v>
      </c>
      <c r="S2440" s="10">
        <f t="shared" si="76"/>
        <v>41838.6321412037</v>
      </c>
      <c r="T2440" s="10">
        <f t="shared" si="77"/>
        <v>41883.6321412037</v>
      </c>
    </row>
    <row r="2441" spans="1:20" ht="33" x14ac:dyDescent="0.25">
      <c r="A2441">
        <v>674</v>
      </c>
      <c r="B2441" s="3" t="s">
        <v>675</v>
      </c>
      <c r="C2441" s="3" t="s">
        <v>4784</v>
      </c>
      <c r="D2441">
        <v>50000</v>
      </c>
      <c r="E2441">
        <v>15</v>
      </c>
      <c r="F2441" t="s">
        <v>8221</v>
      </c>
      <c r="G2441" t="s">
        <v>8224</v>
      </c>
      <c r="H2441" t="s">
        <v>8246</v>
      </c>
      <c r="I2441">
        <v>1407811627</v>
      </c>
      <c r="J2441">
        <v>1402627627</v>
      </c>
      <c r="K2441" t="b">
        <v>0</v>
      </c>
      <c r="L2441">
        <v>2</v>
      </c>
      <c r="M2441" t="b">
        <v>0</v>
      </c>
      <c r="N2441" t="s">
        <v>8273</v>
      </c>
      <c r="O2441" s="5">
        <f>E2441/D2441</f>
        <v>2.9999999999999997E-4</v>
      </c>
      <c r="P2441" s="6">
        <f>ROUND(E2441/L2441,2)</f>
        <v>7.5</v>
      </c>
      <c r="Q2441" t="str">
        <f>LEFT(N2441, SEARCH("/",N2441)-1)</f>
        <v>technology</v>
      </c>
      <c r="R2441" t="str">
        <f>RIGHT(N2441, LEN(N2441)-SEARCH("/",N2441))</f>
        <v>wearables</v>
      </c>
      <c r="S2441" s="10">
        <f t="shared" si="76"/>
        <v>41802.907719907402</v>
      </c>
      <c r="T2441" s="10">
        <f t="shared" si="77"/>
        <v>41862.907719907402</v>
      </c>
    </row>
    <row r="2442" spans="1:20" ht="49" x14ac:dyDescent="0.25">
      <c r="A2442">
        <v>675</v>
      </c>
      <c r="B2442" s="3" t="s">
        <v>676</v>
      </c>
      <c r="C2442" s="3" t="s">
        <v>4785</v>
      </c>
      <c r="D2442">
        <v>6000</v>
      </c>
      <c r="E2442">
        <v>891</v>
      </c>
      <c r="F2442" t="s">
        <v>8221</v>
      </c>
      <c r="G2442" t="s">
        <v>8224</v>
      </c>
      <c r="H2442" t="s">
        <v>8246</v>
      </c>
      <c r="I2442">
        <v>1420095540</v>
      </c>
      <c r="J2442">
        <v>1417558804</v>
      </c>
      <c r="K2442" t="b">
        <v>0</v>
      </c>
      <c r="L2442">
        <v>26</v>
      </c>
      <c r="M2442" t="b">
        <v>0</v>
      </c>
      <c r="N2442" t="s">
        <v>8273</v>
      </c>
      <c r="O2442" s="5">
        <f>E2442/D2442</f>
        <v>0.14849999999999999</v>
      </c>
      <c r="P2442" s="6">
        <f>ROUND(E2442/L2442,2)</f>
        <v>34.270000000000003</v>
      </c>
      <c r="Q2442" t="str">
        <f>LEFT(N2442, SEARCH("/",N2442)-1)</f>
        <v>technology</v>
      </c>
      <c r="R2442" t="str">
        <f>RIGHT(N2442, LEN(N2442)-SEARCH("/",N2442))</f>
        <v>wearables</v>
      </c>
      <c r="S2442" s="10">
        <f t="shared" si="76"/>
        <v>41975.722268518519</v>
      </c>
      <c r="T2442" s="10">
        <f t="shared" si="77"/>
        <v>42005.082638888889</v>
      </c>
    </row>
    <row r="2443" spans="1:20" ht="65" x14ac:dyDescent="0.25">
      <c r="A2443">
        <v>676</v>
      </c>
      <c r="B2443" s="3" t="s">
        <v>677</v>
      </c>
      <c r="C2443" s="3" t="s">
        <v>4786</v>
      </c>
      <c r="D2443">
        <v>100000</v>
      </c>
      <c r="E2443">
        <v>1471</v>
      </c>
      <c r="F2443" t="s">
        <v>8221</v>
      </c>
      <c r="G2443" t="s">
        <v>8229</v>
      </c>
      <c r="H2443" t="s">
        <v>8251</v>
      </c>
      <c r="I2443">
        <v>1423333581</v>
      </c>
      <c r="J2443">
        <v>1420741581</v>
      </c>
      <c r="K2443" t="b">
        <v>0</v>
      </c>
      <c r="L2443">
        <v>24</v>
      </c>
      <c r="M2443" t="b">
        <v>0</v>
      </c>
      <c r="N2443" t="s">
        <v>8273</v>
      </c>
      <c r="O2443" s="5">
        <f>E2443/D2443</f>
        <v>1.4710000000000001E-2</v>
      </c>
      <c r="P2443" s="6">
        <f>ROUND(E2443/L2443,2)</f>
        <v>61.29</v>
      </c>
      <c r="Q2443" t="str">
        <f>LEFT(N2443, SEARCH("/",N2443)-1)</f>
        <v>technology</v>
      </c>
      <c r="R2443" t="str">
        <f>RIGHT(N2443, LEN(N2443)-SEARCH("/",N2443))</f>
        <v>wearables</v>
      </c>
      <c r="S2443" s="10">
        <f t="shared" si="76"/>
        <v>42012.559965277775</v>
      </c>
      <c r="T2443" s="10">
        <f t="shared" si="77"/>
        <v>42042.559965277775</v>
      </c>
    </row>
    <row r="2444" spans="1:20" ht="49" x14ac:dyDescent="0.25">
      <c r="A2444">
        <v>677</v>
      </c>
      <c r="B2444" s="3" t="s">
        <v>678</v>
      </c>
      <c r="C2444" s="3" t="s">
        <v>4787</v>
      </c>
      <c r="D2444">
        <v>50000</v>
      </c>
      <c r="E2444">
        <v>12792</v>
      </c>
      <c r="F2444" t="s">
        <v>8221</v>
      </c>
      <c r="G2444" t="s">
        <v>8237</v>
      </c>
      <c r="H2444" t="s">
        <v>8249</v>
      </c>
      <c r="I2444">
        <v>1467106895</v>
      </c>
      <c r="J2444">
        <v>1463218895</v>
      </c>
      <c r="K2444" t="b">
        <v>0</v>
      </c>
      <c r="L2444">
        <v>96</v>
      </c>
      <c r="M2444" t="b">
        <v>0</v>
      </c>
      <c r="N2444" t="s">
        <v>8273</v>
      </c>
      <c r="O2444" s="5">
        <f>E2444/D2444</f>
        <v>0.25584000000000001</v>
      </c>
      <c r="P2444" s="6">
        <f>ROUND(E2444/L2444,2)</f>
        <v>133.25</v>
      </c>
      <c r="Q2444" t="str">
        <f>LEFT(N2444, SEARCH("/",N2444)-1)</f>
        <v>technology</v>
      </c>
      <c r="R2444" t="str">
        <f>RIGHT(N2444, LEN(N2444)-SEARCH("/",N2444))</f>
        <v>wearables</v>
      </c>
      <c r="S2444" s="10">
        <f t="shared" si="76"/>
        <v>42504.195543981477</v>
      </c>
      <c r="T2444" s="10">
        <f t="shared" si="77"/>
        <v>42549.195543981477</v>
      </c>
    </row>
    <row r="2445" spans="1:20" ht="49" x14ac:dyDescent="0.25">
      <c r="A2445">
        <v>678</v>
      </c>
      <c r="B2445" s="3" t="s">
        <v>679</v>
      </c>
      <c r="C2445" s="3" t="s">
        <v>4788</v>
      </c>
      <c r="D2445">
        <v>29000</v>
      </c>
      <c r="E2445">
        <v>1108</v>
      </c>
      <c r="F2445" t="s">
        <v>8221</v>
      </c>
      <c r="G2445" t="s">
        <v>8224</v>
      </c>
      <c r="H2445" t="s">
        <v>8246</v>
      </c>
      <c r="I2445">
        <v>1463821338</v>
      </c>
      <c r="J2445">
        <v>1461229338</v>
      </c>
      <c r="K2445" t="b">
        <v>0</v>
      </c>
      <c r="L2445">
        <v>17</v>
      </c>
      <c r="M2445" t="b">
        <v>0</v>
      </c>
      <c r="N2445" t="s">
        <v>8273</v>
      </c>
      <c r="O2445" s="5">
        <f>E2445/D2445</f>
        <v>3.8206896551724136E-2</v>
      </c>
      <c r="P2445" s="6">
        <f>ROUND(E2445/L2445,2)</f>
        <v>65.180000000000007</v>
      </c>
      <c r="Q2445" t="str">
        <f>LEFT(N2445, SEARCH("/",N2445)-1)</f>
        <v>technology</v>
      </c>
      <c r="R2445" t="str">
        <f>RIGHT(N2445, LEN(N2445)-SEARCH("/",N2445))</f>
        <v>wearables</v>
      </c>
      <c r="S2445" s="10">
        <f t="shared" si="76"/>
        <v>42481.168263888881</v>
      </c>
      <c r="T2445" s="10">
        <f t="shared" si="77"/>
        <v>42511.168263888881</v>
      </c>
    </row>
    <row r="2446" spans="1:20" ht="49" x14ac:dyDescent="0.25">
      <c r="A2446">
        <v>679</v>
      </c>
      <c r="B2446" s="3" t="s">
        <v>680</v>
      </c>
      <c r="C2446" s="3" t="s">
        <v>4789</v>
      </c>
      <c r="D2446">
        <v>57000</v>
      </c>
      <c r="E2446">
        <v>8827</v>
      </c>
      <c r="F2446" t="s">
        <v>8221</v>
      </c>
      <c r="G2446" t="s">
        <v>8224</v>
      </c>
      <c r="H2446" t="s">
        <v>8246</v>
      </c>
      <c r="I2446">
        <v>1472920909</v>
      </c>
      <c r="J2446">
        <v>1467736909</v>
      </c>
      <c r="K2446" t="b">
        <v>0</v>
      </c>
      <c r="L2446">
        <v>94</v>
      </c>
      <c r="M2446" t="b">
        <v>0</v>
      </c>
      <c r="N2446" t="s">
        <v>8273</v>
      </c>
      <c r="O2446" s="5">
        <f>E2446/D2446</f>
        <v>0.15485964912280703</v>
      </c>
      <c r="P2446" s="6">
        <f>ROUND(E2446/L2446,2)</f>
        <v>93.9</v>
      </c>
      <c r="Q2446" t="str">
        <f>LEFT(N2446, SEARCH("/",N2446)-1)</f>
        <v>technology</v>
      </c>
      <c r="R2446" t="str">
        <f>RIGHT(N2446, LEN(N2446)-SEARCH("/",N2446))</f>
        <v>wearables</v>
      </c>
      <c r="S2446" s="10">
        <f t="shared" si="76"/>
        <v>42556.487372685187</v>
      </c>
      <c r="T2446" s="10">
        <f t="shared" si="77"/>
        <v>42616.487372685187</v>
      </c>
    </row>
    <row r="2447" spans="1:20" ht="49" x14ac:dyDescent="0.25">
      <c r="A2447">
        <v>680</v>
      </c>
      <c r="B2447" s="3" t="s">
        <v>681</v>
      </c>
      <c r="C2447" s="3" t="s">
        <v>4790</v>
      </c>
      <c r="D2447">
        <v>75000</v>
      </c>
      <c r="E2447">
        <v>19434</v>
      </c>
      <c r="F2447" t="s">
        <v>8221</v>
      </c>
      <c r="G2447" t="s">
        <v>8224</v>
      </c>
      <c r="H2447" t="s">
        <v>8246</v>
      </c>
      <c r="I2447">
        <v>1410955331</v>
      </c>
      <c r="J2447">
        <v>1407931331</v>
      </c>
      <c r="K2447" t="b">
        <v>0</v>
      </c>
      <c r="L2447">
        <v>129</v>
      </c>
      <c r="M2447" t="b">
        <v>0</v>
      </c>
      <c r="N2447" t="s">
        <v>8273</v>
      </c>
      <c r="O2447" s="5">
        <f>E2447/D2447</f>
        <v>0.25912000000000002</v>
      </c>
      <c r="P2447" s="6">
        <f>ROUND(E2447/L2447,2)</f>
        <v>150.65</v>
      </c>
      <c r="Q2447" t="str">
        <f>LEFT(N2447, SEARCH("/",N2447)-1)</f>
        <v>technology</v>
      </c>
      <c r="R2447" t="str">
        <f>RIGHT(N2447, LEN(N2447)-SEARCH("/",N2447))</f>
        <v>wearables</v>
      </c>
      <c r="S2447" s="10">
        <f t="shared" si="76"/>
        <v>41864.293182870366</v>
      </c>
      <c r="T2447" s="10">
        <f t="shared" si="77"/>
        <v>41899.293182870366</v>
      </c>
    </row>
    <row r="2448" spans="1:20" ht="49" x14ac:dyDescent="0.25">
      <c r="A2448">
        <v>681</v>
      </c>
      <c r="B2448" s="3" t="s">
        <v>682</v>
      </c>
      <c r="C2448" s="3" t="s">
        <v>4791</v>
      </c>
      <c r="D2448">
        <v>2500</v>
      </c>
      <c r="E2448">
        <v>1</v>
      </c>
      <c r="F2448" t="s">
        <v>8221</v>
      </c>
      <c r="G2448" t="s">
        <v>8224</v>
      </c>
      <c r="H2448" t="s">
        <v>8246</v>
      </c>
      <c r="I2448">
        <v>1477509604</v>
      </c>
      <c r="J2448">
        <v>1474917604</v>
      </c>
      <c r="K2448" t="b">
        <v>0</v>
      </c>
      <c r="L2448">
        <v>1</v>
      </c>
      <c r="M2448" t="b">
        <v>0</v>
      </c>
      <c r="N2448" t="s">
        <v>8273</v>
      </c>
      <c r="O2448" s="5">
        <f>E2448/D2448</f>
        <v>4.0000000000000002E-4</v>
      </c>
      <c r="P2448" s="6">
        <f>ROUND(E2448/L2448,2)</f>
        <v>1</v>
      </c>
      <c r="Q2448" t="str">
        <f>LEFT(N2448, SEARCH("/",N2448)-1)</f>
        <v>technology</v>
      </c>
      <c r="R2448" t="str">
        <f>RIGHT(N2448, LEN(N2448)-SEARCH("/",N2448))</f>
        <v>wearables</v>
      </c>
      <c r="S2448" s="10">
        <f t="shared" si="76"/>
        <v>42639.597268518519</v>
      </c>
      <c r="T2448" s="10">
        <f t="shared" si="77"/>
        <v>42669.597268518519</v>
      </c>
    </row>
    <row r="2449" spans="1:20" ht="49" x14ac:dyDescent="0.25">
      <c r="A2449">
        <v>682</v>
      </c>
      <c r="B2449" s="3" t="s">
        <v>683</v>
      </c>
      <c r="C2449" s="3" t="s">
        <v>4792</v>
      </c>
      <c r="D2449">
        <v>50000</v>
      </c>
      <c r="E2449">
        <v>53</v>
      </c>
      <c r="F2449" t="s">
        <v>8221</v>
      </c>
      <c r="G2449" t="s">
        <v>8224</v>
      </c>
      <c r="H2449" t="s">
        <v>8246</v>
      </c>
      <c r="I2449">
        <v>1489512122</v>
      </c>
      <c r="J2449">
        <v>1486923722</v>
      </c>
      <c r="K2449" t="b">
        <v>0</v>
      </c>
      <c r="L2449">
        <v>4</v>
      </c>
      <c r="M2449" t="b">
        <v>0</v>
      </c>
      <c r="N2449" t="s">
        <v>8273</v>
      </c>
      <c r="O2449" s="5">
        <f>E2449/D2449</f>
        <v>1.06E-3</v>
      </c>
      <c r="P2449" s="6">
        <f>ROUND(E2449/L2449,2)</f>
        <v>13.25</v>
      </c>
      <c r="Q2449" t="str">
        <f>LEFT(N2449, SEARCH("/",N2449)-1)</f>
        <v>technology</v>
      </c>
      <c r="R2449" t="str">
        <f>RIGHT(N2449, LEN(N2449)-SEARCH("/",N2449))</f>
        <v>wearables</v>
      </c>
      <c r="S2449" s="10">
        <f t="shared" si="76"/>
        <v>42778.556967592587</v>
      </c>
      <c r="T2449" s="10">
        <f t="shared" si="77"/>
        <v>42808.515300925923</v>
      </c>
    </row>
    <row r="2450" spans="1:20" ht="49" x14ac:dyDescent="0.25">
      <c r="A2450">
        <v>683</v>
      </c>
      <c r="B2450" s="3" t="s">
        <v>684</v>
      </c>
      <c r="C2450" s="3" t="s">
        <v>4793</v>
      </c>
      <c r="D2450">
        <v>35000</v>
      </c>
      <c r="E2450">
        <v>298</v>
      </c>
      <c r="F2450" t="s">
        <v>8221</v>
      </c>
      <c r="G2450" t="s">
        <v>8224</v>
      </c>
      <c r="H2450" t="s">
        <v>8246</v>
      </c>
      <c r="I2450">
        <v>1477949764</v>
      </c>
      <c r="J2450">
        <v>1474493764</v>
      </c>
      <c r="K2450" t="b">
        <v>0</v>
      </c>
      <c r="L2450">
        <v>3</v>
      </c>
      <c r="M2450" t="b">
        <v>0</v>
      </c>
      <c r="N2450" t="s">
        <v>8273</v>
      </c>
      <c r="O2450" s="5">
        <f>E2450/D2450</f>
        <v>8.5142857142857138E-3</v>
      </c>
      <c r="P2450" s="6">
        <f>ROUND(E2450/L2450,2)</f>
        <v>99.33</v>
      </c>
      <c r="Q2450" t="str">
        <f>LEFT(N2450, SEARCH("/",N2450)-1)</f>
        <v>technology</v>
      </c>
      <c r="R2450" t="str">
        <f>RIGHT(N2450, LEN(N2450)-SEARCH("/",N2450))</f>
        <v>wearables</v>
      </c>
      <c r="S2450" s="10">
        <f t="shared" si="76"/>
        <v>42634.691712962966</v>
      </c>
      <c r="T2450" s="10">
        <f t="shared" si="77"/>
        <v>42674.691712962966</v>
      </c>
    </row>
    <row r="2451" spans="1:20" ht="18" x14ac:dyDescent="0.25">
      <c r="A2451">
        <v>684</v>
      </c>
      <c r="B2451" s="3" t="s">
        <v>685</v>
      </c>
      <c r="C2451" s="3" t="s">
        <v>4794</v>
      </c>
      <c r="D2451">
        <v>320000</v>
      </c>
      <c r="E2451">
        <v>23948</v>
      </c>
      <c r="F2451" t="s">
        <v>8221</v>
      </c>
      <c r="G2451" t="s">
        <v>8224</v>
      </c>
      <c r="H2451" t="s">
        <v>8246</v>
      </c>
      <c r="I2451">
        <v>1406257200</v>
      </c>
      <c r="J2451">
        <v>1403176891</v>
      </c>
      <c r="K2451" t="b">
        <v>0</v>
      </c>
      <c r="L2451">
        <v>135</v>
      </c>
      <c r="M2451" t="b">
        <v>0</v>
      </c>
      <c r="N2451" t="s">
        <v>8273</v>
      </c>
      <c r="O2451" s="5">
        <f>E2451/D2451</f>
        <v>7.4837500000000001E-2</v>
      </c>
      <c r="P2451" s="6">
        <f>ROUND(E2451/L2451,2)</f>
        <v>177.39</v>
      </c>
      <c r="Q2451" t="str">
        <f>LEFT(N2451, SEARCH("/",N2451)-1)</f>
        <v>technology</v>
      </c>
      <c r="R2451" t="str">
        <f>RIGHT(N2451, LEN(N2451)-SEARCH("/",N2451))</f>
        <v>wearables</v>
      </c>
      <c r="S2451" s="10">
        <f t="shared" si="76"/>
        <v>41809.26494212963</v>
      </c>
      <c r="T2451" s="10">
        <f t="shared" si="77"/>
        <v>41844.916666666664</v>
      </c>
    </row>
    <row r="2452" spans="1:20" ht="49" x14ac:dyDescent="0.25">
      <c r="A2452">
        <v>685</v>
      </c>
      <c r="B2452" s="3" t="s">
        <v>686</v>
      </c>
      <c r="C2452" s="3" t="s">
        <v>4795</v>
      </c>
      <c r="D2452">
        <v>2000</v>
      </c>
      <c r="E2452">
        <v>553</v>
      </c>
      <c r="F2452" t="s">
        <v>8221</v>
      </c>
      <c r="G2452" t="s">
        <v>8224</v>
      </c>
      <c r="H2452" t="s">
        <v>8246</v>
      </c>
      <c r="I2452">
        <v>1421095672</v>
      </c>
      <c r="J2452">
        <v>1417207672</v>
      </c>
      <c r="K2452" t="b">
        <v>0</v>
      </c>
      <c r="L2452">
        <v>10</v>
      </c>
      <c r="M2452" t="b">
        <v>0</v>
      </c>
      <c r="N2452" t="s">
        <v>8273</v>
      </c>
      <c r="O2452" s="5">
        <f>E2452/D2452</f>
        <v>0.27650000000000002</v>
      </c>
      <c r="P2452" s="6">
        <f>ROUND(E2452/L2452,2)</f>
        <v>55.3</v>
      </c>
      <c r="Q2452" t="str">
        <f>LEFT(N2452, SEARCH("/",N2452)-1)</f>
        <v>technology</v>
      </c>
      <c r="R2452" t="str">
        <f>RIGHT(N2452, LEN(N2452)-SEARCH("/",N2452))</f>
        <v>wearables</v>
      </c>
      <c r="S2452" s="10">
        <f t="shared" si="76"/>
        <v>41971.658240740733</v>
      </c>
      <c r="T2452" s="10">
        <f t="shared" si="77"/>
        <v>42016.658240740733</v>
      </c>
    </row>
    <row r="2453" spans="1:20" ht="65" x14ac:dyDescent="0.25">
      <c r="A2453">
        <v>686</v>
      </c>
      <c r="B2453" s="3" t="s">
        <v>687</v>
      </c>
      <c r="C2453" s="3" t="s">
        <v>4796</v>
      </c>
      <c r="D2453">
        <v>500000</v>
      </c>
      <c r="E2453">
        <v>0</v>
      </c>
      <c r="F2453" t="s">
        <v>8221</v>
      </c>
      <c r="G2453" t="s">
        <v>8237</v>
      </c>
      <c r="H2453" t="s">
        <v>8249</v>
      </c>
      <c r="I2453">
        <v>1438618170</v>
      </c>
      <c r="J2453">
        <v>1436026170</v>
      </c>
      <c r="K2453" t="b">
        <v>0</v>
      </c>
      <c r="L2453">
        <v>0</v>
      </c>
      <c r="M2453" t="b">
        <v>0</v>
      </c>
      <c r="N2453" t="s">
        <v>8273</v>
      </c>
      <c r="O2453" s="5">
        <f>E2453/D2453</f>
        <v>0</v>
      </c>
      <c r="P2453" s="6" t="e">
        <f>ROUND(E2453/L2453,2)</f>
        <v>#DIV/0!</v>
      </c>
      <c r="Q2453" t="str">
        <f>LEFT(N2453, SEARCH("/",N2453)-1)</f>
        <v>technology</v>
      </c>
      <c r="R2453" t="str">
        <f>RIGHT(N2453, LEN(N2453)-SEARCH("/",N2453))</f>
        <v>wearables</v>
      </c>
      <c r="S2453" s="10">
        <f t="shared" si="76"/>
        <v>42189.464930555558</v>
      </c>
      <c r="T2453" s="10">
        <f t="shared" si="77"/>
        <v>42219.464930555558</v>
      </c>
    </row>
    <row r="2454" spans="1:20" ht="49" x14ac:dyDescent="0.25">
      <c r="A2454">
        <v>687</v>
      </c>
      <c r="B2454" s="3" t="s">
        <v>688</v>
      </c>
      <c r="C2454" s="3" t="s">
        <v>4797</v>
      </c>
      <c r="D2454">
        <v>100000</v>
      </c>
      <c r="E2454">
        <v>3550</v>
      </c>
      <c r="F2454" t="s">
        <v>8221</v>
      </c>
      <c r="G2454" t="s">
        <v>8238</v>
      </c>
      <c r="H2454" t="s">
        <v>8256</v>
      </c>
      <c r="I2454">
        <v>1486317653</v>
      </c>
      <c r="J2454">
        <v>1481133653</v>
      </c>
      <c r="K2454" t="b">
        <v>0</v>
      </c>
      <c r="L2454">
        <v>6</v>
      </c>
      <c r="M2454" t="b">
        <v>0</v>
      </c>
      <c r="N2454" t="s">
        <v>8273</v>
      </c>
      <c r="O2454" s="5">
        <f>E2454/D2454</f>
        <v>3.5499999999999997E-2</v>
      </c>
      <c r="P2454" s="6">
        <f>ROUND(E2454/L2454,2)</f>
        <v>591.66999999999996</v>
      </c>
      <c r="Q2454" t="str">
        <f>LEFT(N2454, SEARCH("/",N2454)-1)</f>
        <v>technology</v>
      </c>
      <c r="R2454" t="str">
        <f>RIGHT(N2454, LEN(N2454)-SEARCH("/",N2454))</f>
        <v>wearables</v>
      </c>
      <c r="S2454" s="10">
        <f t="shared" si="76"/>
        <v>42711.542280092595</v>
      </c>
      <c r="T2454" s="10">
        <f t="shared" si="77"/>
        <v>42771.542280092595</v>
      </c>
    </row>
    <row r="2455" spans="1:20" ht="49" x14ac:dyDescent="0.25">
      <c r="A2455">
        <v>688</v>
      </c>
      <c r="B2455" s="3" t="s">
        <v>689</v>
      </c>
      <c r="C2455" s="3" t="s">
        <v>4798</v>
      </c>
      <c r="D2455">
        <v>20000</v>
      </c>
      <c r="E2455">
        <v>14598</v>
      </c>
      <c r="F2455" t="s">
        <v>8221</v>
      </c>
      <c r="G2455" t="s">
        <v>8224</v>
      </c>
      <c r="H2455" t="s">
        <v>8246</v>
      </c>
      <c r="I2455">
        <v>1444876253</v>
      </c>
      <c r="J2455">
        <v>1442284253</v>
      </c>
      <c r="K2455" t="b">
        <v>0</v>
      </c>
      <c r="L2455">
        <v>36</v>
      </c>
      <c r="M2455" t="b">
        <v>0</v>
      </c>
      <c r="N2455" t="s">
        <v>8273</v>
      </c>
      <c r="O2455" s="5">
        <f>E2455/D2455</f>
        <v>0.72989999999999999</v>
      </c>
      <c r="P2455" s="6">
        <f>ROUND(E2455/L2455,2)</f>
        <v>405.5</v>
      </c>
      <c r="Q2455" t="str">
        <f>LEFT(N2455, SEARCH("/",N2455)-1)</f>
        <v>technology</v>
      </c>
      <c r="R2455" t="str">
        <f>RIGHT(N2455, LEN(N2455)-SEARCH("/",N2455))</f>
        <v>wearables</v>
      </c>
      <c r="S2455" s="10">
        <f t="shared" si="76"/>
        <v>42261.896446759252</v>
      </c>
      <c r="T2455" s="10">
        <f t="shared" si="77"/>
        <v>42291.896446759252</v>
      </c>
    </row>
    <row r="2456" spans="1:20" ht="49" x14ac:dyDescent="0.25">
      <c r="A2456">
        <v>689</v>
      </c>
      <c r="B2456" s="3" t="s">
        <v>690</v>
      </c>
      <c r="C2456" s="3" t="s">
        <v>4799</v>
      </c>
      <c r="D2456">
        <v>200000</v>
      </c>
      <c r="E2456">
        <v>115297.5</v>
      </c>
      <c r="F2456" t="s">
        <v>8221</v>
      </c>
      <c r="G2456" t="s">
        <v>8224</v>
      </c>
      <c r="H2456" t="s">
        <v>8246</v>
      </c>
      <c r="I2456">
        <v>1481173140</v>
      </c>
      <c r="J2456">
        <v>1478016097</v>
      </c>
      <c r="K2456" t="b">
        <v>0</v>
      </c>
      <c r="L2456">
        <v>336</v>
      </c>
      <c r="M2456" t="b">
        <v>0</v>
      </c>
      <c r="N2456" t="s">
        <v>8273</v>
      </c>
      <c r="O2456" s="5">
        <f>E2456/D2456</f>
        <v>0.57648750000000004</v>
      </c>
      <c r="P2456" s="6">
        <f>ROUND(E2456/L2456,2)</f>
        <v>343.15</v>
      </c>
      <c r="Q2456" t="str">
        <f>LEFT(N2456, SEARCH("/",N2456)-1)</f>
        <v>technology</v>
      </c>
      <c r="R2456" t="str">
        <f>RIGHT(N2456, LEN(N2456)-SEARCH("/",N2456))</f>
        <v>wearables</v>
      </c>
      <c r="S2456" s="10">
        <f t="shared" si="76"/>
        <v>42675.459456018514</v>
      </c>
      <c r="T2456" s="10">
        <f t="shared" si="77"/>
        <v>42711.999305555553</v>
      </c>
    </row>
    <row r="2457" spans="1:20" ht="33" x14ac:dyDescent="0.25">
      <c r="A2457">
        <v>690</v>
      </c>
      <c r="B2457" s="3" t="s">
        <v>691</v>
      </c>
      <c r="C2457" s="3" t="s">
        <v>4800</v>
      </c>
      <c r="D2457">
        <v>20000</v>
      </c>
      <c r="E2457">
        <v>2468</v>
      </c>
      <c r="F2457" t="s">
        <v>8221</v>
      </c>
      <c r="G2457" t="s">
        <v>8224</v>
      </c>
      <c r="H2457" t="s">
        <v>8246</v>
      </c>
      <c r="I2457">
        <v>1473400800</v>
      </c>
      <c r="J2457">
        <v>1469718841</v>
      </c>
      <c r="K2457" t="b">
        <v>0</v>
      </c>
      <c r="L2457">
        <v>34</v>
      </c>
      <c r="M2457" t="b">
        <v>0</v>
      </c>
      <c r="N2457" t="s">
        <v>8273</v>
      </c>
      <c r="O2457" s="5">
        <f>E2457/D2457</f>
        <v>0.1234</v>
      </c>
      <c r="P2457" s="6">
        <f>ROUND(E2457/L2457,2)</f>
        <v>72.59</v>
      </c>
      <c r="Q2457" t="str">
        <f>LEFT(N2457, SEARCH("/",N2457)-1)</f>
        <v>technology</v>
      </c>
      <c r="R2457" t="str">
        <f>RIGHT(N2457, LEN(N2457)-SEARCH("/",N2457))</f>
        <v>wearables</v>
      </c>
      <c r="S2457" s="10">
        <f t="shared" si="76"/>
        <v>42579.426400462959</v>
      </c>
      <c r="T2457" s="10">
        <f t="shared" si="77"/>
        <v>42622.041666666664</v>
      </c>
    </row>
    <row r="2458" spans="1:20" ht="49" x14ac:dyDescent="0.25">
      <c r="A2458">
        <v>691</v>
      </c>
      <c r="B2458" s="3" t="s">
        <v>692</v>
      </c>
      <c r="C2458" s="3" t="s">
        <v>4801</v>
      </c>
      <c r="D2458">
        <v>50000</v>
      </c>
      <c r="E2458">
        <v>260</v>
      </c>
      <c r="F2458" t="s">
        <v>8221</v>
      </c>
      <c r="G2458" t="s">
        <v>8224</v>
      </c>
      <c r="H2458" t="s">
        <v>8246</v>
      </c>
      <c r="I2458">
        <v>1435711246</v>
      </c>
      <c r="J2458">
        <v>1433292046</v>
      </c>
      <c r="K2458" t="b">
        <v>0</v>
      </c>
      <c r="L2458">
        <v>10</v>
      </c>
      <c r="M2458" t="b">
        <v>0</v>
      </c>
      <c r="N2458" t="s">
        <v>8273</v>
      </c>
      <c r="O2458" s="5">
        <f>E2458/D2458</f>
        <v>5.1999999999999998E-3</v>
      </c>
      <c r="P2458" s="6">
        <f>ROUND(E2458/L2458,2)</f>
        <v>26</v>
      </c>
      <c r="Q2458" t="str">
        <f>LEFT(N2458, SEARCH("/",N2458)-1)</f>
        <v>technology</v>
      </c>
      <c r="R2458" t="str">
        <f>RIGHT(N2458, LEN(N2458)-SEARCH("/",N2458))</f>
        <v>wearables</v>
      </c>
      <c r="S2458" s="10">
        <f t="shared" si="76"/>
        <v>42157.819976851846</v>
      </c>
      <c r="T2458" s="10">
        <f t="shared" si="77"/>
        <v>42185.819976851846</v>
      </c>
    </row>
    <row r="2459" spans="1:20" ht="49" x14ac:dyDescent="0.25">
      <c r="A2459">
        <v>692</v>
      </c>
      <c r="B2459" s="3" t="s">
        <v>693</v>
      </c>
      <c r="C2459" s="3" t="s">
        <v>4802</v>
      </c>
      <c r="D2459">
        <v>20000</v>
      </c>
      <c r="E2459">
        <v>1306</v>
      </c>
      <c r="F2459" t="s">
        <v>8221</v>
      </c>
      <c r="G2459" t="s">
        <v>8225</v>
      </c>
      <c r="H2459" t="s">
        <v>8247</v>
      </c>
      <c r="I2459">
        <v>1482397263</v>
      </c>
      <c r="J2459">
        <v>1479805263</v>
      </c>
      <c r="K2459" t="b">
        <v>0</v>
      </c>
      <c r="L2459">
        <v>201</v>
      </c>
      <c r="M2459" t="b">
        <v>0</v>
      </c>
      <c r="N2459" t="s">
        <v>8273</v>
      </c>
      <c r="O2459" s="5">
        <f>E2459/D2459</f>
        <v>6.5299999999999997E-2</v>
      </c>
      <c r="P2459" s="6">
        <f>ROUND(E2459/L2459,2)</f>
        <v>6.5</v>
      </c>
      <c r="Q2459" t="str">
        <f>LEFT(N2459, SEARCH("/",N2459)-1)</f>
        <v>technology</v>
      </c>
      <c r="R2459" t="str">
        <f>RIGHT(N2459, LEN(N2459)-SEARCH("/",N2459))</f>
        <v>wearables</v>
      </c>
      <c r="S2459" s="10">
        <f t="shared" si="76"/>
        <v>42696.167395833334</v>
      </c>
      <c r="T2459" s="10">
        <f t="shared" si="77"/>
        <v>42726.167395833334</v>
      </c>
    </row>
    <row r="2460" spans="1:20" ht="33" x14ac:dyDescent="0.25">
      <c r="A2460">
        <v>693</v>
      </c>
      <c r="B2460" s="3" t="s">
        <v>694</v>
      </c>
      <c r="C2460" s="3" t="s">
        <v>4803</v>
      </c>
      <c r="D2460">
        <v>100000</v>
      </c>
      <c r="E2460">
        <v>35338</v>
      </c>
      <c r="F2460" t="s">
        <v>8221</v>
      </c>
      <c r="G2460" t="s">
        <v>8224</v>
      </c>
      <c r="H2460" t="s">
        <v>8246</v>
      </c>
      <c r="I2460">
        <v>1430421827</v>
      </c>
      <c r="J2460">
        <v>1427829827</v>
      </c>
      <c r="K2460" t="b">
        <v>0</v>
      </c>
      <c r="L2460">
        <v>296</v>
      </c>
      <c r="M2460" t="b">
        <v>0</v>
      </c>
      <c r="N2460" t="s">
        <v>8273</v>
      </c>
      <c r="O2460" s="5">
        <f>E2460/D2460</f>
        <v>0.35338000000000003</v>
      </c>
      <c r="P2460" s="6">
        <f>ROUND(E2460/L2460,2)</f>
        <v>119.39</v>
      </c>
      <c r="Q2460" t="str">
        <f>LEFT(N2460, SEARCH("/",N2460)-1)</f>
        <v>technology</v>
      </c>
      <c r="R2460" t="str">
        <f>RIGHT(N2460, LEN(N2460)-SEARCH("/",N2460))</f>
        <v>wearables</v>
      </c>
      <c r="S2460" s="10">
        <f t="shared" si="76"/>
        <v>42094.599849537037</v>
      </c>
      <c r="T2460" s="10">
        <f t="shared" si="77"/>
        <v>42124.599849537037</v>
      </c>
    </row>
    <row r="2461" spans="1:20" ht="49" x14ac:dyDescent="0.25">
      <c r="A2461">
        <v>694</v>
      </c>
      <c r="B2461" s="3" t="s">
        <v>695</v>
      </c>
      <c r="C2461" s="3" t="s">
        <v>4804</v>
      </c>
      <c r="D2461">
        <v>150000</v>
      </c>
      <c r="E2461">
        <v>590</v>
      </c>
      <c r="F2461" t="s">
        <v>8221</v>
      </c>
      <c r="G2461" t="s">
        <v>8224</v>
      </c>
      <c r="H2461" t="s">
        <v>8246</v>
      </c>
      <c r="I2461">
        <v>1485964559</v>
      </c>
      <c r="J2461">
        <v>1483372559</v>
      </c>
      <c r="K2461" t="b">
        <v>0</v>
      </c>
      <c r="L2461">
        <v>7</v>
      </c>
      <c r="M2461" t="b">
        <v>0</v>
      </c>
      <c r="N2461" t="s">
        <v>8273</v>
      </c>
      <c r="O2461" s="5">
        <f>E2461/D2461</f>
        <v>3.933333333333333E-3</v>
      </c>
      <c r="P2461" s="6">
        <f>ROUND(E2461/L2461,2)</f>
        <v>84.29</v>
      </c>
      <c r="Q2461" t="str">
        <f>LEFT(N2461, SEARCH("/",N2461)-1)</f>
        <v>technology</v>
      </c>
      <c r="R2461" t="str">
        <f>RIGHT(N2461, LEN(N2461)-SEARCH("/",N2461))</f>
        <v>wearables</v>
      </c>
      <c r="S2461" s="10">
        <f t="shared" si="76"/>
        <v>42737.455543981479</v>
      </c>
      <c r="T2461" s="10">
        <f t="shared" si="77"/>
        <v>42767.455543981479</v>
      </c>
    </row>
    <row r="2462" spans="1:20" ht="49" x14ac:dyDescent="0.25">
      <c r="A2462">
        <v>695</v>
      </c>
      <c r="B2462" s="3" t="s">
        <v>696</v>
      </c>
      <c r="C2462" s="3" t="s">
        <v>4805</v>
      </c>
      <c r="D2462">
        <v>60000</v>
      </c>
      <c r="E2462">
        <v>636</v>
      </c>
      <c r="F2462" t="s">
        <v>8221</v>
      </c>
      <c r="G2462" t="s">
        <v>8224</v>
      </c>
      <c r="H2462" t="s">
        <v>8246</v>
      </c>
      <c r="I2462">
        <v>1414758620</v>
      </c>
      <c r="J2462">
        <v>1412166620</v>
      </c>
      <c r="K2462" t="b">
        <v>0</v>
      </c>
      <c r="L2462">
        <v>7</v>
      </c>
      <c r="M2462" t="b">
        <v>0</v>
      </c>
      <c r="N2462" t="s">
        <v>8273</v>
      </c>
      <c r="O2462" s="5">
        <f>E2462/D2462</f>
        <v>1.06E-2</v>
      </c>
      <c r="P2462" s="6">
        <f>ROUND(E2462/L2462,2)</f>
        <v>90.86</v>
      </c>
      <c r="Q2462" t="str">
        <f>LEFT(N2462, SEARCH("/",N2462)-1)</f>
        <v>technology</v>
      </c>
      <c r="R2462" t="str">
        <f>RIGHT(N2462, LEN(N2462)-SEARCH("/",N2462))</f>
        <v>wearables</v>
      </c>
      <c r="S2462" s="10">
        <f t="shared" si="76"/>
        <v>41913.312731481477</v>
      </c>
      <c r="T2462" s="10">
        <f t="shared" si="77"/>
        <v>41943.312731481477</v>
      </c>
    </row>
    <row r="2463" spans="1:20" ht="33" x14ac:dyDescent="0.25">
      <c r="A2463">
        <v>696</v>
      </c>
      <c r="B2463" s="3" t="s">
        <v>697</v>
      </c>
      <c r="C2463" s="3" t="s">
        <v>4806</v>
      </c>
      <c r="D2463">
        <v>175000</v>
      </c>
      <c r="E2463">
        <v>1</v>
      </c>
      <c r="F2463" t="s">
        <v>8221</v>
      </c>
      <c r="G2463" t="s">
        <v>8233</v>
      </c>
      <c r="H2463" t="s">
        <v>8249</v>
      </c>
      <c r="I2463">
        <v>1406326502</v>
      </c>
      <c r="J2463">
        <v>1403734502</v>
      </c>
      <c r="K2463" t="b">
        <v>0</v>
      </c>
      <c r="L2463">
        <v>1</v>
      </c>
      <c r="M2463" t="b">
        <v>0</v>
      </c>
      <c r="N2463" t="s">
        <v>8273</v>
      </c>
      <c r="O2463" s="5">
        <f>E2463/D2463</f>
        <v>5.7142857142857145E-6</v>
      </c>
      <c r="P2463" s="6">
        <f>ROUND(E2463/L2463,2)</f>
        <v>1</v>
      </c>
      <c r="Q2463" t="str">
        <f>LEFT(N2463, SEARCH("/",N2463)-1)</f>
        <v>technology</v>
      </c>
      <c r="R2463" t="str">
        <f>RIGHT(N2463, LEN(N2463)-SEARCH("/",N2463))</f>
        <v>wearables</v>
      </c>
      <c r="S2463" s="10">
        <f t="shared" si="76"/>
        <v>41815.718773148146</v>
      </c>
      <c r="T2463" s="10">
        <f t="shared" si="77"/>
        <v>41845.718773148146</v>
      </c>
    </row>
    <row r="2464" spans="1:20" ht="49" x14ac:dyDescent="0.25">
      <c r="A2464">
        <v>697</v>
      </c>
      <c r="B2464" s="3" t="s">
        <v>698</v>
      </c>
      <c r="C2464" s="3" t="s">
        <v>4807</v>
      </c>
      <c r="D2464">
        <v>5000</v>
      </c>
      <c r="E2464">
        <v>2319</v>
      </c>
      <c r="F2464" t="s">
        <v>8221</v>
      </c>
      <c r="G2464" t="s">
        <v>8236</v>
      </c>
      <c r="H2464" t="s">
        <v>8249</v>
      </c>
      <c r="I2464">
        <v>1454502789</v>
      </c>
      <c r="J2464">
        <v>1453206789</v>
      </c>
      <c r="K2464" t="b">
        <v>0</v>
      </c>
      <c r="L2464">
        <v>114</v>
      </c>
      <c r="M2464" t="b">
        <v>0</v>
      </c>
      <c r="N2464" t="s">
        <v>8273</v>
      </c>
      <c r="O2464" s="5">
        <f>E2464/D2464</f>
        <v>0.46379999999999999</v>
      </c>
      <c r="P2464" s="6">
        <f>ROUND(E2464/L2464,2)</f>
        <v>20.34</v>
      </c>
      <c r="Q2464" t="str">
        <f>LEFT(N2464, SEARCH("/",N2464)-1)</f>
        <v>technology</v>
      </c>
      <c r="R2464" t="str">
        <f>RIGHT(N2464, LEN(N2464)-SEARCH("/",N2464))</f>
        <v>wearables</v>
      </c>
      <c r="S2464" s="10">
        <f t="shared" si="76"/>
        <v>42388.314687500002</v>
      </c>
      <c r="T2464" s="10">
        <f t="shared" si="77"/>
        <v>42403.314687500002</v>
      </c>
    </row>
    <row r="2465" spans="1:20" ht="49" x14ac:dyDescent="0.25">
      <c r="A2465">
        <v>698</v>
      </c>
      <c r="B2465" s="3" t="s">
        <v>699</v>
      </c>
      <c r="C2465" s="3" t="s">
        <v>4808</v>
      </c>
      <c r="D2465">
        <v>100000</v>
      </c>
      <c r="E2465">
        <v>15390</v>
      </c>
      <c r="F2465" t="s">
        <v>8221</v>
      </c>
      <c r="G2465" t="s">
        <v>8224</v>
      </c>
      <c r="H2465" t="s">
        <v>8246</v>
      </c>
      <c r="I2465">
        <v>1411005600</v>
      </c>
      <c r="J2465">
        <v>1408141245</v>
      </c>
      <c r="K2465" t="b">
        <v>0</v>
      </c>
      <c r="L2465">
        <v>29</v>
      </c>
      <c r="M2465" t="b">
        <v>0</v>
      </c>
      <c r="N2465" t="s">
        <v>8273</v>
      </c>
      <c r="O2465" s="5">
        <f>E2465/D2465</f>
        <v>0.15390000000000001</v>
      </c>
      <c r="P2465" s="6">
        <f>ROUND(E2465/L2465,2)</f>
        <v>530.69000000000005</v>
      </c>
      <c r="Q2465" t="str">
        <f>LEFT(N2465, SEARCH("/",N2465)-1)</f>
        <v>technology</v>
      </c>
      <c r="R2465" t="str">
        <f>RIGHT(N2465, LEN(N2465)-SEARCH("/",N2465))</f>
        <v>wearables</v>
      </c>
      <c r="S2465" s="10">
        <f t="shared" si="76"/>
        <v>41866.722743055558</v>
      </c>
      <c r="T2465" s="10">
        <f t="shared" si="77"/>
        <v>41899.875</v>
      </c>
    </row>
    <row r="2466" spans="1:20" ht="49" x14ac:dyDescent="0.25">
      <c r="A2466">
        <v>699</v>
      </c>
      <c r="B2466" s="3" t="s">
        <v>700</v>
      </c>
      <c r="C2466" s="3" t="s">
        <v>4809</v>
      </c>
      <c r="D2466">
        <v>130000</v>
      </c>
      <c r="E2466">
        <v>107148.74</v>
      </c>
      <c r="F2466" t="s">
        <v>8221</v>
      </c>
      <c r="G2466" t="s">
        <v>8224</v>
      </c>
      <c r="H2466" t="s">
        <v>8246</v>
      </c>
      <c r="I2466">
        <v>1385136000</v>
      </c>
      <c r="J2466">
        <v>1381923548</v>
      </c>
      <c r="K2466" t="b">
        <v>0</v>
      </c>
      <c r="L2466">
        <v>890</v>
      </c>
      <c r="M2466" t="b">
        <v>0</v>
      </c>
      <c r="N2466" t="s">
        <v>8273</v>
      </c>
      <c r="O2466" s="5">
        <f>E2466/D2466</f>
        <v>0.824221076923077</v>
      </c>
      <c r="P2466" s="6">
        <f>ROUND(E2466/L2466,2)</f>
        <v>120.39</v>
      </c>
      <c r="Q2466" t="str">
        <f>LEFT(N2466, SEARCH("/",N2466)-1)</f>
        <v>technology</v>
      </c>
      <c r="R2466" t="str">
        <f>RIGHT(N2466, LEN(N2466)-SEARCH("/",N2466))</f>
        <v>wearables</v>
      </c>
      <c r="S2466" s="10">
        <f t="shared" si="76"/>
        <v>41563.277175925927</v>
      </c>
      <c r="T2466" s="10">
        <f t="shared" si="77"/>
        <v>41600.458333333328</v>
      </c>
    </row>
    <row r="2467" spans="1:20" ht="49" x14ac:dyDescent="0.25">
      <c r="A2467">
        <v>700</v>
      </c>
      <c r="B2467" s="3" t="s">
        <v>701</v>
      </c>
      <c r="C2467" s="3" t="s">
        <v>4810</v>
      </c>
      <c r="D2467">
        <v>15000</v>
      </c>
      <c r="E2467">
        <v>403</v>
      </c>
      <c r="F2467" t="s">
        <v>8221</v>
      </c>
      <c r="G2467" t="s">
        <v>8227</v>
      </c>
      <c r="H2467" t="s">
        <v>8249</v>
      </c>
      <c r="I2467">
        <v>1484065881</v>
      </c>
      <c r="J2467">
        <v>1481473881</v>
      </c>
      <c r="K2467" t="b">
        <v>0</v>
      </c>
      <c r="L2467">
        <v>31</v>
      </c>
      <c r="M2467" t="b">
        <v>0</v>
      </c>
      <c r="N2467" t="s">
        <v>8273</v>
      </c>
      <c r="O2467" s="5">
        <f>E2467/D2467</f>
        <v>2.6866666666666667E-2</v>
      </c>
      <c r="P2467" s="6">
        <f>ROUND(E2467/L2467,2)</f>
        <v>13</v>
      </c>
      <c r="Q2467" t="str">
        <f>LEFT(N2467, SEARCH("/",N2467)-1)</f>
        <v>technology</v>
      </c>
      <c r="R2467" t="str">
        <f>RIGHT(N2467, LEN(N2467)-SEARCH("/",N2467))</f>
        <v>wearables</v>
      </c>
      <c r="S2467" s="10">
        <f t="shared" si="76"/>
        <v>42715.480104166665</v>
      </c>
      <c r="T2467" s="10">
        <f t="shared" si="77"/>
        <v>42745.480104166665</v>
      </c>
    </row>
    <row r="2468" spans="1:20" ht="49" x14ac:dyDescent="0.25">
      <c r="A2468">
        <v>701</v>
      </c>
      <c r="B2468" s="3" t="s">
        <v>702</v>
      </c>
      <c r="C2468" s="3" t="s">
        <v>4811</v>
      </c>
      <c r="D2468">
        <v>23000</v>
      </c>
      <c r="E2468">
        <v>6118</v>
      </c>
      <c r="F2468" t="s">
        <v>8221</v>
      </c>
      <c r="G2468" t="s">
        <v>8225</v>
      </c>
      <c r="H2468" t="s">
        <v>8247</v>
      </c>
      <c r="I2468">
        <v>1406130880</v>
      </c>
      <c r="J2468">
        <v>1403538880</v>
      </c>
      <c r="K2468" t="b">
        <v>0</v>
      </c>
      <c r="L2468">
        <v>21</v>
      </c>
      <c r="M2468" t="b">
        <v>0</v>
      </c>
      <c r="N2468" t="s">
        <v>8273</v>
      </c>
      <c r="O2468" s="5">
        <f>E2468/D2468</f>
        <v>0.26600000000000001</v>
      </c>
      <c r="P2468" s="6">
        <f>ROUND(E2468/L2468,2)</f>
        <v>291.33</v>
      </c>
      <c r="Q2468" t="str">
        <f>LEFT(N2468, SEARCH("/",N2468)-1)</f>
        <v>technology</v>
      </c>
      <c r="R2468" t="str">
        <f>RIGHT(N2468, LEN(N2468)-SEARCH("/",N2468))</f>
        <v>wearables</v>
      </c>
      <c r="S2468" s="10">
        <f t="shared" si="76"/>
        <v>41813.454629629625</v>
      </c>
      <c r="T2468" s="10">
        <f t="shared" si="77"/>
        <v>41843.454629629625</v>
      </c>
    </row>
    <row r="2469" spans="1:20" ht="49" x14ac:dyDescent="0.25">
      <c r="A2469">
        <v>702</v>
      </c>
      <c r="B2469" s="3" t="s">
        <v>703</v>
      </c>
      <c r="C2469" s="3" t="s">
        <v>4812</v>
      </c>
      <c r="D2469">
        <v>15000</v>
      </c>
      <c r="E2469">
        <v>4622.01</v>
      </c>
      <c r="F2469" t="s">
        <v>8221</v>
      </c>
      <c r="G2469" t="s">
        <v>8224</v>
      </c>
      <c r="H2469" t="s">
        <v>8246</v>
      </c>
      <c r="I2469">
        <v>1480011987</v>
      </c>
      <c r="J2469">
        <v>1477416387</v>
      </c>
      <c r="K2469" t="b">
        <v>0</v>
      </c>
      <c r="L2469">
        <v>37</v>
      </c>
      <c r="M2469" t="b">
        <v>0</v>
      </c>
      <c r="N2469" t="s">
        <v>8273</v>
      </c>
      <c r="O2469" s="5">
        <f>E2469/D2469</f>
        <v>0.30813400000000002</v>
      </c>
      <c r="P2469" s="6">
        <f>ROUND(E2469/L2469,2)</f>
        <v>124.92</v>
      </c>
      <c r="Q2469" t="str">
        <f>LEFT(N2469, SEARCH("/",N2469)-1)</f>
        <v>technology</v>
      </c>
      <c r="R2469" t="str">
        <f>RIGHT(N2469, LEN(N2469)-SEARCH("/",N2469))</f>
        <v>wearables</v>
      </c>
      <c r="S2469" s="10">
        <f t="shared" si="76"/>
        <v>42668.518368055556</v>
      </c>
      <c r="T2469" s="10">
        <f t="shared" si="77"/>
        <v>42698.560034722221</v>
      </c>
    </row>
    <row r="2470" spans="1:20" ht="49" x14ac:dyDescent="0.25">
      <c r="A2470">
        <v>703</v>
      </c>
      <c r="B2470" s="3" t="s">
        <v>704</v>
      </c>
      <c r="C2470" s="3" t="s">
        <v>4813</v>
      </c>
      <c r="D2470">
        <v>15000</v>
      </c>
      <c r="E2470">
        <v>837</v>
      </c>
      <c r="F2470" t="s">
        <v>8221</v>
      </c>
      <c r="G2470" t="s">
        <v>8224</v>
      </c>
      <c r="H2470" t="s">
        <v>8246</v>
      </c>
      <c r="I2470">
        <v>1485905520</v>
      </c>
      <c r="J2470">
        <v>1481150949</v>
      </c>
      <c r="K2470" t="b">
        <v>0</v>
      </c>
      <c r="L2470">
        <v>7</v>
      </c>
      <c r="M2470" t="b">
        <v>0</v>
      </c>
      <c r="N2470" t="s">
        <v>8273</v>
      </c>
      <c r="O2470" s="5">
        <f>E2470/D2470</f>
        <v>5.5800000000000002E-2</v>
      </c>
      <c r="P2470" s="6">
        <f>ROUND(E2470/L2470,2)</f>
        <v>119.57</v>
      </c>
      <c r="Q2470" t="str">
        <f>LEFT(N2470, SEARCH("/",N2470)-1)</f>
        <v>technology</v>
      </c>
      <c r="R2470" t="str">
        <f>RIGHT(N2470, LEN(N2470)-SEARCH("/",N2470))</f>
        <v>wearables</v>
      </c>
      <c r="S2470" s="10">
        <f t="shared" si="76"/>
        <v>42711.742465277777</v>
      </c>
      <c r="T2470" s="10">
        <f t="shared" si="77"/>
        <v>42766.772222222215</v>
      </c>
    </row>
    <row r="2471" spans="1:20" ht="49" x14ac:dyDescent="0.25">
      <c r="A2471">
        <v>704</v>
      </c>
      <c r="B2471" s="3" t="s">
        <v>705</v>
      </c>
      <c r="C2471" s="3" t="s">
        <v>4814</v>
      </c>
      <c r="D2471">
        <v>55000</v>
      </c>
      <c r="E2471">
        <v>481</v>
      </c>
      <c r="F2471" t="s">
        <v>8221</v>
      </c>
      <c r="G2471" t="s">
        <v>8229</v>
      </c>
      <c r="H2471" t="s">
        <v>8251</v>
      </c>
      <c r="I2471">
        <v>1487565468</v>
      </c>
      <c r="J2471">
        <v>1482381468</v>
      </c>
      <c r="K2471" t="b">
        <v>0</v>
      </c>
      <c r="L2471">
        <v>4</v>
      </c>
      <c r="M2471" t="b">
        <v>0</v>
      </c>
      <c r="N2471" t="s">
        <v>8273</v>
      </c>
      <c r="O2471" s="5">
        <f>E2471/D2471</f>
        <v>8.7454545454545458E-3</v>
      </c>
      <c r="P2471" s="6">
        <f>ROUND(E2471/L2471,2)</f>
        <v>120.25</v>
      </c>
      <c r="Q2471" t="str">
        <f>LEFT(N2471, SEARCH("/",N2471)-1)</f>
        <v>technology</v>
      </c>
      <c r="R2471" t="str">
        <f>RIGHT(N2471, LEN(N2471)-SEARCH("/",N2471))</f>
        <v>wearables</v>
      </c>
      <c r="S2471" s="10">
        <f t="shared" si="76"/>
        <v>42725.984583333331</v>
      </c>
      <c r="T2471" s="10">
        <f t="shared" si="77"/>
        <v>42785.984583333331</v>
      </c>
    </row>
    <row r="2472" spans="1:20" ht="33" x14ac:dyDescent="0.25">
      <c r="A2472">
        <v>705</v>
      </c>
      <c r="B2472" s="3" t="s">
        <v>706</v>
      </c>
      <c r="C2472" s="3" t="s">
        <v>4815</v>
      </c>
      <c r="D2472">
        <v>100000</v>
      </c>
      <c r="E2472">
        <v>977</v>
      </c>
      <c r="F2472" t="s">
        <v>8221</v>
      </c>
      <c r="G2472" t="s">
        <v>8233</v>
      </c>
      <c r="H2472" t="s">
        <v>8249</v>
      </c>
      <c r="I2472">
        <v>1484999278</v>
      </c>
      <c r="J2472">
        <v>1482407278</v>
      </c>
      <c r="K2472" t="b">
        <v>0</v>
      </c>
      <c r="L2472">
        <v>5</v>
      </c>
      <c r="M2472" t="b">
        <v>0</v>
      </c>
      <c r="N2472" t="s">
        <v>8273</v>
      </c>
      <c r="O2472" s="5">
        <f>E2472/D2472</f>
        <v>9.7699999999999992E-3</v>
      </c>
      <c r="P2472" s="6">
        <f>ROUND(E2472/L2472,2)</f>
        <v>195.4</v>
      </c>
      <c r="Q2472" t="str">
        <f>LEFT(N2472, SEARCH("/",N2472)-1)</f>
        <v>technology</v>
      </c>
      <c r="R2472" t="str">
        <f>RIGHT(N2472, LEN(N2472)-SEARCH("/",N2472))</f>
        <v>wearables</v>
      </c>
      <c r="S2472" s="10">
        <f t="shared" si="76"/>
        <v>42726.283310185179</v>
      </c>
      <c r="T2472" s="10">
        <f t="shared" si="77"/>
        <v>42756.283310185179</v>
      </c>
    </row>
    <row r="2473" spans="1:20" ht="49" x14ac:dyDescent="0.25">
      <c r="A2473">
        <v>706</v>
      </c>
      <c r="B2473" s="3" t="s">
        <v>707</v>
      </c>
      <c r="C2473" s="3" t="s">
        <v>4816</v>
      </c>
      <c r="D2473">
        <v>100000</v>
      </c>
      <c r="E2473">
        <v>0</v>
      </c>
      <c r="F2473" t="s">
        <v>8221</v>
      </c>
      <c r="G2473" t="s">
        <v>8227</v>
      </c>
      <c r="H2473" t="s">
        <v>8249</v>
      </c>
      <c r="I2473">
        <v>1481740740</v>
      </c>
      <c r="J2473">
        <v>1478130783</v>
      </c>
      <c r="K2473" t="b">
        <v>0</v>
      </c>
      <c r="L2473">
        <v>0</v>
      </c>
      <c r="M2473" t="b">
        <v>0</v>
      </c>
      <c r="N2473" t="s">
        <v>8273</v>
      </c>
      <c r="O2473" s="5">
        <f>E2473/D2473</f>
        <v>0</v>
      </c>
      <c r="P2473" s="6" t="e">
        <f>ROUND(E2473/L2473,2)</f>
        <v>#DIV/0!</v>
      </c>
      <c r="Q2473" t="str">
        <f>LEFT(N2473, SEARCH("/",N2473)-1)</f>
        <v>technology</v>
      </c>
      <c r="R2473" t="str">
        <f>RIGHT(N2473, LEN(N2473)-SEARCH("/",N2473))</f>
        <v>wearables</v>
      </c>
      <c r="S2473" s="10">
        <f t="shared" si="76"/>
        <v>42676.786840277775</v>
      </c>
      <c r="T2473" s="10">
        <f t="shared" si="77"/>
        <v>42718.568749999999</v>
      </c>
    </row>
    <row r="2474" spans="1:20" ht="49" x14ac:dyDescent="0.25">
      <c r="A2474">
        <v>707</v>
      </c>
      <c r="B2474" s="3" t="s">
        <v>708</v>
      </c>
      <c r="C2474" s="3" t="s">
        <v>4817</v>
      </c>
      <c r="D2474">
        <v>68000</v>
      </c>
      <c r="E2474">
        <v>53670.6</v>
      </c>
      <c r="F2474" t="s">
        <v>8221</v>
      </c>
      <c r="G2474" t="s">
        <v>8225</v>
      </c>
      <c r="H2474" t="s">
        <v>8247</v>
      </c>
      <c r="I2474">
        <v>1483286127</v>
      </c>
      <c r="J2474">
        <v>1479830127</v>
      </c>
      <c r="K2474" t="b">
        <v>0</v>
      </c>
      <c r="L2474">
        <v>456</v>
      </c>
      <c r="M2474" t="b">
        <v>0</v>
      </c>
      <c r="N2474" t="s">
        <v>8273</v>
      </c>
      <c r="O2474" s="5">
        <f>E2474/D2474</f>
        <v>0.78927352941176465</v>
      </c>
      <c r="P2474" s="6">
        <f>ROUND(E2474/L2474,2)</f>
        <v>117.7</v>
      </c>
      <c r="Q2474" t="str">
        <f>LEFT(N2474, SEARCH("/",N2474)-1)</f>
        <v>technology</v>
      </c>
      <c r="R2474" t="str">
        <f>RIGHT(N2474, LEN(N2474)-SEARCH("/",N2474))</f>
        <v>wearables</v>
      </c>
      <c r="S2474" s="10">
        <f t="shared" si="76"/>
        <v>42696.45517361111</v>
      </c>
      <c r="T2474" s="10">
        <f t="shared" si="77"/>
        <v>42736.45517361111</v>
      </c>
    </row>
    <row r="2475" spans="1:20" ht="49" x14ac:dyDescent="0.25">
      <c r="A2475">
        <v>708</v>
      </c>
      <c r="B2475" s="3" t="s">
        <v>709</v>
      </c>
      <c r="C2475" s="3" t="s">
        <v>4818</v>
      </c>
      <c r="D2475">
        <v>40000</v>
      </c>
      <c r="E2475">
        <v>8837</v>
      </c>
      <c r="F2475" t="s">
        <v>8221</v>
      </c>
      <c r="G2475" t="s">
        <v>8225</v>
      </c>
      <c r="H2475" t="s">
        <v>8247</v>
      </c>
      <c r="I2475">
        <v>1410616600</v>
      </c>
      <c r="J2475">
        <v>1405432600</v>
      </c>
      <c r="K2475" t="b">
        <v>0</v>
      </c>
      <c r="L2475">
        <v>369</v>
      </c>
      <c r="M2475" t="b">
        <v>0</v>
      </c>
      <c r="N2475" t="s">
        <v>8273</v>
      </c>
      <c r="O2475" s="5">
        <f>E2475/D2475</f>
        <v>0.22092500000000001</v>
      </c>
      <c r="P2475" s="6">
        <f>ROUND(E2475/L2475,2)</f>
        <v>23.95</v>
      </c>
      <c r="Q2475" t="str">
        <f>LEFT(N2475, SEARCH("/",N2475)-1)</f>
        <v>technology</v>
      </c>
      <c r="R2475" t="str">
        <f>RIGHT(N2475, LEN(N2475)-SEARCH("/",N2475))</f>
        <v>wearables</v>
      </c>
      <c r="S2475" s="10">
        <f t="shared" si="76"/>
        <v>41835.372685185182</v>
      </c>
      <c r="T2475" s="10">
        <f t="shared" si="77"/>
        <v>41895.372685185182</v>
      </c>
    </row>
    <row r="2476" spans="1:20" ht="33" x14ac:dyDescent="0.25">
      <c r="A2476">
        <v>709</v>
      </c>
      <c r="B2476" s="3" t="s">
        <v>710</v>
      </c>
      <c r="C2476" s="3" t="s">
        <v>4819</v>
      </c>
      <c r="D2476">
        <v>15000</v>
      </c>
      <c r="E2476">
        <v>61</v>
      </c>
      <c r="F2476" t="s">
        <v>8221</v>
      </c>
      <c r="G2476" t="s">
        <v>8224</v>
      </c>
      <c r="H2476" t="s">
        <v>8246</v>
      </c>
      <c r="I2476">
        <v>1417741159</v>
      </c>
      <c r="J2476">
        <v>1415149159</v>
      </c>
      <c r="K2476" t="b">
        <v>0</v>
      </c>
      <c r="L2476">
        <v>2</v>
      </c>
      <c r="M2476" t="b">
        <v>0</v>
      </c>
      <c r="N2476" t="s">
        <v>8273</v>
      </c>
      <c r="O2476" s="5">
        <f>E2476/D2476</f>
        <v>4.0666666666666663E-3</v>
      </c>
      <c r="P2476" s="6">
        <f>ROUND(E2476/L2476,2)</f>
        <v>30.5</v>
      </c>
      <c r="Q2476" t="str">
        <f>LEFT(N2476, SEARCH("/",N2476)-1)</f>
        <v>technology</v>
      </c>
      <c r="R2476" t="str">
        <f>RIGHT(N2476, LEN(N2476)-SEARCH("/",N2476))</f>
        <v>wearables</v>
      </c>
      <c r="S2476" s="10">
        <f t="shared" si="76"/>
        <v>41947.832858796297</v>
      </c>
      <c r="T2476" s="10">
        <f t="shared" si="77"/>
        <v>41977.832858796297</v>
      </c>
    </row>
    <row r="2477" spans="1:20" ht="33" x14ac:dyDescent="0.25">
      <c r="A2477">
        <v>710</v>
      </c>
      <c r="B2477" s="3" t="s">
        <v>711</v>
      </c>
      <c r="C2477" s="3" t="s">
        <v>4820</v>
      </c>
      <c r="D2477">
        <v>1200</v>
      </c>
      <c r="E2477">
        <v>0</v>
      </c>
      <c r="F2477" t="s">
        <v>8221</v>
      </c>
      <c r="G2477" t="s">
        <v>8229</v>
      </c>
      <c r="H2477" t="s">
        <v>8251</v>
      </c>
      <c r="I2477">
        <v>1408495440</v>
      </c>
      <c r="J2477">
        <v>1405640302</v>
      </c>
      <c r="K2477" t="b">
        <v>0</v>
      </c>
      <c r="L2477">
        <v>0</v>
      </c>
      <c r="M2477" t="b">
        <v>0</v>
      </c>
      <c r="N2477" t="s">
        <v>8273</v>
      </c>
      <c r="O2477" s="5">
        <f>E2477/D2477</f>
        <v>0</v>
      </c>
      <c r="P2477" s="6" t="e">
        <f>ROUND(E2477/L2477,2)</f>
        <v>#DIV/0!</v>
      </c>
      <c r="Q2477" t="str">
        <f>LEFT(N2477, SEARCH("/",N2477)-1)</f>
        <v>technology</v>
      </c>
      <c r="R2477" t="str">
        <f>RIGHT(N2477, LEN(N2477)-SEARCH("/",N2477))</f>
        <v>wearables</v>
      </c>
      <c r="S2477" s="10">
        <f t="shared" si="76"/>
        <v>41837.776643518519</v>
      </c>
      <c r="T2477" s="10">
        <f t="shared" si="77"/>
        <v>41870.822222222218</v>
      </c>
    </row>
    <row r="2478" spans="1:20" ht="49" x14ac:dyDescent="0.25">
      <c r="A2478">
        <v>711</v>
      </c>
      <c r="B2478" s="3" t="s">
        <v>712</v>
      </c>
      <c r="C2478" s="3" t="s">
        <v>4821</v>
      </c>
      <c r="D2478">
        <v>100000</v>
      </c>
      <c r="E2478">
        <v>33791</v>
      </c>
      <c r="F2478" t="s">
        <v>8221</v>
      </c>
      <c r="G2478" t="s">
        <v>8233</v>
      </c>
      <c r="H2478" t="s">
        <v>8249</v>
      </c>
      <c r="I2478">
        <v>1481716868</v>
      </c>
      <c r="J2478">
        <v>1478257268</v>
      </c>
      <c r="K2478" t="b">
        <v>0</v>
      </c>
      <c r="L2478">
        <v>338</v>
      </c>
      <c r="M2478" t="b">
        <v>0</v>
      </c>
      <c r="N2478" t="s">
        <v>8273</v>
      </c>
      <c r="O2478" s="5">
        <f>E2478/D2478</f>
        <v>0.33790999999999999</v>
      </c>
      <c r="P2478" s="6">
        <f>ROUND(E2478/L2478,2)</f>
        <v>99.97</v>
      </c>
      <c r="Q2478" t="str">
        <f>LEFT(N2478, SEARCH("/",N2478)-1)</f>
        <v>technology</v>
      </c>
      <c r="R2478" t="str">
        <f>RIGHT(N2478, LEN(N2478)-SEARCH("/",N2478))</f>
        <v>wearables</v>
      </c>
      <c r="S2478" s="10">
        <f t="shared" si="76"/>
        <v>42678.250787037039</v>
      </c>
      <c r="T2478" s="10">
        <f t="shared" si="77"/>
        <v>42718.292453703696</v>
      </c>
    </row>
    <row r="2479" spans="1:20" ht="49" x14ac:dyDescent="0.25">
      <c r="A2479">
        <v>712</v>
      </c>
      <c r="B2479" s="3" t="s">
        <v>713</v>
      </c>
      <c r="C2479" s="3" t="s">
        <v>4822</v>
      </c>
      <c r="D2479">
        <v>48500</v>
      </c>
      <c r="E2479">
        <v>105</v>
      </c>
      <c r="F2479" t="s">
        <v>8221</v>
      </c>
      <c r="G2479" t="s">
        <v>8224</v>
      </c>
      <c r="H2479" t="s">
        <v>8246</v>
      </c>
      <c r="I2479">
        <v>1455466832</v>
      </c>
      <c r="J2479">
        <v>1452874832</v>
      </c>
      <c r="K2479" t="b">
        <v>0</v>
      </c>
      <c r="L2479">
        <v>4</v>
      </c>
      <c r="M2479" t="b">
        <v>0</v>
      </c>
      <c r="N2479" t="s">
        <v>8273</v>
      </c>
      <c r="O2479" s="5">
        <f>E2479/D2479</f>
        <v>2.1649484536082476E-3</v>
      </c>
      <c r="P2479" s="6">
        <f>ROUND(E2479/L2479,2)</f>
        <v>26.25</v>
      </c>
      <c r="Q2479" t="str">
        <f>LEFT(N2479, SEARCH("/",N2479)-1)</f>
        <v>technology</v>
      </c>
      <c r="R2479" t="str">
        <f>RIGHT(N2479, LEN(N2479)-SEARCH("/",N2479))</f>
        <v>wearables</v>
      </c>
      <c r="S2479" s="10">
        <f t="shared" si="76"/>
        <v>42384.472592592589</v>
      </c>
      <c r="T2479" s="10">
        <f t="shared" si="77"/>
        <v>42414.472592592589</v>
      </c>
    </row>
    <row r="2480" spans="1:20" ht="49" x14ac:dyDescent="0.25">
      <c r="A2480">
        <v>713</v>
      </c>
      <c r="B2480" s="3" t="s">
        <v>714</v>
      </c>
      <c r="C2480" s="3" t="s">
        <v>4823</v>
      </c>
      <c r="D2480">
        <v>25000</v>
      </c>
      <c r="E2480">
        <v>199</v>
      </c>
      <c r="F2480" t="s">
        <v>8221</v>
      </c>
      <c r="G2480" t="s">
        <v>8237</v>
      </c>
      <c r="H2480" t="s">
        <v>8249</v>
      </c>
      <c r="I2480">
        <v>1465130532</v>
      </c>
      <c r="J2480">
        <v>1462538532</v>
      </c>
      <c r="K2480" t="b">
        <v>0</v>
      </c>
      <c r="L2480">
        <v>1</v>
      </c>
      <c r="M2480" t="b">
        <v>0</v>
      </c>
      <c r="N2480" t="s">
        <v>8273</v>
      </c>
      <c r="O2480" s="5">
        <f>E2480/D2480</f>
        <v>7.9600000000000001E-3</v>
      </c>
      <c r="P2480" s="6">
        <f>ROUND(E2480/L2480,2)</f>
        <v>199</v>
      </c>
      <c r="Q2480" t="str">
        <f>LEFT(N2480, SEARCH("/",N2480)-1)</f>
        <v>technology</v>
      </c>
      <c r="R2480" t="str">
        <f>RIGHT(N2480, LEN(N2480)-SEARCH("/",N2480))</f>
        <v>wearables</v>
      </c>
      <c r="S2480" s="10">
        <f t="shared" si="76"/>
        <v>42496.320972222216</v>
      </c>
      <c r="T2480" s="10">
        <f t="shared" si="77"/>
        <v>42526.320972222216</v>
      </c>
    </row>
    <row r="2481" spans="1:20" ht="49" x14ac:dyDescent="0.25">
      <c r="A2481">
        <v>714</v>
      </c>
      <c r="B2481" s="3" t="s">
        <v>715</v>
      </c>
      <c r="C2481" s="3" t="s">
        <v>4824</v>
      </c>
      <c r="D2481">
        <v>15000</v>
      </c>
      <c r="E2481">
        <v>2249</v>
      </c>
      <c r="F2481" t="s">
        <v>8221</v>
      </c>
      <c r="G2481" t="s">
        <v>8224</v>
      </c>
      <c r="H2481" t="s">
        <v>8246</v>
      </c>
      <c r="I2481">
        <v>1488308082</v>
      </c>
      <c r="J2481">
        <v>1483124082</v>
      </c>
      <c r="K2481" t="b">
        <v>0</v>
      </c>
      <c r="L2481">
        <v>28</v>
      </c>
      <c r="M2481" t="b">
        <v>0</v>
      </c>
      <c r="N2481" t="s">
        <v>8273</v>
      </c>
      <c r="O2481" s="5">
        <f>E2481/D2481</f>
        <v>0.14993333333333334</v>
      </c>
      <c r="P2481" s="6">
        <f>ROUND(E2481/L2481,2)</f>
        <v>80.319999999999993</v>
      </c>
      <c r="Q2481" t="str">
        <f>LEFT(N2481, SEARCH("/",N2481)-1)</f>
        <v>technology</v>
      </c>
      <c r="R2481" t="str">
        <f>RIGHT(N2481, LEN(N2481)-SEARCH("/",N2481))</f>
        <v>wearables</v>
      </c>
      <c r="S2481" s="10">
        <f t="shared" si="76"/>
        <v>42734.579652777778</v>
      </c>
      <c r="T2481" s="10">
        <f t="shared" si="77"/>
        <v>42794.579652777778</v>
      </c>
    </row>
    <row r="2482" spans="1:20" ht="49" x14ac:dyDescent="0.25">
      <c r="A2482">
        <v>715</v>
      </c>
      <c r="B2482" s="3" t="s">
        <v>716</v>
      </c>
      <c r="C2482" s="3" t="s">
        <v>4825</v>
      </c>
      <c r="D2482">
        <v>27500</v>
      </c>
      <c r="E2482">
        <v>1389</v>
      </c>
      <c r="F2482" t="s">
        <v>8221</v>
      </c>
      <c r="G2482" t="s">
        <v>8224</v>
      </c>
      <c r="H2482" t="s">
        <v>8246</v>
      </c>
      <c r="I2482">
        <v>1446693040</v>
      </c>
      <c r="J2482">
        <v>1443233440</v>
      </c>
      <c r="K2482" t="b">
        <v>0</v>
      </c>
      <c r="L2482">
        <v>12</v>
      </c>
      <c r="M2482" t="b">
        <v>0</v>
      </c>
      <c r="N2482" t="s">
        <v>8273</v>
      </c>
      <c r="O2482" s="5">
        <f>E2482/D2482</f>
        <v>5.0509090909090906E-2</v>
      </c>
      <c r="P2482" s="6">
        <f>ROUND(E2482/L2482,2)</f>
        <v>115.75</v>
      </c>
      <c r="Q2482" t="str">
        <f>LEFT(N2482, SEARCH("/",N2482)-1)</f>
        <v>technology</v>
      </c>
      <c r="R2482" t="str">
        <f>RIGHT(N2482, LEN(N2482)-SEARCH("/",N2482))</f>
        <v>wearables</v>
      </c>
      <c r="S2482" s="10">
        <f t="shared" si="76"/>
        <v>42272.8824074074</v>
      </c>
      <c r="T2482" s="10">
        <f t="shared" si="77"/>
        <v>42312.924074074072</v>
      </c>
    </row>
    <row r="2483" spans="1:20" ht="49" x14ac:dyDescent="0.25">
      <c r="A2483">
        <v>716</v>
      </c>
      <c r="B2483" s="3" t="s">
        <v>717</v>
      </c>
      <c r="C2483" s="3" t="s">
        <v>4826</v>
      </c>
      <c r="D2483">
        <v>7000</v>
      </c>
      <c r="E2483">
        <v>715</v>
      </c>
      <c r="F2483" t="s">
        <v>8221</v>
      </c>
      <c r="G2483" t="s">
        <v>8224</v>
      </c>
      <c r="H2483" t="s">
        <v>8246</v>
      </c>
      <c r="I2483">
        <v>1417392000</v>
      </c>
      <c r="J2483">
        <v>1414511307</v>
      </c>
      <c r="K2483" t="b">
        <v>0</v>
      </c>
      <c r="L2483">
        <v>16</v>
      </c>
      <c r="M2483" t="b">
        <v>0</v>
      </c>
      <c r="N2483" t="s">
        <v>8273</v>
      </c>
      <c r="O2483" s="5">
        <f>E2483/D2483</f>
        <v>0.10214285714285715</v>
      </c>
      <c r="P2483" s="6">
        <f>ROUND(E2483/L2483,2)</f>
        <v>44.69</v>
      </c>
      <c r="Q2483" t="str">
        <f>LEFT(N2483, SEARCH("/",N2483)-1)</f>
        <v>technology</v>
      </c>
      <c r="R2483" t="str">
        <f>RIGHT(N2483, LEN(N2483)-SEARCH("/",N2483))</f>
        <v>wearables</v>
      </c>
      <c r="S2483" s="10">
        <f t="shared" si="76"/>
        <v>41940.450312499997</v>
      </c>
      <c r="T2483" s="10">
        <f t="shared" si="77"/>
        <v>41973.791666666664</v>
      </c>
    </row>
    <row r="2484" spans="1:20" ht="18" x14ac:dyDescent="0.25">
      <c r="A2484">
        <v>717</v>
      </c>
      <c r="B2484" s="3" t="s">
        <v>718</v>
      </c>
      <c r="C2484" s="3" t="s">
        <v>4827</v>
      </c>
      <c r="D2484">
        <v>100000</v>
      </c>
      <c r="E2484">
        <v>305</v>
      </c>
      <c r="F2484" t="s">
        <v>8221</v>
      </c>
      <c r="G2484" t="s">
        <v>8224</v>
      </c>
      <c r="H2484" t="s">
        <v>8246</v>
      </c>
      <c r="I2484">
        <v>1409949002</v>
      </c>
      <c r="J2484">
        <v>1407357002</v>
      </c>
      <c r="K2484" t="b">
        <v>0</v>
      </c>
      <c r="L2484">
        <v>4</v>
      </c>
      <c r="M2484" t="b">
        <v>0</v>
      </c>
      <c r="N2484" t="s">
        <v>8273</v>
      </c>
      <c r="O2484" s="5">
        <f>E2484/D2484</f>
        <v>3.0500000000000002E-3</v>
      </c>
      <c r="P2484" s="6">
        <f>ROUND(E2484/L2484,2)</f>
        <v>76.25</v>
      </c>
      <c r="Q2484" t="str">
        <f>LEFT(N2484, SEARCH("/",N2484)-1)</f>
        <v>technology</v>
      </c>
      <c r="R2484" t="str">
        <f>RIGHT(N2484, LEN(N2484)-SEARCH("/",N2484))</f>
        <v>wearables</v>
      </c>
      <c r="S2484" s="10">
        <f t="shared" si="76"/>
        <v>41857.645856481475</v>
      </c>
      <c r="T2484" s="10">
        <f t="shared" si="77"/>
        <v>41887.645856481475</v>
      </c>
    </row>
    <row r="2485" spans="1:20" ht="49" x14ac:dyDescent="0.25">
      <c r="A2485">
        <v>718</v>
      </c>
      <c r="B2485" s="3" t="s">
        <v>719</v>
      </c>
      <c r="C2485" s="3" t="s">
        <v>4828</v>
      </c>
      <c r="D2485">
        <v>12000</v>
      </c>
      <c r="E2485">
        <v>90</v>
      </c>
      <c r="F2485" t="s">
        <v>8221</v>
      </c>
      <c r="G2485" t="s">
        <v>8224</v>
      </c>
      <c r="H2485" t="s">
        <v>8246</v>
      </c>
      <c r="I2485">
        <v>1487397540</v>
      </c>
      <c r="J2485">
        <v>1484684247</v>
      </c>
      <c r="K2485" t="b">
        <v>0</v>
      </c>
      <c r="L2485">
        <v>4</v>
      </c>
      <c r="M2485" t="b">
        <v>0</v>
      </c>
      <c r="N2485" t="s">
        <v>8273</v>
      </c>
      <c r="O2485" s="5">
        <f>E2485/D2485</f>
        <v>7.4999999999999997E-3</v>
      </c>
      <c r="P2485" s="6">
        <f>ROUND(E2485/L2485,2)</f>
        <v>22.5</v>
      </c>
      <c r="Q2485" t="str">
        <f>LEFT(N2485, SEARCH("/",N2485)-1)</f>
        <v>technology</v>
      </c>
      <c r="R2485" t="str">
        <f>RIGHT(N2485, LEN(N2485)-SEARCH("/",N2485))</f>
        <v>wearables</v>
      </c>
      <c r="S2485" s="10">
        <f t="shared" si="76"/>
        <v>42752.637118055551</v>
      </c>
      <c r="T2485" s="10">
        <f t="shared" si="77"/>
        <v>42784.040972222218</v>
      </c>
    </row>
    <row r="2486" spans="1:20" ht="49" x14ac:dyDescent="0.25">
      <c r="A2486">
        <v>719</v>
      </c>
      <c r="B2486" s="3" t="s">
        <v>720</v>
      </c>
      <c r="C2486" s="3" t="s">
        <v>4829</v>
      </c>
      <c r="D2486">
        <v>15000</v>
      </c>
      <c r="E2486">
        <v>194</v>
      </c>
      <c r="F2486" t="s">
        <v>8221</v>
      </c>
      <c r="G2486" t="s">
        <v>8224</v>
      </c>
      <c r="H2486" t="s">
        <v>8246</v>
      </c>
      <c r="I2486">
        <v>1456189076</v>
      </c>
      <c r="J2486">
        <v>1454979476</v>
      </c>
      <c r="K2486" t="b">
        <v>0</v>
      </c>
      <c r="L2486">
        <v>10</v>
      </c>
      <c r="M2486" t="b">
        <v>0</v>
      </c>
      <c r="N2486" t="s">
        <v>8273</v>
      </c>
      <c r="O2486" s="5">
        <f>E2486/D2486</f>
        <v>1.2933333333333333E-2</v>
      </c>
      <c r="P2486" s="6">
        <f>ROUND(E2486/L2486,2)</f>
        <v>19.399999999999999</v>
      </c>
      <c r="Q2486" t="str">
        <f>LEFT(N2486, SEARCH("/",N2486)-1)</f>
        <v>technology</v>
      </c>
      <c r="R2486" t="str">
        <f>RIGHT(N2486, LEN(N2486)-SEARCH("/",N2486))</f>
        <v>wearables</v>
      </c>
      <c r="S2486" s="10">
        <f t="shared" si="76"/>
        <v>42408.83189814815</v>
      </c>
      <c r="T2486" s="10">
        <f t="shared" si="77"/>
        <v>42422.83189814815</v>
      </c>
    </row>
    <row r="2487" spans="1:20" ht="49" x14ac:dyDescent="0.25">
      <c r="A2487">
        <v>760</v>
      </c>
      <c r="B2487" s="3" t="s">
        <v>761</v>
      </c>
      <c r="C2487" s="3" t="s">
        <v>4870</v>
      </c>
      <c r="D2487">
        <v>2200</v>
      </c>
      <c r="E2487">
        <v>0</v>
      </c>
      <c r="F2487" t="s">
        <v>8221</v>
      </c>
      <c r="G2487" t="s">
        <v>8224</v>
      </c>
      <c r="H2487" t="s">
        <v>8246</v>
      </c>
      <c r="I2487">
        <v>1480188013</v>
      </c>
      <c r="J2487">
        <v>1477592413</v>
      </c>
      <c r="K2487" t="b">
        <v>0</v>
      </c>
      <c r="L2487">
        <v>0</v>
      </c>
      <c r="M2487" t="b">
        <v>0</v>
      </c>
      <c r="N2487" t="s">
        <v>8275</v>
      </c>
      <c r="O2487" s="5">
        <f>E2487/D2487</f>
        <v>0</v>
      </c>
      <c r="P2487" s="6" t="e">
        <f>ROUND(E2487/L2487,2)</f>
        <v>#DIV/0!</v>
      </c>
      <c r="Q2487" t="str">
        <f>LEFT(N2487, SEARCH("/",N2487)-1)</f>
        <v>publishing</v>
      </c>
      <c r="R2487" t="str">
        <f>RIGHT(N2487, LEN(N2487)-SEARCH("/",N2487))</f>
        <v>fiction</v>
      </c>
      <c r="S2487" s="10">
        <f t="shared" si="76"/>
        <v>42670.555706018517</v>
      </c>
      <c r="T2487" s="10">
        <f t="shared" si="77"/>
        <v>42700.597372685188</v>
      </c>
    </row>
    <row r="2488" spans="1:20" ht="49" x14ac:dyDescent="0.25">
      <c r="A2488">
        <v>761</v>
      </c>
      <c r="B2488" s="3" t="s">
        <v>762</v>
      </c>
      <c r="C2488" s="3" t="s">
        <v>4871</v>
      </c>
      <c r="D2488">
        <v>5000</v>
      </c>
      <c r="E2488">
        <v>235</v>
      </c>
      <c r="F2488" t="s">
        <v>8221</v>
      </c>
      <c r="G2488" t="s">
        <v>8224</v>
      </c>
      <c r="H2488" t="s">
        <v>8246</v>
      </c>
      <c r="I2488">
        <v>1391364126</v>
      </c>
      <c r="J2488">
        <v>1388772126</v>
      </c>
      <c r="K2488" t="b">
        <v>0</v>
      </c>
      <c r="L2488">
        <v>6</v>
      </c>
      <c r="M2488" t="b">
        <v>0</v>
      </c>
      <c r="N2488" t="s">
        <v>8275</v>
      </c>
      <c r="O2488" s="5">
        <f>E2488/D2488</f>
        <v>4.7E-2</v>
      </c>
      <c r="P2488" s="6">
        <f>ROUND(E2488/L2488,2)</f>
        <v>39.17</v>
      </c>
      <c r="Q2488" t="str">
        <f>LEFT(N2488, SEARCH("/",N2488)-1)</f>
        <v>publishing</v>
      </c>
      <c r="R2488" t="str">
        <f>RIGHT(N2488, LEN(N2488)-SEARCH("/",N2488))</f>
        <v>fiction</v>
      </c>
      <c r="S2488" s="10">
        <f t="shared" si="76"/>
        <v>41642.543124999997</v>
      </c>
      <c r="T2488" s="10">
        <f t="shared" si="77"/>
        <v>41672.543124999997</v>
      </c>
    </row>
    <row r="2489" spans="1:20" ht="49" x14ac:dyDescent="0.25">
      <c r="A2489">
        <v>762</v>
      </c>
      <c r="B2489" s="3" t="s">
        <v>763</v>
      </c>
      <c r="C2489" s="3" t="s">
        <v>4872</v>
      </c>
      <c r="D2489">
        <v>3500</v>
      </c>
      <c r="E2489">
        <v>0</v>
      </c>
      <c r="F2489" t="s">
        <v>8221</v>
      </c>
      <c r="G2489" t="s">
        <v>8238</v>
      </c>
      <c r="H2489" t="s">
        <v>8256</v>
      </c>
      <c r="I2489">
        <v>1480831200</v>
      </c>
      <c r="J2489">
        <v>1479328570</v>
      </c>
      <c r="K2489" t="b">
        <v>0</v>
      </c>
      <c r="L2489">
        <v>0</v>
      </c>
      <c r="M2489" t="b">
        <v>0</v>
      </c>
      <c r="N2489" t="s">
        <v>8275</v>
      </c>
      <c r="O2489" s="5">
        <f>E2489/D2489</f>
        <v>0</v>
      </c>
      <c r="P2489" s="6" t="e">
        <f>ROUND(E2489/L2489,2)</f>
        <v>#DIV/0!</v>
      </c>
      <c r="Q2489" t="str">
        <f>LEFT(N2489, SEARCH("/",N2489)-1)</f>
        <v>publishing</v>
      </c>
      <c r="R2489" t="str">
        <f>RIGHT(N2489, LEN(N2489)-SEARCH("/",N2489))</f>
        <v>fiction</v>
      </c>
      <c r="S2489" s="10">
        <f t="shared" si="76"/>
        <v>42690.65011574074</v>
      </c>
      <c r="T2489" s="10">
        <f t="shared" si="77"/>
        <v>42708.041666666664</v>
      </c>
    </row>
    <row r="2490" spans="1:20" ht="49" x14ac:dyDescent="0.25">
      <c r="A2490">
        <v>763</v>
      </c>
      <c r="B2490" s="3" t="s">
        <v>764</v>
      </c>
      <c r="C2490" s="3" t="s">
        <v>4873</v>
      </c>
      <c r="D2490">
        <v>4290</v>
      </c>
      <c r="E2490">
        <v>5</v>
      </c>
      <c r="F2490" t="s">
        <v>8221</v>
      </c>
      <c r="G2490" t="s">
        <v>8225</v>
      </c>
      <c r="H2490" t="s">
        <v>8247</v>
      </c>
      <c r="I2490">
        <v>1376563408</v>
      </c>
      <c r="J2490">
        <v>1373971408</v>
      </c>
      <c r="K2490" t="b">
        <v>0</v>
      </c>
      <c r="L2490">
        <v>1</v>
      </c>
      <c r="M2490" t="b">
        <v>0</v>
      </c>
      <c r="N2490" t="s">
        <v>8275</v>
      </c>
      <c r="O2490" s="5">
        <f>E2490/D2490</f>
        <v>1.1655011655011655E-3</v>
      </c>
      <c r="P2490" s="6">
        <f>ROUND(E2490/L2490,2)</f>
        <v>5</v>
      </c>
      <c r="Q2490" t="str">
        <f>LEFT(N2490, SEARCH("/",N2490)-1)</f>
        <v>publishing</v>
      </c>
      <c r="R2490" t="str">
        <f>RIGHT(N2490, LEN(N2490)-SEARCH("/",N2490))</f>
        <v>fiction</v>
      </c>
      <c r="S2490" s="10">
        <f t="shared" si="76"/>
        <v>41471.238518518519</v>
      </c>
      <c r="T2490" s="10">
        <f t="shared" si="77"/>
        <v>41501.238518518519</v>
      </c>
    </row>
    <row r="2491" spans="1:20" ht="49" x14ac:dyDescent="0.25">
      <c r="A2491">
        <v>764</v>
      </c>
      <c r="B2491" s="3" t="s">
        <v>765</v>
      </c>
      <c r="C2491" s="3" t="s">
        <v>4874</v>
      </c>
      <c r="D2491">
        <v>5000</v>
      </c>
      <c r="E2491">
        <v>0</v>
      </c>
      <c r="F2491" t="s">
        <v>8221</v>
      </c>
      <c r="G2491" t="s">
        <v>8224</v>
      </c>
      <c r="H2491" t="s">
        <v>8246</v>
      </c>
      <c r="I2491">
        <v>1441858161</v>
      </c>
      <c r="J2491">
        <v>1439266161</v>
      </c>
      <c r="K2491" t="b">
        <v>0</v>
      </c>
      <c r="L2491">
        <v>0</v>
      </c>
      <c r="M2491" t="b">
        <v>0</v>
      </c>
      <c r="N2491" t="s">
        <v>8275</v>
      </c>
      <c r="O2491" s="5">
        <f>E2491/D2491</f>
        <v>0</v>
      </c>
      <c r="P2491" s="6" t="e">
        <f>ROUND(E2491/L2491,2)</f>
        <v>#DIV/0!</v>
      </c>
      <c r="Q2491" t="str">
        <f>LEFT(N2491, SEARCH("/",N2491)-1)</f>
        <v>publishing</v>
      </c>
      <c r="R2491" t="str">
        <f>RIGHT(N2491, LEN(N2491)-SEARCH("/",N2491))</f>
        <v>fiction</v>
      </c>
      <c r="S2491" s="10">
        <f t="shared" si="76"/>
        <v>42226.964826388888</v>
      </c>
      <c r="T2491" s="10">
        <f t="shared" si="77"/>
        <v>42256.964826388888</v>
      </c>
    </row>
    <row r="2492" spans="1:20" ht="49" x14ac:dyDescent="0.25">
      <c r="A2492">
        <v>765</v>
      </c>
      <c r="B2492" s="3" t="s">
        <v>766</v>
      </c>
      <c r="C2492" s="3" t="s">
        <v>4875</v>
      </c>
      <c r="D2492">
        <v>7000</v>
      </c>
      <c r="E2492">
        <v>2521</v>
      </c>
      <c r="F2492" t="s">
        <v>8221</v>
      </c>
      <c r="G2492" t="s">
        <v>8224</v>
      </c>
      <c r="H2492" t="s">
        <v>8246</v>
      </c>
      <c r="I2492">
        <v>1413723684</v>
      </c>
      <c r="J2492">
        <v>1411131684</v>
      </c>
      <c r="K2492" t="b">
        <v>0</v>
      </c>
      <c r="L2492">
        <v>44</v>
      </c>
      <c r="M2492" t="b">
        <v>0</v>
      </c>
      <c r="N2492" t="s">
        <v>8275</v>
      </c>
      <c r="O2492" s="5">
        <f>E2492/D2492</f>
        <v>0.36014285714285715</v>
      </c>
      <c r="P2492" s="6">
        <f>ROUND(E2492/L2492,2)</f>
        <v>57.3</v>
      </c>
      <c r="Q2492" t="str">
        <f>LEFT(N2492, SEARCH("/",N2492)-1)</f>
        <v>publishing</v>
      </c>
      <c r="R2492" t="str">
        <f>RIGHT(N2492, LEN(N2492)-SEARCH("/",N2492))</f>
        <v>fiction</v>
      </c>
      <c r="S2492" s="10">
        <f t="shared" si="76"/>
        <v>41901.334305555552</v>
      </c>
      <c r="T2492" s="10">
        <f t="shared" si="77"/>
        <v>41931.334305555552</v>
      </c>
    </row>
    <row r="2493" spans="1:20" ht="49" x14ac:dyDescent="0.25">
      <c r="A2493">
        <v>766</v>
      </c>
      <c r="B2493" s="3" t="s">
        <v>767</v>
      </c>
      <c r="C2493" s="3" t="s">
        <v>4876</v>
      </c>
      <c r="D2493">
        <v>4000</v>
      </c>
      <c r="E2493">
        <v>0</v>
      </c>
      <c r="F2493" t="s">
        <v>8221</v>
      </c>
      <c r="G2493" t="s">
        <v>8229</v>
      </c>
      <c r="H2493" t="s">
        <v>8251</v>
      </c>
      <c r="I2493">
        <v>1424112483</v>
      </c>
      <c r="J2493">
        <v>1421520483</v>
      </c>
      <c r="K2493" t="b">
        <v>0</v>
      </c>
      <c r="L2493">
        <v>0</v>
      </c>
      <c r="M2493" t="b">
        <v>0</v>
      </c>
      <c r="N2493" t="s">
        <v>8275</v>
      </c>
      <c r="O2493" s="5">
        <f>E2493/D2493</f>
        <v>0</v>
      </c>
      <c r="P2493" s="6" t="e">
        <f>ROUND(E2493/L2493,2)</f>
        <v>#DIV/0!</v>
      </c>
      <c r="Q2493" t="str">
        <f>LEFT(N2493, SEARCH("/",N2493)-1)</f>
        <v>publishing</v>
      </c>
      <c r="R2493" t="str">
        <f>RIGHT(N2493, LEN(N2493)-SEARCH("/",N2493))</f>
        <v>fiction</v>
      </c>
      <c r="S2493" s="10">
        <f t="shared" si="76"/>
        <v>42021.57503472222</v>
      </c>
      <c r="T2493" s="10">
        <f t="shared" si="77"/>
        <v>42051.57503472222</v>
      </c>
    </row>
    <row r="2494" spans="1:20" ht="65" x14ac:dyDescent="0.25">
      <c r="A2494">
        <v>767</v>
      </c>
      <c r="B2494" s="3" t="s">
        <v>768</v>
      </c>
      <c r="C2494" s="3" t="s">
        <v>4877</v>
      </c>
      <c r="D2494">
        <v>5000</v>
      </c>
      <c r="E2494">
        <v>177</v>
      </c>
      <c r="F2494" t="s">
        <v>8221</v>
      </c>
      <c r="G2494" t="s">
        <v>8224</v>
      </c>
      <c r="H2494" t="s">
        <v>8246</v>
      </c>
      <c r="I2494">
        <v>1432178810</v>
      </c>
      <c r="J2494">
        <v>1429586810</v>
      </c>
      <c r="K2494" t="b">
        <v>0</v>
      </c>
      <c r="L2494">
        <v>3</v>
      </c>
      <c r="M2494" t="b">
        <v>0</v>
      </c>
      <c r="N2494" t="s">
        <v>8275</v>
      </c>
      <c r="O2494" s="5">
        <f>E2494/D2494</f>
        <v>3.5400000000000001E-2</v>
      </c>
      <c r="P2494" s="6">
        <f>ROUND(E2494/L2494,2)</f>
        <v>59</v>
      </c>
      <c r="Q2494" t="str">
        <f>LEFT(N2494, SEARCH("/",N2494)-1)</f>
        <v>publishing</v>
      </c>
      <c r="R2494" t="str">
        <f>RIGHT(N2494, LEN(N2494)-SEARCH("/",N2494))</f>
        <v>fiction</v>
      </c>
      <c r="S2494" s="10">
        <f t="shared" si="76"/>
        <v>42114.935300925928</v>
      </c>
      <c r="T2494" s="10">
        <f t="shared" si="77"/>
        <v>42144.935300925928</v>
      </c>
    </row>
    <row r="2495" spans="1:20" ht="49" x14ac:dyDescent="0.25">
      <c r="A2495">
        <v>768</v>
      </c>
      <c r="B2495" s="3" t="s">
        <v>769</v>
      </c>
      <c r="C2495" s="3" t="s">
        <v>4878</v>
      </c>
      <c r="D2495">
        <v>2500</v>
      </c>
      <c r="E2495">
        <v>0</v>
      </c>
      <c r="F2495" t="s">
        <v>8221</v>
      </c>
      <c r="G2495" t="s">
        <v>8224</v>
      </c>
      <c r="H2495" t="s">
        <v>8246</v>
      </c>
      <c r="I2495">
        <v>1387169890</v>
      </c>
      <c r="J2495">
        <v>1384577890</v>
      </c>
      <c r="K2495" t="b">
        <v>0</v>
      </c>
      <c r="L2495">
        <v>0</v>
      </c>
      <c r="M2495" t="b">
        <v>0</v>
      </c>
      <c r="N2495" t="s">
        <v>8275</v>
      </c>
      <c r="O2495" s="5">
        <f>E2495/D2495</f>
        <v>0</v>
      </c>
      <c r="P2495" s="6" t="e">
        <f>ROUND(E2495/L2495,2)</f>
        <v>#DIV/0!</v>
      </c>
      <c r="Q2495" t="str">
        <f>LEFT(N2495, SEARCH("/",N2495)-1)</f>
        <v>publishing</v>
      </c>
      <c r="R2495" t="str">
        <f>RIGHT(N2495, LEN(N2495)-SEARCH("/",N2495))</f>
        <v>fiction</v>
      </c>
      <c r="S2495" s="10">
        <f t="shared" si="76"/>
        <v>41593.998726851853</v>
      </c>
      <c r="T2495" s="10">
        <f t="shared" si="77"/>
        <v>41623.998726851853</v>
      </c>
    </row>
    <row r="2496" spans="1:20" ht="49" x14ac:dyDescent="0.25">
      <c r="A2496">
        <v>769</v>
      </c>
      <c r="B2496" s="3" t="s">
        <v>770</v>
      </c>
      <c r="C2496" s="3" t="s">
        <v>4879</v>
      </c>
      <c r="D2496">
        <v>4000</v>
      </c>
      <c r="E2496">
        <v>1656</v>
      </c>
      <c r="F2496" t="s">
        <v>8221</v>
      </c>
      <c r="G2496" t="s">
        <v>8224</v>
      </c>
      <c r="H2496" t="s">
        <v>8246</v>
      </c>
      <c r="I2496">
        <v>1388102094</v>
      </c>
      <c r="J2496">
        <v>1385510094</v>
      </c>
      <c r="K2496" t="b">
        <v>0</v>
      </c>
      <c r="L2496">
        <v>52</v>
      </c>
      <c r="M2496" t="b">
        <v>0</v>
      </c>
      <c r="N2496" t="s">
        <v>8275</v>
      </c>
      <c r="O2496" s="5">
        <f>E2496/D2496</f>
        <v>0.41399999999999998</v>
      </c>
      <c r="P2496" s="6">
        <f>ROUND(E2496/L2496,2)</f>
        <v>31.85</v>
      </c>
      <c r="Q2496" t="str">
        <f>LEFT(N2496, SEARCH("/",N2496)-1)</f>
        <v>publishing</v>
      </c>
      <c r="R2496" t="str">
        <f>RIGHT(N2496, LEN(N2496)-SEARCH("/",N2496))</f>
        <v>fiction</v>
      </c>
      <c r="S2496" s="10">
        <f t="shared" si="76"/>
        <v>41604.788124999999</v>
      </c>
      <c r="T2496" s="10">
        <f t="shared" si="77"/>
        <v>41634.788124999999</v>
      </c>
    </row>
    <row r="2497" spans="1:20" ht="49" x14ac:dyDescent="0.25">
      <c r="A2497">
        <v>770</v>
      </c>
      <c r="B2497" s="3" t="s">
        <v>771</v>
      </c>
      <c r="C2497" s="3" t="s">
        <v>4880</v>
      </c>
      <c r="D2497">
        <v>17500</v>
      </c>
      <c r="E2497">
        <v>0</v>
      </c>
      <c r="F2497" t="s">
        <v>8221</v>
      </c>
      <c r="G2497" t="s">
        <v>8224</v>
      </c>
      <c r="H2497" t="s">
        <v>8246</v>
      </c>
      <c r="I2497">
        <v>1361750369</v>
      </c>
      <c r="J2497">
        <v>1358294369</v>
      </c>
      <c r="K2497" t="b">
        <v>0</v>
      </c>
      <c r="L2497">
        <v>0</v>
      </c>
      <c r="M2497" t="b">
        <v>0</v>
      </c>
      <c r="N2497" t="s">
        <v>8275</v>
      </c>
      <c r="O2497" s="5">
        <f>E2497/D2497</f>
        <v>0</v>
      </c>
      <c r="P2497" s="6" t="e">
        <f>ROUND(E2497/L2497,2)</f>
        <v>#DIV/0!</v>
      </c>
      <c r="Q2497" t="str">
        <f>LEFT(N2497, SEARCH("/",N2497)-1)</f>
        <v>publishing</v>
      </c>
      <c r="R2497" t="str">
        <f>RIGHT(N2497, LEN(N2497)-SEARCH("/",N2497))</f>
        <v>fiction</v>
      </c>
      <c r="S2497" s="10">
        <f t="shared" si="76"/>
        <v>41289.791307870364</v>
      </c>
      <c r="T2497" s="10">
        <f t="shared" si="77"/>
        <v>41329.791307870364</v>
      </c>
    </row>
    <row r="2498" spans="1:20" ht="49" x14ac:dyDescent="0.25">
      <c r="A2498">
        <v>771</v>
      </c>
      <c r="B2498" s="3" t="s">
        <v>772</v>
      </c>
      <c r="C2498" s="3" t="s">
        <v>4881</v>
      </c>
      <c r="D2498">
        <v>38000</v>
      </c>
      <c r="E2498">
        <v>10</v>
      </c>
      <c r="F2498" t="s">
        <v>8221</v>
      </c>
      <c r="G2498" t="s">
        <v>8224</v>
      </c>
      <c r="H2498" t="s">
        <v>8246</v>
      </c>
      <c r="I2498">
        <v>1454183202</v>
      </c>
      <c r="J2498">
        <v>1449863202</v>
      </c>
      <c r="K2498" t="b">
        <v>0</v>
      </c>
      <c r="L2498">
        <v>1</v>
      </c>
      <c r="M2498" t="b">
        <v>0</v>
      </c>
      <c r="N2498" t="s">
        <v>8275</v>
      </c>
      <c r="O2498" s="5">
        <f>E2498/D2498</f>
        <v>2.631578947368421E-4</v>
      </c>
      <c r="P2498" s="6">
        <f>ROUND(E2498/L2498,2)</f>
        <v>10</v>
      </c>
      <c r="Q2498" t="str">
        <f>LEFT(N2498, SEARCH("/",N2498)-1)</f>
        <v>publishing</v>
      </c>
      <c r="R2498" t="str">
        <f>RIGHT(N2498, LEN(N2498)-SEARCH("/",N2498))</f>
        <v>fiction</v>
      </c>
      <c r="S2498" s="10">
        <f t="shared" si="76"/>
        <v>42349.615763888891</v>
      </c>
      <c r="T2498" s="10">
        <f t="shared" si="77"/>
        <v>42399.615763888891</v>
      </c>
    </row>
    <row r="2499" spans="1:20" ht="65" x14ac:dyDescent="0.25">
      <c r="A2499">
        <v>772</v>
      </c>
      <c r="B2499" s="3" t="s">
        <v>773</v>
      </c>
      <c r="C2499" s="3" t="s">
        <v>4882</v>
      </c>
      <c r="D2499">
        <v>1500</v>
      </c>
      <c r="E2499">
        <v>50</v>
      </c>
      <c r="F2499" t="s">
        <v>8221</v>
      </c>
      <c r="G2499" t="s">
        <v>8224</v>
      </c>
      <c r="H2499" t="s">
        <v>8246</v>
      </c>
      <c r="I2499">
        <v>1257047940</v>
      </c>
      <c r="J2499">
        <v>1252718519</v>
      </c>
      <c r="K2499" t="b">
        <v>0</v>
      </c>
      <c r="L2499">
        <v>1</v>
      </c>
      <c r="M2499" t="b">
        <v>0</v>
      </c>
      <c r="N2499" t="s">
        <v>8275</v>
      </c>
      <c r="O2499" s="5">
        <f>E2499/D2499</f>
        <v>3.3333333333333333E-2</v>
      </c>
      <c r="P2499" s="6">
        <f>ROUND(E2499/L2499,2)</f>
        <v>50</v>
      </c>
      <c r="Q2499" t="str">
        <f>LEFT(N2499, SEARCH("/",N2499)-1)</f>
        <v>publishing</v>
      </c>
      <c r="R2499" t="str">
        <f>RIGHT(N2499, LEN(N2499)-SEARCH("/",N2499))</f>
        <v>fiction</v>
      </c>
      <c r="S2499" s="10">
        <f t="shared" ref="S2499:S2562" si="78">(J2499/86400)+25569+(-5/24)</f>
        <v>40067.848599537036</v>
      </c>
      <c r="T2499" s="10">
        <f t="shared" ref="T2499:T2562" si="79">(I2499/86400)+25569+(-5/24)</f>
        <v>40117.957638888889</v>
      </c>
    </row>
    <row r="2500" spans="1:20" ht="49" x14ac:dyDescent="0.25">
      <c r="A2500">
        <v>773</v>
      </c>
      <c r="B2500" s="3" t="s">
        <v>774</v>
      </c>
      <c r="C2500" s="3" t="s">
        <v>4883</v>
      </c>
      <c r="D2500">
        <v>3759</v>
      </c>
      <c r="E2500">
        <v>32</v>
      </c>
      <c r="F2500" t="s">
        <v>8221</v>
      </c>
      <c r="G2500" t="s">
        <v>8225</v>
      </c>
      <c r="H2500" t="s">
        <v>8247</v>
      </c>
      <c r="I2500">
        <v>1431298860</v>
      </c>
      <c r="J2500">
        <v>1428341985</v>
      </c>
      <c r="K2500" t="b">
        <v>0</v>
      </c>
      <c r="L2500">
        <v>2</v>
      </c>
      <c r="M2500" t="b">
        <v>0</v>
      </c>
      <c r="N2500" t="s">
        <v>8275</v>
      </c>
      <c r="O2500" s="5">
        <f>E2500/D2500</f>
        <v>8.5129023676509714E-3</v>
      </c>
      <c r="P2500" s="6">
        <f>ROUND(E2500/L2500,2)</f>
        <v>16</v>
      </c>
      <c r="Q2500" t="str">
        <f>LEFT(N2500, SEARCH("/",N2500)-1)</f>
        <v>publishing</v>
      </c>
      <c r="R2500" t="str">
        <f>RIGHT(N2500, LEN(N2500)-SEARCH("/",N2500))</f>
        <v>fiction</v>
      </c>
      <c r="S2500" s="10">
        <f t="shared" si="78"/>
        <v>42100.527604166666</v>
      </c>
      <c r="T2500" s="10">
        <f t="shared" si="79"/>
        <v>42134.750694444439</v>
      </c>
    </row>
    <row r="2501" spans="1:20" ht="49" x14ac:dyDescent="0.25">
      <c r="A2501">
        <v>774</v>
      </c>
      <c r="B2501" s="3" t="s">
        <v>775</v>
      </c>
      <c r="C2501" s="3" t="s">
        <v>4884</v>
      </c>
      <c r="D2501">
        <v>500</v>
      </c>
      <c r="E2501">
        <v>351</v>
      </c>
      <c r="F2501" t="s">
        <v>8221</v>
      </c>
      <c r="G2501" t="s">
        <v>8224</v>
      </c>
      <c r="H2501" t="s">
        <v>8246</v>
      </c>
      <c r="I2501">
        <v>1393181018</v>
      </c>
      <c r="J2501">
        <v>1390589018</v>
      </c>
      <c r="K2501" t="b">
        <v>0</v>
      </c>
      <c r="L2501">
        <v>9</v>
      </c>
      <c r="M2501" t="b">
        <v>0</v>
      </c>
      <c r="N2501" t="s">
        <v>8275</v>
      </c>
      <c r="O2501" s="5">
        <f>E2501/D2501</f>
        <v>0.70199999999999996</v>
      </c>
      <c r="P2501" s="6">
        <f>ROUND(E2501/L2501,2)</f>
        <v>39</v>
      </c>
      <c r="Q2501" t="str">
        <f>LEFT(N2501, SEARCH("/",N2501)-1)</f>
        <v>publishing</v>
      </c>
      <c r="R2501" t="str">
        <f>RIGHT(N2501, LEN(N2501)-SEARCH("/",N2501))</f>
        <v>fiction</v>
      </c>
      <c r="S2501" s="10">
        <f t="shared" si="78"/>
        <v>41663.571967592587</v>
      </c>
      <c r="T2501" s="10">
        <f t="shared" si="79"/>
        <v>41693.571967592587</v>
      </c>
    </row>
    <row r="2502" spans="1:20" ht="49" x14ac:dyDescent="0.25">
      <c r="A2502">
        <v>775</v>
      </c>
      <c r="B2502" s="3" t="s">
        <v>776</v>
      </c>
      <c r="C2502" s="3" t="s">
        <v>4885</v>
      </c>
      <c r="D2502">
        <v>10000</v>
      </c>
      <c r="E2502">
        <v>170</v>
      </c>
      <c r="F2502" t="s">
        <v>8221</v>
      </c>
      <c r="G2502" t="s">
        <v>8224</v>
      </c>
      <c r="H2502" t="s">
        <v>8246</v>
      </c>
      <c r="I2502">
        <v>1323998795</v>
      </c>
      <c r="J2502">
        <v>1321406795</v>
      </c>
      <c r="K2502" t="b">
        <v>0</v>
      </c>
      <c r="L2502">
        <v>5</v>
      </c>
      <c r="M2502" t="b">
        <v>0</v>
      </c>
      <c r="N2502" t="s">
        <v>8275</v>
      </c>
      <c r="O2502" s="5">
        <f>E2502/D2502</f>
        <v>1.7000000000000001E-2</v>
      </c>
      <c r="P2502" s="6">
        <f>ROUND(E2502/L2502,2)</f>
        <v>34</v>
      </c>
      <c r="Q2502" t="str">
        <f>LEFT(N2502, SEARCH("/",N2502)-1)</f>
        <v>publishing</v>
      </c>
      <c r="R2502" t="str">
        <f>RIGHT(N2502, LEN(N2502)-SEARCH("/",N2502))</f>
        <v>fiction</v>
      </c>
      <c r="S2502" s="10">
        <f t="shared" si="78"/>
        <v>40862.851793981477</v>
      </c>
      <c r="T2502" s="10">
        <f t="shared" si="79"/>
        <v>40892.851793981477</v>
      </c>
    </row>
    <row r="2503" spans="1:20" ht="49" x14ac:dyDescent="0.25">
      <c r="A2503">
        <v>776</v>
      </c>
      <c r="B2503" s="3" t="s">
        <v>777</v>
      </c>
      <c r="C2503" s="3" t="s">
        <v>4886</v>
      </c>
      <c r="D2503">
        <v>7000</v>
      </c>
      <c r="E2503">
        <v>3598</v>
      </c>
      <c r="F2503" t="s">
        <v>8221</v>
      </c>
      <c r="G2503" t="s">
        <v>8224</v>
      </c>
      <c r="H2503" t="s">
        <v>8246</v>
      </c>
      <c r="I2503">
        <v>1444539600</v>
      </c>
      <c r="J2503">
        <v>1441297645</v>
      </c>
      <c r="K2503" t="b">
        <v>0</v>
      </c>
      <c r="L2503">
        <v>57</v>
      </c>
      <c r="M2503" t="b">
        <v>0</v>
      </c>
      <c r="N2503" t="s">
        <v>8275</v>
      </c>
      <c r="O2503" s="5">
        <f>E2503/D2503</f>
        <v>0.51400000000000001</v>
      </c>
      <c r="P2503" s="6">
        <f>ROUND(E2503/L2503,2)</f>
        <v>63.12</v>
      </c>
      <c r="Q2503" t="str">
        <f>LEFT(N2503, SEARCH("/",N2503)-1)</f>
        <v>publishing</v>
      </c>
      <c r="R2503" t="str">
        <f>RIGHT(N2503, LEN(N2503)-SEARCH("/",N2503))</f>
        <v>fiction</v>
      </c>
      <c r="S2503" s="10">
        <f t="shared" si="78"/>
        <v>42250.477372685178</v>
      </c>
      <c r="T2503" s="10">
        <f t="shared" si="79"/>
        <v>42287.999999999993</v>
      </c>
    </row>
    <row r="2504" spans="1:20" ht="49" x14ac:dyDescent="0.25">
      <c r="A2504">
        <v>777</v>
      </c>
      <c r="B2504" s="3" t="s">
        <v>778</v>
      </c>
      <c r="C2504" s="3" t="s">
        <v>4887</v>
      </c>
      <c r="D2504">
        <v>3000</v>
      </c>
      <c r="E2504">
        <v>21</v>
      </c>
      <c r="F2504" t="s">
        <v>8221</v>
      </c>
      <c r="G2504" t="s">
        <v>8224</v>
      </c>
      <c r="H2504" t="s">
        <v>8246</v>
      </c>
      <c r="I2504">
        <v>1375313577</v>
      </c>
      <c r="J2504">
        <v>1372721577</v>
      </c>
      <c r="K2504" t="b">
        <v>0</v>
      </c>
      <c r="L2504">
        <v>3</v>
      </c>
      <c r="M2504" t="b">
        <v>0</v>
      </c>
      <c r="N2504" t="s">
        <v>8275</v>
      </c>
      <c r="O2504" s="5">
        <f>E2504/D2504</f>
        <v>7.0000000000000001E-3</v>
      </c>
      <c r="P2504" s="6">
        <f>ROUND(E2504/L2504,2)</f>
        <v>7</v>
      </c>
      <c r="Q2504" t="str">
        <f>LEFT(N2504, SEARCH("/",N2504)-1)</f>
        <v>publishing</v>
      </c>
      <c r="R2504" t="str">
        <f>RIGHT(N2504, LEN(N2504)-SEARCH("/",N2504))</f>
        <v>fiction</v>
      </c>
      <c r="S2504" s="10">
        <f t="shared" si="78"/>
        <v>41456.772881944438</v>
      </c>
      <c r="T2504" s="10">
        <f t="shared" si="79"/>
        <v>41486.772881944438</v>
      </c>
    </row>
    <row r="2505" spans="1:20" ht="49" x14ac:dyDescent="0.25">
      <c r="A2505">
        <v>778</v>
      </c>
      <c r="B2505" s="3" t="s">
        <v>779</v>
      </c>
      <c r="C2505" s="3" t="s">
        <v>4888</v>
      </c>
      <c r="D2505">
        <v>500</v>
      </c>
      <c r="E2505">
        <v>2</v>
      </c>
      <c r="F2505" t="s">
        <v>8221</v>
      </c>
      <c r="G2505" t="s">
        <v>8224</v>
      </c>
      <c r="H2505" t="s">
        <v>8246</v>
      </c>
      <c r="I2505">
        <v>1398876680</v>
      </c>
      <c r="J2505">
        <v>1396284680</v>
      </c>
      <c r="K2505" t="b">
        <v>0</v>
      </c>
      <c r="L2505">
        <v>1</v>
      </c>
      <c r="M2505" t="b">
        <v>0</v>
      </c>
      <c r="N2505" t="s">
        <v>8275</v>
      </c>
      <c r="O2505" s="5">
        <f>E2505/D2505</f>
        <v>4.0000000000000001E-3</v>
      </c>
      <c r="P2505" s="6">
        <f>ROUND(E2505/L2505,2)</f>
        <v>2</v>
      </c>
      <c r="Q2505" t="str">
        <f>LEFT(N2505, SEARCH("/",N2505)-1)</f>
        <v>publishing</v>
      </c>
      <c r="R2505" t="str">
        <f>RIGHT(N2505, LEN(N2505)-SEARCH("/",N2505))</f>
        <v>fiction</v>
      </c>
      <c r="S2505" s="10">
        <f t="shared" si="78"/>
        <v>41729.493981481479</v>
      </c>
      <c r="T2505" s="10">
        <f t="shared" si="79"/>
        <v>41759.493981481479</v>
      </c>
    </row>
    <row r="2506" spans="1:20" ht="49" x14ac:dyDescent="0.25">
      <c r="A2506">
        <v>779</v>
      </c>
      <c r="B2506" s="3" t="s">
        <v>780</v>
      </c>
      <c r="C2506" s="3" t="s">
        <v>4889</v>
      </c>
      <c r="D2506">
        <v>15000</v>
      </c>
      <c r="E2506">
        <v>400</v>
      </c>
      <c r="F2506" t="s">
        <v>8221</v>
      </c>
      <c r="G2506" t="s">
        <v>8224</v>
      </c>
      <c r="H2506" t="s">
        <v>8246</v>
      </c>
      <c r="I2506">
        <v>1287115200</v>
      </c>
      <c r="J2506">
        <v>1284567905</v>
      </c>
      <c r="K2506" t="b">
        <v>0</v>
      </c>
      <c r="L2506">
        <v>6</v>
      </c>
      <c r="M2506" t="b">
        <v>0</v>
      </c>
      <c r="N2506" t="s">
        <v>8275</v>
      </c>
      <c r="O2506" s="5">
        <f>E2506/D2506</f>
        <v>2.6666666666666668E-2</v>
      </c>
      <c r="P2506" s="6">
        <f>ROUND(E2506/L2506,2)</f>
        <v>66.67</v>
      </c>
      <c r="Q2506" t="str">
        <f>LEFT(N2506, SEARCH("/",N2506)-1)</f>
        <v>publishing</v>
      </c>
      <c r="R2506" t="str">
        <f>RIGHT(N2506, LEN(N2506)-SEARCH("/",N2506))</f>
        <v>fiction</v>
      </c>
      <c r="S2506" s="10">
        <f t="shared" si="78"/>
        <v>40436.475752314815</v>
      </c>
      <c r="T2506" s="10">
        <f t="shared" si="79"/>
        <v>40465.958333333328</v>
      </c>
    </row>
    <row r="2507" spans="1:20" ht="49" x14ac:dyDescent="0.25">
      <c r="A2507">
        <v>860</v>
      </c>
      <c r="B2507" s="3" t="s">
        <v>861</v>
      </c>
      <c r="C2507" s="3" t="s">
        <v>4970</v>
      </c>
      <c r="D2507">
        <v>14000</v>
      </c>
      <c r="E2507">
        <v>2540</v>
      </c>
      <c r="F2507" t="s">
        <v>8221</v>
      </c>
      <c r="G2507" t="s">
        <v>8224</v>
      </c>
      <c r="H2507" t="s">
        <v>8246</v>
      </c>
      <c r="I2507">
        <v>1385123713</v>
      </c>
      <c r="J2507">
        <v>1382528113</v>
      </c>
      <c r="K2507" t="b">
        <v>0</v>
      </c>
      <c r="L2507">
        <v>48</v>
      </c>
      <c r="M2507" t="b">
        <v>0</v>
      </c>
      <c r="N2507" t="s">
        <v>8278</v>
      </c>
      <c r="O2507" s="5">
        <f>E2507/D2507</f>
        <v>0.18142857142857144</v>
      </c>
      <c r="P2507" s="6">
        <f>ROUND(E2507/L2507,2)</f>
        <v>52.92</v>
      </c>
      <c r="Q2507" t="str">
        <f>LEFT(N2507, SEARCH("/",N2507)-1)</f>
        <v>music</v>
      </c>
      <c r="R2507" t="str">
        <f>RIGHT(N2507, LEN(N2507)-SEARCH("/",N2507))</f>
        <v>jazz</v>
      </c>
      <c r="S2507" s="10">
        <f t="shared" si="78"/>
        <v>41570.274456018517</v>
      </c>
      <c r="T2507" s="10">
        <f t="shared" si="79"/>
        <v>41600.316122685181</v>
      </c>
    </row>
    <row r="2508" spans="1:20" ht="49" x14ac:dyDescent="0.25">
      <c r="A2508">
        <v>861</v>
      </c>
      <c r="B2508" s="3" t="s">
        <v>862</v>
      </c>
      <c r="C2508" s="3" t="s">
        <v>4971</v>
      </c>
      <c r="D2508">
        <v>4500</v>
      </c>
      <c r="E2508">
        <v>101</v>
      </c>
      <c r="F2508" t="s">
        <v>8221</v>
      </c>
      <c r="G2508" t="s">
        <v>8224</v>
      </c>
      <c r="H2508" t="s">
        <v>8246</v>
      </c>
      <c r="I2508">
        <v>1474067404</v>
      </c>
      <c r="J2508">
        <v>1471475404</v>
      </c>
      <c r="K2508" t="b">
        <v>0</v>
      </c>
      <c r="L2508">
        <v>2</v>
      </c>
      <c r="M2508" t="b">
        <v>0</v>
      </c>
      <c r="N2508" t="s">
        <v>8278</v>
      </c>
      <c r="O2508" s="5">
        <f>E2508/D2508</f>
        <v>2.2444444444444444E-2</v>
      </c>
      <c r="P2508" s="6">
        <f>ROUND(E2508/L2508,2)</f>
        <v>50.5</v>
      </c>
      <c r="Q2508" t="str">
        <f>LEFT(N2508, SEARCH("/",N2508)-1)</f>
        <v>music</v>
      </c>
      <c r="R2508" t="str">
        <f>RIGHT(N2508, LEN(N2508)-SEARCH("/",N2508))</f>
        <v>jazz</v>
      </c>
      <c r="S2508" s="10">
        <f t="shared" si="78"/>
        <v>42599.756990740738</v>
      </c>
      <c r="T2508" s="10">
        <f t="shared" si="79"/>
        <v>42629.756990740738</v>
      </c>
    </row>
    <row r="2509" spans="1:20" ht="49" x14ac:dyDescent="0.25">
      <c r="A2509">
        <v>862</v>
      </c>
      <c r="B2509" s="3" t="s">
        <v>863</v>
      </c>
      <c r="C2509" s="3" t="s">
        <v>4972</v>
      </c>
      <c r="D2509">
        <v>50000</v>
      </c>
      <c r="E2509">
        <v>170</v>
      </c>
      <c r="F2509" t="s">
        <v>8221</v>
      </c>
      <c r="G2509" t="s">
        <v>8225</v>
      </c>
      <c r="H2509" t="s">
        <v>8247</v>
      </c>
      <c r="I2509">
        <v>1384179548</v>
      </c>
      <c r="J2509">
        <v>1381583948</v>
      </c>
      <c r="K2509" t="b">
        <v>0</v>
      </c>
      <c r="L2509">
        <v>4</v>
      </c>
      <c r="M2509" t="b">
        <v>0</v>
      </c>
      <c r="N2509" t="s">
        <v>8278</v>
      </c>
      <c r="O2509" s="5">
        <f>E2509/D2509</f>
        <v>3.3999999999999998E-3</v>
      </c>
      <c r="P2509" s="6">
        <f>ROUND(E2509/L2509,2)</f>
        <v>42.5</v>
      </c>
      <c r="Q2509" t="str">
        <f>LEFT(N2509, SEARCH("/",N2509)-1)</f>
        <v>music</v>
      </c>
      <c r="R2509" t="str">
        <f>RIGHT(N2509, LEN(N2509)-SEARCH("/",N2509))</f>
        <v>jazz</v>
      </c>
      <c r="S2509" s="10">
        <f t="shared" si="78"/>
        <v>41559.346620370365</v>
      </c>
      <c r="T2509" s="10">
        <f t="shared" si="79"/>
        <v>41589.388287037036</v>
      </c>
    </row>
    <row r="2510" spans="1:20" ht="49" x14ac:dyDescent="0.25">
      <c r="A2510">
        <v>863</v>
      </c>
      <c r="B2510" s="3" t="s">
        <v>864</v>
      </c>
      <c r="C2510" s="3" t="s">
        <v>4973</v>
      </c>
      <c r="D2510">
        <v>2000</v>
      </c>
      <c r="E2510">
        <v>90</v>
      </c>
      <c r="F2510" t="s">
        <v>8221</v>
      </c>
      <c r="G2510" t="s">
        <v>8224</v>
      </c>
      <c r="H2510" t="s">
        <v>8246</v>
      </c>
      <c r="I2510">
        <v>1329014966</v>
      </c>
      <c r="J2510">
        <v>1326422966</v>
      </c>
      <c r="K2510" t="b">
        <v>0</v>
      </c>
      <c r="L2510">
        <v>5</v>
      </c>
      <c r="M2510" t="b">
        <v>0</v>
      </c>
      <c r="N2510" t="s">
        <v>8278</v>
      </c>
      <c r="O2510" s="5">
        <f>E2510/D2510</f>
        <v>4.4999999999999998E-2</v>
      </c>
      <c r="P2510" s="6">
        <f>ROUND(E2510/L2510,2)</f>
        <v>18</v>
      </c>
      <c r="Q2510" t="str">
        <f>LEFT(N2510, SEARCH("/",N2510)-1)</f>
        <v>music</v>
      </c>
      <c r="R2510" t="str">
        <f>RIGHT(N2510, LEN(N2510)-SEARCH("/",N2510))</f>
        <v>jazz</v>
      </c>
      <c r="S2510" s="10">
        <f t="shared" si="78"/>
        <v>40920.909328703703</v>
      </c>
      <c r="T2510" s="10">
        <f t="shared" si="79"/>
        <v>40950.909328703703</v>
      </c>
    </row>
    <row r="2511" spans="1:20" ht="49" x14ac:dyDescent="0.25">
      <c r="A2511">
        <v>864</v>
      </c>
      <c r="B2511" s="3" t="s">
        <v>865</v>
      </c>
      <c r="C2511" s="3" t="s">
        <v>4974</v>
      </c>
      <c r="D2511">
        <v>6500</v>
      </c>
      <c r="E2511">
        <v>2700</v>
      </c>
      <c r="F2511" t="s">
        <v>8221</v>
      </c>
      <c r="G2511" t="s">
        <v>8224</v>
      </c>
      <c r="H2511" t="s">
        <v>8246</v>
      </c>
      <c r="I2511">
        <v>1381917540</v>
      </c>
      <c r="J2511">
        <v>1379990038</v>
      </c>
      <c r="K2511" t="b">
        <v>0</v>
      </c>
      <c r="L2511">
        <v>79</v>
      </c>
      <c r="M2511" t="b">
        <v>0</v>
      </c>
      <c r="N2511" t="s">
        <v>8278</v>
      </c>
      <c r="O2511" s="5">
        <f>E2511/D2511</f>
        <v>0.41538461538461541</v>
      </c>
      <c r="P2511" s="6">
        <f>ROUND(E2511/L2511,2)</f>
        <v>34.18</v>
      </c>
      <c r="Q2511" t="str">
        <f>LEFT(N2511, SEARCH("/",N2511)-1)</f>
        <v>music</v>
      </c>
      <c r="R2511" t="str">
        <f>RIGHT(N2511, LEN(N2511)-SEARCH("/",N2511))</f>
        <v>jazz</v>
      </c>
      <c r="S2511" s="10">
        <f t="shared" si="78"/>
        <v>41540.898587962962</v>
      </c>
      <c r="T2511" s="10">
        <f t="shared" si="79"/>
        <v>41563.207638888889</v>
      </c>
    </row>
    <row r="2512" spans="1:20" ht="49" x14ac:dyDescent="0.25">
      <c r="A2512">
        <v>865</v>
      </c>
      <c r="B2512" s="3" t="s">
        <v>866</v>
      </c>
      <c r="C2512" s="3" t="s">
        <v>4975</v>
      </c>
      <c r="D2512">
        <v>2200</v>
      </c>
      <c r="E2512">
        <v>45</v>
      </c>
      <c r="F2512" t="s">
        <v>8221</v>
      </c>
      <c r="G2512" t="s">
        <v>8224</v>
      </c>
      <c r="H2512" t="s">
        <v>8246</v>
      </c>
      <c r="I2512">
        <v>1358361197</v>
      </c>
      <c r="J2512">
        <v>1353177197</v>
      </c>
      <c r="K2512" t="b">
        <v>0</v>
      </c>
      <c r="L2512">
        <v>2</v>
      </c>
      <c r="M2512" t="b">
        <v>0</v>
      </c>
      <c r="N2512" t="s">
        <v>8278</v>
      </c>
      <c r="O2512" s="5">
        <f>E2512/D2512</f>
        <v>2.0454545454545454E-2</v>
      </c>
      <c r="P2512" s="6">
        <f>ROUND(E2512/L2512,2)</f>
        <v>22.5</v>
      </c>
      <c r="Q2512" t="str">
        <f>LEFT(N2512, SEARCH("/",N2512)-1)</f>
        <v>music</v>
      </c>
      <c r="R2512" t="str">
        <f>RIGHT(N2512, LEN(N2512)-SEARCH("/",N2512))</f>
        <v>jazz</v>
      </c>
      <c r="S2512" s="10">
        <f t="shared" si="78"/>
        <v>41230.564780092587</v>
      </c>
      <c r="T2512" s="10">
        <f t="shared" si="79"/>
        <v>41290.564780092587</v>
      </c>
    </row>
    <row r="2513" spans="1:20" ht="49" x14ac:dyDescent="0.25">
      <c r="A2513">
        <v>866</v>
      </c>
      <c r="B2513" s="3" t="s">
        <v>867</v>
      </c>
      <c r="C2513" s="3" t="s">
        <v>4976</v>
      </c>
      <c r="D2513">
        <v>3500</v>
      </c>
      <c r="E2513">
        <v>640</v>
      </c>
      <c r="F2513" t="s">
        <v>8221</v>
      </c>
      <c r="G2513" t="s">
        <v>8224</v>
      </c>
      <c r="H2513" t="s">
        <v>8246</v>
      </c>
      <c r="I2513">
        <v>1425136200</v>
      </c>
      <c r="J2513">
        <v>1421853518</v>
      </c>
      <c r="K2513" t="b">
        <v>0</v>
      </c>
      <c r="L2513">
        <v>11</v>
      </c>
      <c r="M2513" t="b">
        <v>0</v>
      </c>
      <c r="N2513" t="s">
        <v>8278</v>
      </c>
      <c r="O2513" s="5">
        <f>E2513/D2513</f>
        <v>0.18285714285714286</v>
      </c>
      <c r="P2513" s="6">
        <f>ROUND(E2513/L2513,2)</f>
        <v>58.18</v>
      </c>
      <c r="Q2513" t="str">
        <f>LEFT(N2513, SEARCH("/",N2513)-1)</f>
        <v>music</v>
      </c>
      <c r="R2513" t="str">
        <f>RIGHT(N2513, LEN(N2513)-SEARCH("/",N2513))</f>
        <v>jazz</v>
      </c>
      <c r="S2513" s="10">
        <f t="shared" si="78"/>
        <v>42025.429606481477</v>
      </c>
      <c r="T2513" s="10">
        <f t="shared" si="79"/>
        <v>42063.423611111109</v>
      </c>
    </row>
    <row r="2514" spans="1:20" ht="49" x14ac:dyDescent="0.25">
      <c r="A2514">
        <v>867</v>
      </c>
      <c r="B2514" s="3" t="s">
        <v>868</v>
      </c>
      <c r="C2514" s="3" t="s">
        <v>4977</v>
      </c>
      <c r="D2514">
        <v>5000</v>
      </c>
      <c r="E2514">
        <v>1201</v>
      </c>
      <c r="F2514" t="s">
        <v>8221</v>
      </c>
      <c r="G2514" t="s">
        <v>8224</v>
      </c>
      <c r="H2514" t="s">
        <v>8246</v>
      </c>
      <c r="I2514">
        <v>1259643540</v>
      </c>
      <c r="J2514">
        <v>1254450706</v>
      </c>
      <c r="K2514" t="b">
        <v>0</v>
      </c>
      <c r="L2514">
        <v>11</v>
      </c>
      <c r="M2514" t="b">
        <v>0</v>
      </c>
      <c r="N2514" t="s">
        <v>8278</v>
      </c>
      <c r="O2514" s="5">
        <f>E2514/D2514</f>
        <v>0.2402</v>
      </c>
      <c r="P2514" s="6">
        <f>ROUND(E2514/L2514,2)</f>
        <v>109.18</v>
      </c>
      <c r="Q2514" t="str">
        <f>LEFT(N2514, SEARCH("/",N2514)-1)</f>
        <v>music</v>
      </c>
      <c r="R2514" t="str">
        <f>RIGHT(N2514, LEN(N2514)-SEARCH("/",N2514))</f>
        <v>jazz</v>
      </c>
      <c r="S2514" s="10">
        <f t="shared" si="78"/>
        <v>40087.897060185183</v>
      </c>
      <c r="T2514" s="10">
        <f t="shared" si="79"/>
        <v>40147.999305555553</v>
      </c>
    </row>
    <row r="2515" spans="1:20" ht="65" x14ac:dyDescent="0.25">
      <c r="A2515">
        <v>868</v>
      </c>
      <c r="B2515" s="3" t="s">
        <v>869</v>
      </c>
      <c r="C2515" s="3" t="s">
        <v>4978</v>
      </c>
      <c r="D2515">
        <v>45000</v>
      </c>
      <c r="E2515">
        <v>50</v>
      </c>
      <c r="F2515" t="s">
        <v>8221</v>
      </c>
      <c r="G2515" t="s">
        <v>8224</v>
      </c>
      <c r="H2515" t="s">
        <v>8246</v>
      </c>
      <c r="I2515">
        <v>1389055198</v>
      </c>
      <c r="J2515">
        <v>1386463198</v>
      </c>
      <c r="K2515" t="b">
        <v>0</v>
      </c>
      <c r="L2515">
        <v>1</v>
      </c>
      <c r="M2515" t="b">
        <v>0</v>
      </c>
      <c r="N2515" t="s">
        <v>8278</v>
      </c>
      <c r="O2515" s="5">
        <f>E2515/D2515</f>
        <v>1.1111111111111111E-3</v>
      </c>
      <c r="P2515" s="6">
        <f>ROUND(E2515/L2515,2)</f>
        <v>50</v>
      </c>
      <c r="Q2515" t="str">
        <f>LEFT(N2515, SEARCH("/",N2515)-1)</f>
        <v>music</v>
      </c>
      <c r="R2515" t="str">
        <f>RIGHT(N2515, LEN(N2515)-SEARCH("/",N2515))</f>
        <v>jazz</v>
      </c>
      <c r="S2515" s="10">
        <f t="shared" si="78"/>
        <v>41615.819421296292</v>
      </c>
      <c r="T2515" s="10">
        <f t="shared" si="79"/>
        <v>41645.819421296292</v>
      </c>
    </row>
    <row r="2516" spans="1:20" ht="49" x14ac:dyDescent="0.25">
      <c r="A2516">
        <v>869</v>
      </c>
      <c r="B2516" s="3" t="s">
        <v>870</v>
      </c>
      <c r="C2516" s="3" t="s">
        <v>4979</v>
      </c>
      <c r="D2516">
        <v>8800</v>
      </c>
      <c r="E2516">
        <v>1040</v>
      </c>
      <c r="F2516" t="s">
        <v>8221</v>
      </c>
      <c r="G2516" t="s">
        <v>8224</v>
      </c>
      <c r="H2516" t="s">
        <v>8246</v>
      </c>
      <c r="I2516">
        <v>1365448657</v>
      </c>
      <c r="J2516">
        <v>1362860257</v>
      </c>
      <c r="K2516" t="b">
        <v>0</v>
      </c>
      <c r="L2516">
        <v>3</v>
      </c>
      <c r="M2516" t="b">
        <v>0</v>
      </c>
      <c r="N2516" t="s">
        <v>8278</v>
      </c>
      <c r="O2516" s="5">
        <f>E2516/D2516</f>
        <v>0.11818181818181818</v>
      </c>
      <c r="P2516" s="6">
        <f>ROUND(E2516/L2516,2)</f>
        <v>346.67</v>
      </c>
      <c r="Q2516" t="str">
        <f>LEFT(N2516, SEARCH("/",N2516)-1)</f>
        <v>music</v>
      </c>
      <c r="R2516" t="str">
        <f>RIGHT(N2516, LEN(N2516)-SEARCH("/",N2516))</f>
        <v>jazz</v>
      </c>
      <c r="S2516" s="10">
        <f t="shared" si="78"/>
        <v>41342.637233796289</v>
      </c>
      <c r="T2516" s="10">
        <f t="shared" si="79"/>
        <v>41372.595567129625</v>
      </c>
    </row>
    <row r="2517" spans="1:20" ht="49" x14ac:dyDescent="0.25">
      <c r="A2517">
        <v>870</v>
      </c>
      <c r="B2517" s="3" t="s">
        <v>871</v>
      </c>
      <c r="C2517" s="3" t="s">
        <v>4980</v>
      </c>
      <c r="D2517">
        <v>20000</v>
      </c>
      <c r="E2517">
        <v>62</v>
      </c>
      <c r="F2517" t="s">
        <v>8221</v>
      </c>
      <c r="G2517" t="s">
        <v>8225</v>
      </c>
      <c r="H2517" t="s">
        <v>8247</v>
      </c>
      <c r="I2517">
        <v>1377995523</v>
      </c>
      <c r="J2517">
        <v>1375403523</v>
      </c>
      <c r="K2517" t="b">
        <v>0</v>
      </c>
      <c r="L2517">
        <v>5</v>
      </c>
      <c r="M2517" t="b">
        <v>0</v>
      </c>
      <c r="N2517" t="s">
        <v>8278</v>
      </c>
      <c r="O2517" s="5">
        <f>E2517/D2517</f>
        <v>3.0999999999999999E-3</v>
      </c>
      <c r="P2517" s="6">
        <f>ROUND(E2517/L2517,2)</f>
        <v>12.4</v>
      </c>
      <c r="Q2517" t="str">
        <f>LEFT(N2517, SEARCH("/",N2517)-1)</f>
        <v>music</v>
      </c>
      <c r="R2517" t="str">
        <f>RIGHT(N2517, LEN(N2517)-SEARCH("/",N2517))</f>
        <v>jazz</v>
      </c>
      <c r="S2517" s="10">
        <f t="shared" si="78"/>
        <v>41487.813923611109</v>
      </c>
      <c r="T2517" s="10">
        <f t="shared" si="79"/>
        <v>41517.813923611109</v>
      </c>
    </row>
    <row r="2518" spans="1:20" ht="49" x14ac:dyDescent="0.25">
      <c r="A2518">
        <v>871</v>
      </c>
      <c r="B2518" s="3" t="s">
        <v>872</v>
      </c>
      <c r="C2518" s="3" t="s">
        <v>4981</v>
      </c>
      <c r="D2518">
        <v>6000</v>
      </c>
      <c r="E2518">
        <v>325</v>
      </c>
      <c r="F2518" t="s">
        <v>8221</v>
      </c>
      <c r="G2518" t="s">
        <v>8224</v>
      </c>
      <c r="H2518" t="s">
        <v>8246</v>
      </c>
      <c r="I2518">
        <v>1385735295</v>
      </c>
      <c r="J2518">
        <v>1383139695</v>
      </c>
      <c r="K2518" t="b">
        <v>0</v>
      </c>
      <c r="L2518">
        <v>12</v>
      </c>
      <c r="M2518" t="b">
        <v>0</v>
      </c>
      <c r="N2518" t="s">
        <v>8278</v>
      </c>
      <c r="O2518" s="5">
        <f>E2518/D2518</f>
        <v>5.4166666666666669E-2</v>
      </c>
      <c r="P2518" s="6">
        <f>ROUND(E2518/L2518,2)</f>
        <v>27.08</v>
      </c>
      <c r="Q2518" t="str">
        <f>LEFT(N2518, SEARCH("/",N2518)-1)</f>
        <v>music</v>
      </c>
      <c r="R2518" t="str">
        <f>RIGHT(N2518, LEN(N2518)-SEARCH("/",N2518))</f>
        <v>jazz</v>
      </c>
      <c r="S2518" s="10">
        <f t="shared" si="78"/>
        <v>41577.352951388886</v>
      </c>
      <c r="T2518" s="10">
        <f t="shared" si="79"/>
        <v>41607.394618055558</v>
      </c>
    </row>
    <row r="2519" spans="1:20" ht="49" x14ac:dyDescent="0.25">
      <c r="A2519">
        <v>872</v>
      </c>
      <c r="B2519" s="3" t="s">
        <v>873</v>
      </c>
      <c r="C2519" s="3" t="s">
        <v>4982</v>
      </c>
      <c r="D2519">
        <v>8000</v>
      </c>
      <c r="E2519">
        <v>65</v>
      </c>
      <c r="F2519" t="s">
        <v>8221</v>
      </c>
      <c r="G2519" t="s">
        <v>8224</v>
      </c>
      <c r="H2519" t="s">
        <v>8246</v>
      </c>
      <c r="I2519">
        <v>1299786527</v>
      </c>
      <c r="J2519">
        <v>1295898527</v>
      </c>
      <c r="K2519" t="b">
        <v>0</v>
      </c>
      <c r="L2519">
        <v>2</v>
      </c>
      <c r="M2519" t="b">
        <v>0</v>
      </c>
      <c r="N2519" t="s">
        <v>8278</v>
      </c>
      <c r="O2519" s="5">
        <f>E2519/D2519</f>
        <v>8.1250000000000003E-3</v>
      </c>
      <c r="P2519" s="6">
        <f>ROUND(E2519/L2519,2)</f>
        <v>32.5</v>
      </c>
      <c r="Q2519" t="str">
        <f>LEFT(N2519, SEARCH("/",N2519)-1)</f>
        <v>music</v>
      </c>
      <c r="R2519" t="str">
        <f>RIGHT(N2519, LEN(N2519)-SEARCH("/",N2519))</f>
        <v>jazz</v>
      </c>
      <c r="S2519" s="10">
        <f t="shared" si="78"/>
        <v>40567.617210648146</v>
      </c>
      <c r="T2519" s="10">
        <f t="shared" si="79"/>
        <v>40612.617210648146</v>
      </c>
    </row>
    <row r="2520" spans="1:20" ht="33" x14ac:dyDescent="0.25">
      <c r="A2520">
        <v>873</v>
      </c>
      <c r="B2520" s="3" t="s">
        <v>874</v>
      </c>
      <c r="C2520" s="3" t="s">
        <v>4983</v>
      </c>
      <c r="D2520">
        <v>3500</v>
      </c>
      <c r="E2520">
        <v>45</v>
      </c>
      <c r="F2520" t="s">
        <v>8221</v>
      </c>
      <c r="G2520" t="s">
        <v>8224</v>
      </c>
      <c r="H2520" t="s">
        <v>8246</v>
      </c>
      <c r="I2520">
        <v>1352610040</v>
      </c>
      <c r="J2520">
        <v>1349150440</v>
      </c>
      <c r="K2520" t="b">
        <v>0</v>
      </c>
      <c r="L2520">
        <v>5</v>
      </c>
      <c r="M2520" t="b">
        <v>0</v>
      </c>
      <c r="N2520" t="s">
        <v>8278</v>
      </c>
      <c r="O2520" s="5">
        <f>E2520/D2520</f>
        <v>1.2857142857142857E-2</v>
      </c>
      <c r="P2520" s="6">
        <f>ROUND(E2520/L2520,2)</f>
        <v>9</v>
      </c>
      <c r="Q2520" t="str">
        <f>LEFT(N2520, SEARCH("/",N2520)-1)</f>
        <v>music</v>
      </c>
      <c r="R2520" t="str">
        <f>RIGHT(N2520, LEN(N2520)-SEARCH("/",N2520))</f>
        <v>jazz</v>
      </c>
      <c r="S2520" s="10">
        <f t="shared" si="78"/>
        <v>41183.958796296291</v>
      </c>
      <c r="T2520" s="10">
        <f t="shared" si="79"/>
        <v>41224.000462962962</v>
      </c>
    </row>
    <row r="2521" spans="1:20" ht="49" x14ac:dyDescent="0.25">
      <c r="A2521">
        <v>874</v>
      </c>
      <c r="B2521" s="3" t="s">
        <v>875</v>
      </c>
      <c r="C2521" s="3" t="s">
        <v>4984</v>
      </c>
      <c r="D2521">
        <v>3000</v>
      </c>
      <c r="E2521">
        <v>730</v>
      </c>
      <c r="F2521" t="s">
        <v>8221</v>
      </c>
      <c r="G2521" t="s">
        <v>8224</v>
      </c>
      <c r="H2521" t="s">
        <v>8246</v>
      </c>
      <c r="I2521">
        <v>1367676034</v>
      </c>
      <c r="J2521">
        <v>1365084034</v>
      </c>
      <c r="K2521" t="b">
        <v>0</v>
      </c>
      <c r="L2521">
        <v>21</v>
      </c>
      <c r="M2521" t="b">
        <v>0</v>
      </c>
      <c r="N2521" t="s">
        <v>8278</v>
      </c>
      <c r="O2521" s="5">
        <f>E2521/D2521</f>
        <v>0.24333333333333335</v>
      </c>
      <c r="P2521" s="6">
        <f>ROUND(E2521/L2521,2)</f>
        <v>34.76</v>
      </c>
      <c r="Q2521" t="str">
        <f>LEFT(N2521, SEARCH("/",N2521)-1)</f>
        <v>music</v>
      </c>
      <c r="R2521" t="str">
        <f>RIGHT(N2521, LEN(N2521)-SEARCH("/",N2521))</f>
        <v>jazz</v>
      </c>
      <c r="S2521" s="10">
        <f t="shared" si="78"/>
        <v>41368.375393518516</v>
      </c>
      <c r="T2521" s="10">
        <f t="shared" si="79"/>
        <v>41398.375393518516</v>
      </c>
    </row>
    <row r="2522" spans="1:20" ht="65" x14ac:dyDescent="0.25">
      <c r="A2522">
        <v>875</v>
      </c>
      <c r="B2522" s="3" t="s">
        <v>876</v>
      </c>
      <c r="C2522" s="3" t="s">
        <v>4985</v>
      </c>
      <c r="D2522">
        <v>5000</v>
      </c>
      <c r="E2522">
        <v>0</v>
      </c>
      <c r="F2522" t="s">
        <v>8221</v>
      </c>
      <c r="G2522" t="s">
        <v>8224</v>
      </c>
      <c r="H2522" t="s">
        <v>8246</v>
      </c>
      <c r="I2522">
        <v>1442856131</v>
      </c>
      <c r="J2522">
        <v>1441128131</v>
      </c>
      <c r="K2522" t="b">
        <v>0</v>
      </c>
      <c r="L2522">
        <v>0</v>
      </c>
      <c r="M2522" t="b">
        <v>0</v>
      </c>
      <c r="N2522" t="s">
        <v>8278</v>
      </c>
      <c r="O2522" s="5">
        <f>E2522/D2522</f>
        <v>0</v>
      </c>
      <c r="P2522" s="6" t="e">
        <f>ROUND(E2522/L2522,2)</f>
        <v>#DIV/0!</v>
      </c>
      <c r="Q2522" t="str">
        <f>LEFT(N2522, SEARCH("/",N2522)-1)</f>
        <v>music</v>
      </c>
      <c r="R2522" t="str">
        <f>RIGHT(N2522, LEN(N2522)-SEARCH("/",N2522))</f>
        <v>jazz</v>
      </c>
      <c r="S2522" s="10">
        <f t="shared" si="78"/>
        <v>42248.515405092585</v>
      </c>
      <c r="T2522" s="10">
        <f t="shared" si="79"/>
        <v>42268.515405092585</v>
      </c>
    </row>
    <row r="2523" spans="1:20" ht="18" x14ac:dyDescent="0.25">
      <c r="A2523">
        <v>876</v>
      </c>
      <c r="B2523" s="3" t="s">
        <v>877</v>
      </c>
      <c r="C2523" s="3" t="s">
        <v>4986</v>
      </c>
      <c r="D2523">
        <v>3152</v>
      </c>
      <c r="E2523">
        <v>1286</v>
      </c>
      <c r="F2523" t="s">
        <v>8221</v>
      </c>
      <c r="G2523" t="s">
        <v>8225</v>
      </c>
      <c r="H2523" t="s">
        <v>8247</v>
      </c>
      <c r="I2523">
        <v>1359978927</v>
      </c>
      <c r="J2523">
        <v>1357127727</v>
      </c>
      <c r="K2523" t="b">
        <v>0</v>
      </c>
      <c r="L2523">
        <v>45</v>
      </c>
      <c r="M2523" t="b">
        <v>0</v>
      </c>
      <c r="N2523" t="s">
        <v>8278</v>
      </c>
      <c r="O2523" s="5">
        <f>E2523/D2523</f>
        <v>0.40799492385786801</v>
      </c>
      <c r="P2523" s="6">
        <f>ROUND(E2523/L2523,2)</f>
        <v>28.58</v>
      </c>
      <c r="Q2523" t="str">
        <f>LEFT(N2523, SEARCH("/",N2523)-1)</f>
        <v>music</v>
      </c>
      <c r="R2523" t="str">
        <f>RIGHT(N2523, LEN(N2523)-SEARCH("/",N2523))</f>
        <v>jazz</v>
      </c>
      <c r="S2523" s="10">
        <f t="shared" si="78"/>
        <v>41276.288506944438</v>
      </c>
      <c r="T2523" s="10">
        <f t="shared" si="79"/>
        <v>41309.288506944438</v>
      </c>
    </row>
    <row r="2524" spans="1:20" ht="49" x14ac:dyDescent="0.25">
      <c r="A2524">
        <v>877</v>
      </c>
      <c r="B2524" s="3" t="s">
        <v>878</v>
      </c>
      <c r="C2524" s="3" t="s">
        <v>4987</v>
      </c>
      <c r="D2524">
        <v>2000</v>
      </c>
      <c r="E2524">
        <v>1351</v>
      </c>
      <c r="F2524" t="s">
        <v>8221</v>
      </c>
      <c r="G2524" t="s">
        <v>8224</v>
      </c>
      <c r="H2524" t="s">
        <v>8246</v>
      </c>
      <c r="I2524">
        <v>1387479360</v>
      </c>
      <c r="J2524">
        <v>1384887360</v>
      </c>
      <c r="K2524" t="b">
        <v>0</v>
      </c>
      <c r="L2524">
        <v>29</v>
      </c>
      <c r="M2524" t="b">
        <v>0</v>
      </c>
      <c r="N2524" t="s">
        <v>8278</v>
      </c>
      <c r="O2524" s="5">
        <f>E2524/D2524</f>
        <v>0.67549999999999999</v>
      </c>
      <c r="P2524" s="6">
        <f>ROUND(E2524/L2524,2)</f>
        <v>46.59</v>
      </c>
      <c r="Q2524" t="str">
        <f>LEFT(N2524, SEARCH("/",N2524)-1)</f>
        <v>music</v>
      </c>
      <c r="R2524" t="str">
        <f>RIGHT(N2524, LEN(N2524)-SEARCH("/",N2524))</f>
        <v>jazz</v>
      </c>
      <c r="S2524" s="10">
        <f t="shared" si="78"/>
        <v>41597.580555555549</v>
      </c>
      <c r="T2524" s="10">
        <f t="shared" si="79"/>
        <v>41627.580555555549</v>
      </c>
    </row>
    <row r="2525" spans="1:20" ht="49" x14ac:dyDescent="0.25">
      <c r="A2525">
        <v>878</v>
      </c>
      <c r="B2525" s="3" t="s">
        <v>879</v>
      </c>
      <c r="C2525" s="3" t="s">
        <v>4988</v>
      </c>
      <c r="D2525">
        <v>5000</v>
      </c>
      <c r="E2525">
        <v>65</v>
      </c>
      <c r="F2525" t="s">
        <v>8221</v>
      </c>
      <c r="G2525" t="s">
        <v>8224</v>
      </c>
      <c r="H2525" t="s">
        <v>8246</v>
      </c>
      <c r="I2525">
        <v>1293082524</v>
      </c>
      <c r="J2525">
        <v>1290490524</v>
      </c>
      <c r="K2525" t="b">
        <v>0</v>
      </c>
      <c r="L2525">
        <v>2</v>
      </c>
      <c r="M2525" t="b">
        <v>0</v>
      </c>
      <c r="N2525" t="s">
        <v>8278</v>
      </c>
      <c r="O2525" s="5">
        <f>E2525/D2525</f>
        <v>1.2999999999999999E-2</v>
      </c>
      <c r="P2525" s="6">
        <f>ROUND(E2525/L2525,2)</f>
        <v>32.5</v>
      </c>
      <c r="Q2525" t="str">
        <f>LEFT(N2525, SEARCH("/",N2525)-1)</f>
        <v>music</v>
      </c>
      <c r="R2525" t="str">
        <f>RIGHT(N2525, LEN(N2525)-SEARCH("/",N2525))</f>
        <v>jazz</v>
      </c>
      <c r="S2525" s="10">
        <f t="shared" si="78"/>
        <v>40505.024583333332</v>
      </c>
      <c r="T2525" s="10">
        <f t="shared" si="79"/>
        <v>40535.024583333332</v>
      </c>
    </row>
    <row r="2526" spans="1:20" ht="49" x14ac:dyDescent="0.25">
      <c r="A2526">
        <v>879</v>
      </c>
      <c r="B2526" s="3" t="s">
        <v>880</v>
      </c>
      <c r="C2526" s="3" t="s">
        <v>4989</v>
      </c>
      <c r="D2526">
        <v>2100</v>
      </c>
      <c r="E2526">
        <v>644</v>
      </c>
      <c r="F2526" t="s">
        <v>8221</v>
      </c>
      <c r="G2526" t="s">
        <v>8224</v>
      </c>
      <c r="H2526" t="s">
        <v>8246</v>
      </c>
      <c r="I2526">
        <v>1338321305</v>
      </c>
      <c r="J2526">
        <v>1336506905</v>
      </c>
      <c r="K2526" t="b">
        <v>0</v>
      </c>
      <c r="L2526">
        <v>30</v>
      </c>
      <c r="M2526" t="b">
        <v>0</v>
      </c>
      <c r="N2526" t="s">
        <v>8278</v>
      </c>
      <c r="O2526" s="5">
        <f>E2526/D2526</f>
        <v>0.30666666666666664</v>
      </c>
      <c r="P2526" s="6">
        <f>ROUND(E2526/L2526,2)</f>
        <v>21.47</v>
      </c>
      <c r="Q2526" t="str">
        <f>LEFT(N2526, SEARCH("/",N2526)-1)</f>
        <v>music</v>
      </c>
      <c r="R2526" t="str">
        <f>RIGHT(N2526, LEN(N2526)-SEARCH("/",N2526))</f>
        <v>jazz</v>
      </c>
      <c r="S2526" s="10">
        <f t="shared" si="78"/>
        <v>41037.621585648143</v>
      </c>
      <c r="T2526" s="10">
        <f t="shared" si="79"/>
        <v>41058.621585648143</v>
      </c>
    </row>
    <row r="2527" spans="1:20" ht="49" x14ac:dyDescent="0.25">
      <c r="A2527">
        <v>880</v>
      </c>
      <c r="B2527" s="3" t="s">
        <v>881</v>
      </c>
      <c r="C2527" s="3" t="s">
        <v>4990</v>
      </c>
      <c r="D2527">
        <v>3780</v>
      </c>
      <c r="E2527">
        <v>113</v>
      </c>
      <c r="F2527" t="s">
        <v>8221</v>
      </c>
      <c r="G2527" t="s">
        <v>8224</v>
      </c>
      <c r="H2527" t="s">
        <v>8246</v>
      </c>
      <c r="I2527">
        <v>1351582938</v>
      </c>
      <c r="J2527">
        <v>1348731738</v>
      </c>
      <c r="K2527" t="b">
        <v>0</v>
      </c>
      <c r="L2527">
        <v>8</v>
      </c>
      <c r="M2527" t="b">
        <v>0</v>
      </c>
      <c r="N2527" t="s">
        <v>8279</v>
      </c>
      <c r="O2527" s="5">
        <f>E2527/D2527</f>
        <v>2.9894179894179893E-2</v>
      </c>
      <c r="P2527" s="6">
        <f>ROUND(E2527/L2527,2)</f>
        <v>14.13</v>
      </c>
      <c r="Q2527" t="str">
        <f>LEFT(N2527, SEARCH("/",N2527)-1)</f>
        <v>music</v>
      </c>
      <c r="R2527" t="str">
        <f>RIGHT(N2527, LEN(N2527)-SEARCH("/",N2527))</f>
        <v>indie rock</v>
      </c>
      <c r="S2527" s="10">
        <f t="shared" si="78"/>
        <v>41179.112708333334</v>
      </c>
      <c r="T2527" s="10">
        <f t="shared" si="79"/>
        <v>41212.112708333334</v>
      </c>
    </row>
    <row r="2528" spans="1:20" ht="49" x14ac:dyDescent="0.25">
      <c r="A2528">
        <v>881</v>
      </c>
      <c r="B2528" s="3" t="s">
        <v>882</v>
      </c>
      <c r="C2528" s="3" t="s">
        <v>4991</v>
      </c>
      <c r="D2528">
        <v>3750</v>
      </c>
      <c r="E2528">
        <v>30</v>
      </c>
      <c r="F2528" t="s">
        <v>8221</v>
      </c>
      <c r="G2528" t="s">
        <v>8224</v>
      </c>
      <c r="H2528" t="s">
        <v>8246</v>
      </c>
      <c r="I2528">
        <v>1326520886</v>
      </c>
      <c r="J2528">
        <v>1322632886</v>
      </c>
      <c r="K2528" t="b">
        <v>0</v>
      </c>
      <c r="L2528">
        <v>1</v>
      </c>
      <c r="M2528" t="b">
        <v>0</v>
      </c>
      <c r="N2528" t="s">
        <v>8279</v>
      </c>
      <c r="O2528" s="5">
        <f>E2528/D2528</f>
        <v>8.0000000000000002E-3</v>
      </c>
      <c r="P2528" s="6">
        <f>ROUND(E2528/L2528,2)</f>
        <v>30</v>
      </c>
      <c r="Q2528" t="str">
        <f>LEFT(N2528, SEARCH("/",N2528)-1)</f>
        <v>music</v>
      </c>
      <c r="R2528" t="str">
        <f>RIGHT(N2528, LEN(N2528)-SEARCH("/",N2528))</f>
        <v>indie rock</v>
      </c>
      <c r="S2528" s="10">
        <f t="shared" si="78"/>
        <v>40877.042662037034</v>
      </c>
      <c r="T2528" s="10">
        <f t="shared" si="79"/>
        <v>40922.042662037034</v>
      </c>
    </row>
    <row r="2529" spans="1:20" ht="49" x14ac:dyDescent="0.25">
      <c r="A2529">
        <v>882</v>
      </c>
      <c r="B2529" s="3" t="s">
        <v>883</v>
      </c>
      <c r="C2529" s="3" t="s">
        <v>4992</v>
      </c>
      <c r="D2529">
        <v>1500</v>
      </c>
      <c r="E2529">
        <v>302</v>
      </c>
      <c r="F2529" t="s">
        <v>8221</v>
      </c>
      <c r="G2529" t="s">
        <v>8224</v>
      </c>
      <c r="H2529" t="s">
        <v>8246</v>
      </c>
      <c r="I2529">
        <v>1315341550</v>
      </c>
      <c r="J2529">
        <v>1312490350</v>
      </c>
      <c r="K2529" t="b">
        <v>0</v>
      </c>
      <c r="L2529">
        <v>14</v>
      </c>
      <c r="M2529" t="b">
        <v>0</v>
      </c>
      <c r="N2529" t="s">
        <v>8279</v>
      </c>
      <c r="O2529" s="5">
        <f>E2529/D2529</f>
        <v>0.20133333333333334</v>
      </c>
      <c r="P2529" s="6">
        <f>ROUND(E2529/L2529,2)</f>
        <v>21.57</v>
      </c>
      <c r="Q2529" t="str">
        <f>LEFT(N2529, SEARCH("/",N2529)-1)</f>
        <v>music</v>
      </c>
      <c r="R2529" t="str">
        <f>RIGHT(N2529, LEN(N2529)-SEARCH("/",N2529))</f>
        <v>indie rock</v>
      </c>
      <c r="S2529" s="10">
        <f t="shared" si="78"/>
        <v>40759.652199074073</v>
      </c>
      <c r="T2529" s="10">
        <f t="shared" si="79"/>
        <v>40792.652199074073</v>
      </c>
    </row>
    <row r="2530" spans="1:20" ht="49" x14ac:dyDescent="0.25">
      <c r="A2530">
        <v>883</v>
      </c>
      <c r="B2530" s="3" t="s">
        <v>884</v>
      </c>
      <c r="C2530" s="3" t="s">
        <v>4993</v>
      </c>
      <c r="D2530">
        <v>5000</v>
      </c>
      <c r="E2530">
        <v>2001</v>
      </c>
      <c r="F2530" t="s">
        <v>8221</v>
      </c>
      <c r="G2530" t="s">
        <v>8224</v>
      </c>
      <c r="H2530" t="s">
        <v>8246</v>
      </c>
      <c r="I2530">
        <v>1456957635</v>
      </c>
      <c r="J2530">
        <v>1451773635</v>
      </c>
      <c r="K2530" t="b">
        <v>0</v>
      </c>
      <c r="L2530">
        <v>24</v>
      </c>
      <c r="M2530" t="b">
        <v>0</v>
      </c>
      <c r="N2530" t="s">
        <v>8279</v>
      </c>
      <c r="O2530" s="5">
        <f>E2530/D2530</f>
        <v>0.4002</v>
      </c>
      <c r="P2530" s="6">
        <f>ROUND(E2530/L2530,2)</f>
        <v>83.38</v>
      </c>
      <c r="Q2530" t="str">
        <f>LEFT(N2530, SEARCH("/",N2530)-1)</f>
        <v>music</v>
      </c>
      <c r="R2530" t="str">
        <f>RIGHT(N2530, LEN(N2530)-SEARCH("/",N2530))</f>
        <v>indie rock</v>
      </c>
      <c r="S2530" s="10">
        <f t="shared" si="78"/>
        <v>42371.727256944439</v>
      </c>
      <c r="T2530" s="10">
        <f t="shared" si="79"/>
        <v>42431.727256944439</v>
      </c>
    </row>
    <row r="2531" spans="1:20" ht="49" x14ac:dyDescent="0.25">
      <c r="A2531">
        <v>884</v>
      </c>
      <c r="B2531" s="3" t="s">
        <v>885</v>
      </c>
      <c r="C2531" s="3" t="s">
        <v>4994</v>
      </c>
      <c r="D2531">
        <v>2000</v>
      </c>
      <c r="E2531">
        <v>20</v>
      </c>
      <c r="F2531" t="s">
        <v>8221</v>
      </c>
      <c r="G2531" t="s">
        <v>8224</v>
      </c>
      <c r="H2531" t="s">
        <v>8246</v>
      </c>
      <c r="I2531">
        <v>1336789860</v>
      </c>
      <c r="J2531">
        <v>1331666146</v>
      </c>
      <c r="K2531" t="b">
        <v>0</v>
      </c>
      <c r="L2531">
        <v>2</v>
      </c>
      <c r="M2531" t="b">
        <v>0</v>
      </c>
      <c r="N2531" t="s">
        <v>8279</v>
      </c>
      <c r="O2531" s="5">
        <f>E2531/D2531</f>
        <v>0.01</v>
      </c>
      <c r="P2531" s="6">
        <f>ROUND(E2531/L2531,2)</f>
        <v>10</v>
      </c>
      <c r="Q2531" t="str">
        <f>LEFT(N2531, SEARCH("/",N2531)-1)</f>
        <v>music</v>
      </c>
      <c r="R2531" t="str">
        <f>RIGHT(N2531, LEN(N2531)-SEARCH("/",N2531))</f>
        <v>indie rock</v>
      </c>
      <c r="S2531" s="10">
        <f t="shared" si="78"/>
        <v>40981.594282407408</v>
      </c>
      <c r="T2531" s="10">
        <f t="shared" si="79"/>
        <v>41040.896527777775</v>
      </c>
    </row>
    <row r="2532" spans="1:20" ht="49" x14ac:dyDescent="0.25">
      <c r="A2532">
        <v>885</v>
      </c>
      <c r="B2532" s="3" t="s">
        <v>886</v>
      </c>
      <c r="C2532" s="3" t="s">
        <v>4995</v>
      </c>
      <c r="D2532">
        <v>1000</v>
      </c>
      <c r="E2532">
        <v>750</v>
      </c>
      <c r="F2532" t="s">
        <v>8221</v>
      </c>
      <c r="G2532" t="s">
        <v>8224</v>
      </c>
      <c r="H2532" t="s">
        <v>8246</v>
      </c>
      <c r="I2532">
        <v>1483137311</v>
      </c>
      <c r="J2532">
        <v>1481322911</v>
      </c>
      <c r="K2532" t="b">
        <v>0</v>
      </c>
      <c r="L2532">
        <v>21</v>
      </c>
      <c r="M2532" t="b">
        <v>0</v>
      </c>
      <c r="N2532" t="s">
        <v>8279</v>
      </c>
      <c r="O2532" s="5">
        <f>E2532/D2532</f>
        <v>0.75</v>
      </c>
      <c r="P2532" s="6">
        <f>ROUND(E2532/L2532,2)</f>
        <v>35.71</v>
      </c>
      <c r="Q2532" t="str">
        <f>LEFT(N2532, SEARCH("/",N2532)-1)</f>
        <v>music</v>
      </c>
      <c r="R2532" t="str">
        <f>RIGHT(N2532, LEN(N2532)-SEARCH("/",N2532))</f>
        <v>indie rock</v>
      </c>
      <c r="S2532" s="10">
        <f t="shared" si="78"/>
        <v>42713.732766203706</v>
      </c>
      <c r="T2532" s="10">
        <f t="shared" si="79"/>
        <v>42734.732766203706</v>
      </c>
    </row>
    <row r="2533" spans="1:20" ht="49" x14ac:dyDescent="0.25">
      <c r="A2533">
        <v>886</v>
      </c>
      <c r="B2533" s="3" t="s">
        <v>887</v>
      </c>
      <c r="C2533" s="3" t="s">
        <v>4996</v>
      </c>
      <c r="D2533">
        <v>500</v>
      </c>
      <c r="E2533">
        <v>205</v>
      </c>
      <c r="F2533" t="s">
        <v>8221</v>
      </c>
      <c r="G2533" t="s">
        <v>8224</v>
      </c>
      <c r="H2533" t="s">
        <v>8246</v>
      </c>
      <c r="I2533">
        <v>1473972813</v>
      </c>
      <c r="J2533">
        <v>1471812813</v>
      </c>
      <c r="K2533" t="b">
        <v>0</v>
      </c>
      <c r="L2533">
        <v>7</v>
      </c>
      <c r="M2533" t="b">
        <v>0</v>
      </c>
      <c r="N2533" t="s">
        <v>8279</v>
      </c>
      <c r="O2533" s="5">
        <f>E2533/D2533</f>
        <v>0.41</v>
      </c>
      <c r="P2533" s="6">
        <f>ROUND(E2533/L2533,2)</f>
        <v>29.29</v>
      </c>
      <c r="Q2533" t="str">
        <f>LEFT(N2533, SEARCH("/",N2533)-1)</f>
        <v>music</v>
      </c>
      <c r="R2533" t="str">
        <f>RIGHT(N2533, LEN(N2533)-SEARCH("/",N2533))</f>
        <v>indie rock</v>
      </c>
      <c r="S2533" s="10">
        <f t="shared" si="78"/>
        <v>42603.662187499998</v>
      </c>
      <c r="T2533" s="10">
        <f t="shared" si="79"/>
        <v>42628.662187499998</v>
      </c>
    </row>
    <row r="2534" spans="1:20" ht="49" x14ac:dyDescent="0.25">
      <c r="A2534">
        <v>887</v>
      </c>
      <c r="B2534" s="3" t="s">
        <v>888</v>
      </c>
      <c r="C2534" s="3" t="s">
        <v>4997</v>
      </c>
      <c r="D2534">
        <v>1000</v>
      </c>
      <c r="E2534">
        <v>0</v>
      </c>
      <c r="F2534" t="s">
        <v>8221</v>
      </c>
      <c r="G2534" t="s">
        <v>8224</v>
      </c>
      <c r="H2534" t="s">
        <v>8246</v>
      </c>
      <c r="I2534">
        <v>1338159655</v>
      </c>
      <c r="J2534">
        <v>1335567655</v>
      </c>
      <c r="K2534" t="b">
        <v>0</v>
      </c>
      <c r="L2534">
        <v>0</v>
      </c>
      <c r="M2534" t="b">
        <v>0</v>
      </c>
      <c r="N2534" t="s">
        <v>8279</v>
      </c>
      <c r="O2534" s="5">
        <f>E2534/D2534</f>
        <v>0</v>
      </c>
      <c r="P2534" s="6" t="e">
        <f>ROUND(E2534/L2534,2)</f>
        <v>#DIV/0!</v>
      </c>
      <c r="Q2534" t="str">
        <f>LEFT(N2534, SEARCH("/",N2534)-1)</f>
        <v>music</v>
      </c>
      <c r="R2534" t="str">
        <f>RIGHT(N2534, LEN(N2534)-SEARCH("/",N2534))</f>
        <v>indie rock</v>
      </c>
      <c r="S2534" s="10">
        <f t="shared" si="78"/>
        <v>41026.75063657407</v>
      </c>
      <c r="T2534" s="10">
        <f t="shared" si="79"/>
        <v>41056.75063657407</v>
      </c>
    </row>
    <row r="2535" spans="1:20" ht="49" x14ac:dyDescent="0.25">
      <c r="A2535">
        <v>888</v>
      </c>
      <c r="B2535" s="3" t="s">
        <v>889</v>
      </c>
      <c r="C2535" s="3" t="s">
        <v>4998</v>
      </c>
      <c r="D2535">
        <v>1000</v>
      </c>
      <c r="E2535">
        <v>72</v>
      </c>
      <c r="F2535" t="s">
        <v>8221</v>
      </c>
      <c r="G2535" t="s">
        <v>8224</v>
      </c>
      <c r="H2535" t="s">
        <v>8246</v>
      </c>
      <c r="I2535">
        <v>1314856800</v>
      </c>
      <c r="J2535">
        <v>1311789885</v>
      </c>
      <c r="K2535" t="b">
        <v>0</v>
      </c>
      <c r="L2535">
        <v>4</v>
      </c>
      <c r="M2535" t="b">
        <v>0</v>
      </c>
      <c r="N2535" t="s">
        <v>8279</v>
      </c>
      <c r="O2535" s="5">
        <f>E2535/D2535</f>
        <v>7.1999999999999995E-2</v>
      </c>
      <c r="P2535" s="6">
        <f>ROUND(E2535/L2535,2)</f>
        <v>18</v>
      </c>
      <c r="Q2535" t="str">
        <f>LEFT(N2535, SEARCH("/",N2535)-1)</f>
        <v>music</v>
      </c>
      <c r="R2535" t="str">
        <f>RIGHT(N2535, LEN(N2535)-SEARCH("/",N2535))</f>
        <v>indie rock</v>
      </c>
      <c r="S2535" s="10">
        <f t="shared" si="78"/>
        <v>40751.544965277775</v>
      </c>
      <c r="T2535" s="10">
        <f t="shared" si="79"/>
        <v>40787.041666666664</v>
      </c>
    </row>
    <row r="2536" spans="1:20" ht="49" x14ac:dyDescent="0.25">
      <c r="A2536">
        <v>889</v>
      </c>
      <c r="B2536" s="3" t="s">
        <v>890</v>
      </c>
      <c r="C2536" s="3" t="s">
        <v>4999</v>
      </c>
      <c r="D2536">
        <v>25000</v>
      </c>
      <c r="E2536">
        <v>2360.3200000000002</v>
      </c>
      <c r="F2536" t="s">
        <v>8221</v>
      </c>
      <c r="G2536" t="s">
        <v>8224</v>
      </c>
      <c r="H2536" t="s">
        <v>8246</v>
      </c>
      <c r="I2536">
        <v>1412534943</v>
      </c>
      <c r="J2536">
        <v>1409942943</v>
      </c>
      <c r="K2536" t="b">
        <v>0</v>
      </c>
      <c r="L2536">
        <v>32</v>
      </c>
      <c r="M2536" t="b">
        <v>0</v>
      </c>
      <c r="N2536" t="s">
        <v>8279</v>
      </c>
      <c r="O2536" s="5">
        <f>E2536/D2536</f>
        <v>9.4412800000000005E-2</v>
      </c>
      <c r="P2536" s="6">
        <f>ROUND(E2536/L2536,2)</f>
        <v>73.760000000000005</v>
      </c>
      <c r="Q2536" t="str">
        <f>LEFT(N2536, SEARCH("/",N2536)-1)</f>
        <v>music</v>
      </c>
      <c r="R2536" t="str">
        <f>RIGHT(N2536, LEN(N2536)-SEARCH("/",N2536))</f>
        <v>indie rock</v>
      </c>
      <c r="S2536" s="10">
        <f t="shared" si="78"/>
        <v>41887.575729166667</v>
      </c>
      <c r="T2536" s="10">
        <f t="shared" si="79"/>
        <v>41917.575729166667</v>
      </c>
    </row>
    <row r="2537" spans="1:20" ht="49" x14ac:dyDescent="0.25">
      <c r="A2537">
        <v>890</v>
      </c>
      <c r="B2537" s="3" t="s">
        <v>891</v>
      </c>
      <c r="C2537" s="3" t="s">
        <v>5000</v>
      </c>
      <c r="D2537">
        <v>3000</v>
      </c>
      <c r="E2537">
        <v>125</v>
      </c>
      <c r="F2537" t="s">
        <v>8221</v>
      </c>
      <c r="G2537" t="s">
        <v>8224</v>
      </c>
      <c r="H2537" t="s">
        <v>8246</v>
      </c>
      <c r="I2537">
        <v>1385055979</v>
      </c>
      <c r="J2537">
        <v>1382460379</v>
      </c>
      <c r="K2537" t="b">
        <v>0</v>
      </c>
      <c r="L2537">
        <v>4</v>
      </c>
      <c r="M2537" t="b">
        <v>0</v>
      </c>
      <c r="N2537" t="s">
        <v>8279</v>
      </c>
      <c r="O2537" s="5">
        <f>E2537/D2537</f>
        <v>4.1666666666666664E-2</v>
      </c>
      <c r="P2537" s="6">
        <f>ROUND(E2537/L2537,2)</f>
        <v>31.25</v>
      </c>
      <c r="Q2537" t="str">
        <f>LEFT(N2537, SEARCH("/",N2537)-1)</f>
        <v>music</v>
      </c>
      <c r="R2537" t="str">
        <f>RIGHT(N2537, LEN(N2537)-SEARCH("/",N2537))</f>
        <v>indie rock</v>
      </c>
      <c r="S2537" s="10">
        <f t="shared" si="78"/>
        <v>41569.490497685183</v>
      </c>
      <c r="T2537" s="10">
        <f t="shared" si="79"/>
        <v>41599.532164351847</v>
      </c>
    </row>
    <row r="2538" spans="1:20" ht="49" x14ac:dyDescent="0.25">
      <c r="A2538">
        <v>891</v>
      </c>
      <c r="B2538" s="3" t="s">
        <v>892</v>
      </c>
      <c r="C2538" s="3" t="s">
        <v>5001</v>
      </c>
      <c r="D2538">
        <v>8000</v>
      </c>
      <c r="E2538">
        <v>260</v>
      </c>
      <c r="F2538" t="s">
        <v>8221</v>
      </c>
      <c r="G2538" t="s">
        <v>8224</v>
      </c>
      <c r="H2538" t="s">
        <v>8246</v>
      </c>
      <c r="I2538">
        <v>1408581930</v>
      </c>
      <c r="J2538">
        <v>1405989930</v>
      </c>
      <c r="K2538" t="b">
        <v>0</v>
      </c>
      <c r="L2538">
        <v>9</v>
      </c>
      <c r="M2538" t="b">
        <v>0</v>
      </c>
      <c r="N2538" t="s">
        <v>8279</v>
      </c>
      <c r="O2538" s="5">
        <f>E2538/D2538</f>
        <v>3.2500000000000001E-2</v>
      </c>
      <c r="P2538" s="6">
        <f>ROUND(E2538/L2538,2)</f>
        <v>28.89</v>
      </c>
      <c r="Q2538" t="str">
        <f>LEFT(N2538, SEARCH("/",N2538)-1)</f>
        <v>music</v>
      </c>
      <c r="R2538" t="str">
        <f>RIGHT(N2538, LEN(N2538)-SEARCH("/",N2538))</f>
        <v>indie rock</v>
      </c>
      <c r="S2538" s="10">
        <f t="shared" si="78"/>
        <v>41841.823263888888</v>
      </c>
      <c r="T2538" s="10">
        <f t="shared" si="79"/>
        <v>41871.823263888888</v>
      </c>
    </row>
    <row r="2539" spans="1:20" ht="49" x14ac:dyDescent="0.25">
      <c r="A2539">
        <v>892</v>
      </c>
      <c r="B2539" s="3" t="s">
        <v>893</v>
      </c>
      <c r="C2539" s="3" t="s">
        <v>5002</v>
      </c>
      <c r="D2539">
        <v>6000</v>
      </c>
      <c r="E2539">
        <v>2445</v>
      </c>
      <c r="F2539" t="s">
        <v>8221</v>
      </c>
      <c r="G2539" t="s">
        <v>8224</v>
      </c>
      <c r="H2539" t="s">
        <v>8246</v>
      </c>
      <c r="I2539">
        <v>1280635200</v>
      </c>
      <c r="J2539">
        <v>1273121283</v>
      </c>
      <c r="K2539" t="b">
        <v>0</v>
      </c>
      <c r="L2539">
        <v>17</v>
      </c>
      <c r="M2539" t="b">
        <v>0</v>
      </c>
      <c r="N2539" t="s">
        <v>8279</v>
      </c>
      <c r="O2539" s="5">
        <f>E2539/D2539</f>
        <v>0.40749999999999997</v>
      </c>
      <c r="P2539" s="6">
        <f>ROUND(E2539/L2539,2)</f>
        <v>143.82</v>
      </c>
      <c r="Q2539" t="str">
        <f>LEFT(N2539, SEARCH("/",N2539)-1)</f>
        <v>music</v>
      </c>
      <c r="R2539" t="str">
        <f>RIGHT(N2539, LEN(N2539)-SEARCH("/",N2539))</f>
        <v>indie rock</v>
      </c>
      <c r="S2539" s="10">
        <f t="shared" si="78"/>
        <v>40303.991701388884</v>
      </c>
      <c r="T2539" s="10">
        <f t="shared" si="79"/>
        <v>40390.958333333328</v>
      </c>
    </row>
    <row r="2540" spans="1:20" ht="49" x14ac:dyDescent="0.25">
      <c r="A2540">
        <v>893</v>
      </c>
      <c r="B2540" s="3" t="s">
        <v>894</v>
      </c>
      <c r="C2540" s="3" t="s">
        <v>5003</v>
      </c>
      <c r="D2540">
        <v>2000</v>
      </c>
      <c r="E2540">
        <v>200</v>
      </c>
      <c r="F2540" t="s">
        <v>8221</v>
      </c>
      <c r="G2540" t="s">
        <v>8224</v>
      </c>
      <c r="H2540" t="s">
        <v>8246</v>
      </c>
      <c r="I2540">
        <v>1427920363</v>
      </c>
      <c r="J2540">
        <v>1425331963</v>
      </c>
      <c r="K2540" t="b">
        <v>0</v>
      </c>
      <c r="L2540">
        <v>5</v>
      </c>
      <c r="M2540" t="b">
        <v>0</v>
      </c>
      <c r="N2540" t="s">
        <v>8279</v>
      </c>
      <c r="O2540" s="5">
        <f>E2540/D2540</f>
        <v>0.1</v>
      </c>
      <c r="P2540" s="6">
        <f>ROUND(E2540/L2540,2)</f>
        <v>40</v>
      </c>
      <c r="Q2540" t="str">
        <f>LEFT(N2540, SEARCH("/",N2540)-1)</f>
        <v>music</v>
      </c>
      <c r="R2540" t="str">
        <f>RIGHT(N2540, LEN(N2540)-SEARCH("/",N2540))</f>
        <v>indie rock</v>
      </c>
      <c r="S2540" s="10">
        <f t="shared" si="78"/>
        <v>42065.689386574071</v>
      </c>
      <c r="T2540" s="10">
        <f t="shared" si="79"/>
        <v>42095.647719907407</v>
      </c>
    </row>
    <row r="2541" spans="1:20" ht="49" x14ac:dyDescent="0.25">
      <c r="A2541">
        <v>894</v>
      </c>
      <c r="B2541" s="3" t="s">
        <v>895</v>
      </c>
      <c r="C2541" s="3" t="s">
        <v>5004</v>
      </c>
      <c r="D2541">
        <v>20000</v>
      </c>
      <c r="E2541">
        <v>7834</v>
      </c>
      <c r="F2541" t="s">
        <v>8221</v>
      </c>
      <c r="G2541" t="s">
        <v>8224</v>
      </c>
      <c r="H2541" t="s">
        <v>8246</v>
      </c>
      <c r="I2541">
        <v>1465169610</v>
      </c>
      <c r="J2541">
        <v>1462577610</v>
      </c>
      <c r="K2541" t="b">
        <v>0</v>
      </c>
      <c r="L2541">
        <v>53</v>
      </c>
      <c r="M2541" t="b">
        <v>0</v>
      </c>
      <c r="N2541" t="s">
        <v>8279</v>
      </c>
      <c r="O2541" s="5">
        <f>E2541/D2541</f>
        <v>0.39169999999999999</v>
      </c>
      <c r="P2541" s="6">
        <f>ROUND(E2541/L2541,2)</f>
        <v>147.81</v>
      </c>
      <c r="Q2541" t="str">
        <f>LEFT(N2541, SEARCH("/",N2541)-1)</f>
        <v>music</v>
      </c>
      <c r="R2541" t="str">
        <f>RIGHT(N2541, LEN(N2541)-SEARCH("/",N2541))</f>
        <v>indie rock</v>
      </c>
      <c r="S2541" s="10">
        <f t="shared" si="78"/>
        <v>42496.773263888885</v>
      </c>
      <c r="T2541" s="10">
        <f t="shared" si="79"/>
        <v>42526.773263888885</v>
      </c>
    </row>
    <row r="2542" spans="1:20" ht="49" x14ac:dyDescent="0.25">
      <c r="A2542">
        <v>895</v>
      </c>
      <c r="B2542" s="3" t="s">
        <v>896</v>
      </c>
      <c r="C2542" s="3" t="s">
        <v>5005</v>
      </c>
      <c r="D2542">
        <v>8000</v>
      </c>
      <c r="E2542">
        <v>195</v>
      </c>
      <c r="F2542" t="s">
        <v>8221</v>
      </c>
      <c r="G2542" t="s">
        <v>8224</v>
      </c>
      <c r="H2542" t="s">
        <v>8246</v>
      </c>
      <c r="I2542">
        <v>1287975829</v>
      </c>
      <c r="J2542">
        <v>1284087829</v>
      </c>
      <c r="K2542" t="b">
        <v>0</v>
      </c>
      <c r="L2542">
        <v>7</v>
      </c>
      <c r="M2542" t="b">
        <v>0</v>
      </c>
      <c r="N2542" t="s">
        <v>8279</v>
      </c>
      <c r="O2542" s="5">
        <f>E2542/D2542</f>
        <v>2.4375000000000001E-2</v>
      </c>
      <c r="P2542" s="6">
        <f>ROUND(E2542/L2542,2)</f>
        <v>27.86</v>
      </c>
      <c r="Q2542" t="str">
        <f>LEFT(N2542, SEARCH("/",N2542)-1)</f>
        <v>music</v>
      </c>
      <c r="R2542" t="str">
        <f>RIGHT(N2542, LEN(N2542)-SEARCH("/",N2542))</f>
        <v>indie rock</v>
      </c>
      <c r="S2542" s="10">
        <f t="shared" si="78"/>
        <v>40430.919317129628</v>
      </c>
      <c r="T2542" s="10">
        <f t="shared" si="79"/>
        <v>40475.919317129628</v>
      </c>
    </row>
    <row r="2543" spans="1:20" ht="49" x14ac:dyDescent="0.25">
      <c r="A2543">
        <v>896</v>
      </c>
      <c r="B2543" s="3" t="s">
        <v>897</v>
      </c>
      <c r="C2543" s="3" t="s">
        <v>5006</v>
      </c>
      <c r="D2543">
        <v>8000</v>
      </c>
      <c r="E2543">
        <v>3200</v>
      </c>
      <c r="F2543" t="s">
        <v>8221</v>
      </c>
      <c r="G2543" t="s">
        <v>8224</v>
      </c>
      <c r="H2543" t="s">
        <v>8246</v>
      </c>
      <c r="I2543">
        <v>1440734400</v>
      </c>
      <c r="J2543">
        <v>1438549026</v>
      </c>
      <c r="K2543" t="b">
        <v>0</v>
      </c>
      <c r="L2543">
        <v>72</v>
      </c>
      <c r="M2543" t="b">
        <v>0</v>
      </c>
      <c r="N2543" t="s">
        <v>8279</v>
      </c>
      <c r="O2543" s="5">
        <f>E2543/D2543</f>
        <v>0.4</v>
      </c>
      <c r="P2543" s="6">
        <f>ROUND(E2543/L2543,2)</f>
        <v>44.44</v>
      </c>
      <c r="Q2543" t="str">
        <f>LEFT(N2543, SEARCH("/",N2543)-1)</f>
        <v>music</v>
      </c>
      <c r="R2543" t="str">
        <f>RIGHT(N2543, LEN(N2543)-SEARCH("/",N2543))</f>
        <v>indie rock</v>
      </c>
      <c r="S2543" s="10">
        <f t="shared" si="78"/>
        <v>42218.66465277777</v>
      </c>
      <c r="T2543" s="10">
        <f t="shared" si="79"/>
        <v>42243.958333333336</v>
      </c>
    </row>
    <row r="2544" spans="1:20" ht="49" x14ac:dyDescent="0.25">
      <c r="A2544">
        <v>897</v>
      </c>
      <c r="B2544" s="3" t="s">
        <v>898</v>
      </c>
      <c r="C2544" s="3" t="s">
        <v>5007</v>
      </c>
      <c r="D2544">
        <v>3000</v>
      </c>
      <c r="E2544">
        <v>0</v>
      </c>
      <c r="F2544" t="s">
        <v>8221</v>
      </c>
      <c r="G2544" t="s">
        <v>8224</v>
      </c>
      <c r="H2544" t="s">
        <v>8246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8279</v>
      </c>
      <c r="O2544" s="5">
        <f>E2544/D2544</f>
        <v>0</v>
      </c>
      <c r="P2544" s="6" t="e">
        <f>ROUND(E2544/L2544,2)</f>
        <v>#DIV/0!</v>
      </c>
      <c r="Q2544" t="str">
        <f>LEFT(N2544, SEARCH("/",N2544)-1)</f>
        <v>music</v>
      </c>
      <c r="R2544" t="str">
        <f>RIGHT(N2544, LEN(N2544)-SEARCH("/",N2544))</f>
        <v>indie rock</v>
      </c>
      <c r="S2544" s="10">
        <f t="shared" si="78"/>
        <v>41211.480416666665</v>
      </c>
      <c r="T2544" s="10">
        <f t="shared" si="79"/>
        <v>41241.52208333333</v>
      </c>
    </row>
    <row r="2545" spans="1:20" ht="49" x14ac:dyDescent="0.25">
      <c r="A2545">
        <v>898</v>
      </c>
      <c r="B2545" s="3" t="s">
        <v>899</v>
      </c>
      <c r="C2545" s="3" t="s">
        <v>5008</v>
      </c>
      <c r="D2545">
        <v>2500</v>
      </c>
      <c r="E2545">
        <v>70</v>
      </c>
      <c r="F2545" t="s">
        <v>8221</v>
      </c>
      <c r="G2545" t="s">
        <v>8224</v>
      </c>
      <c r="H2545" t="s">
        <v>8246</v>
      </c>
      <c r="I2545">
        <v>1326651110</v>
      </c>
      <c r="J2545">
        <v>1322763110</v>
      </c>
      <c r="K2545" t="b">
        <v>0</v>
      </c>
      <c r="L2545">
        <v>2</v>
      </c>
      <c r="M2545" t="b">
        <v>0</v>
      </c>
      <c r="N2545" t="s">
        <v>8279</v>
      </c>
      <c r="O2545" s="5">
        <f>E2545/D2545</f>
        <v>2.8000000000000001E-2</v>
      </c>
      <c r="P2545" s="6">
        <f>ROUND(E2545/L2545,2)</f>
        <v>35</v>
      </c>
      <c r="Q2545" t="str">
        <f>LEFT(N2545, SEARCH("/",N2545)-1)</f>
        <v>music</v>
      </c>
      <c r="R2545" t="str">
        <f>RIGHT(N2545, LEN(N2545)-SEARCH("/",N2545))</f>
        <v>indie rock</v>
      </c>
      <c r="S2545" s="10">
        <f t="shared" si="78"/>
        <v>40878.549884259257</v>
      </c>
      <c r="T2545" s="10">
        <f t="shared" si="79"/>
        <v>40923.549884259257</v>
      </c>
    </row>
    <row r="2546" spans="1:20" ht="49" x14ac:dyDescent="0.25">
      <c r="A2546">
        <v>899</v>
      </c>
      <c r="B2546" s="3" t="s">
        <v>900</v>
      </c>
      <c r="C2546" s="3" t="s">
        <v>5009</v>
      </c>
      <c r="D2546">
        <v>750</v>
      </c>
      <c r="E2546">
        <v>280</v>
      </c>
      <c r="F2546" t="s">
        <v>8221</v>
      </c>
      <c r="G2546" t="s">
        <v>8224</v>
      </c>
      <c r="H2546" t="s">
        <v>8246</v>
      </c>
      <c r="I2546">
        <v>1306549362</v>
      </c>
      <c r="J2546">
        <v>1302661362</v>
      </c>
      <c r="K2546" t="b">
        <v>0</v>
      </c>
      <c r="L2546">
        <v>8</v>
      </c>
      <c r="M2546" t="b">
        <v>0</v>
      </c>
      <c r="N2546" t="s">
        <v>8279</v>
      </c>
      <c r="O2546" s="5">
        <f>E2546/D2546</f>
        <v>0.37333333333333335</v>
      </c>
      <c r="P2546" s="6">
        <f>ROUND(E2546/L2546,2)</f>
        <v>35</v>
      </c>
      <c r="Q2546" t="str">
        <f>LEFT(N2546, SEARCH("/",N2546)-1)</f>
        <v>music</v>
      </c>
      <c r="R2546" t="str">
        <f>RIGHT(N2546, LEN(N2546)-SEARCH("/",N2546))</f>
        <v>indie rock</v>
      </c>
      <c r="S2546" s="10">
        <f t="shared" si="78"/>
        <v>40645.890763888885</v>
      </c>
      <c r="T2546" s="10">
        <f t="shared" si="79"/>
        <v>40690.890763888885</v>
      </c>
    </row>
    <row r="2547" spans="1:20" ht="33" x14ac:dyDescent="0.25">
      <c r="A2547">
        <v>900</v>
      </c>
      <c r="B2547" s="3" t="s">
        <v>901</v>
      </c>
      <c r="C2547" s="3" t="s">
        <v>5010</v>
      </c>
      <c r="D2547">
        <v>5000</v>
      </c>
      <c r="E2547">
        <v>21</v>
      </c>
      <c r="F2547" t="s">
        <v>8221</v>
      </c>
      <c r="G2547" t="s">
        <v>8224</v>
      </c>
      <c r="H2547" t="s">
        <v>8246</v>
      </c>
      <c r="I2547">
        <v>1459365802</v>
      </c>
      <c r="J2547">
        <v>1456777402</v>
      </c>
      <c r="K2547" t="b">
        <v>0</v>
      </c>
      <c r="L2547">
        <v>2</v>
      </c>
      <c r="M2547" t="b">
        <v>0</v>
      </c>
      <c r="N2547" t="s">
        <v>8278</v>
      </c>
      <c r="O2547" s="5">
        <f>E2547/D2547</f>
        <v>4.1999999999999997E-3</v>
      </c>
      <c r="P2547" s="6">
        <f>ROUND(E2547/L2547,2)</f>
        <v>10.5</v>
      </c>
      <c r="Q2547" t="str">
        <f>LEFT(N2547, SEARCH("/",N2547)-1)</f>
        <v>music</v>
      </c>
      <c r="R2547" t="str">
        <f>RIGHT(N2547, LEN(N2547)-SEARCH("/",N2547))</f>
        <v>jazz</v>
      </c>
      <c r="S2547" s="10">
        <f t="shared" si="78"/>
        <v>42429.641226851854</v>
      </c>
      <c r="T2547" s="10">
        <f t="shared" si="79"/>
        <v>42459.599560185183</v>
      </c>
    </row>
    <row r="2548" spans="1:20" ht="65" x14ac:dyDescent="0.25">
      <c r="A2548">
        <v>901</v>
      </c>
      <c r="B2548" s="3" t="s">
        <v>902</v>
      </c>
      <c r="C2548" s="3" t="s">
        <v>5011</v>
      </c>
      <c r="D2548">
        <v>6500</v>
      </c>
      <c r="E2548">
        <v>0</v>
      </c>
      <c r="F2548" t="s">
        <v>8221</v>
      </c>
      <c r="G2548" t="s">
        <v>8224</v>
      </c>
      <c r="H2548" t="s">
        <v>8246</v>
      </c>
      <c r="I2548">
        <v>1276024260</v>
      </c>
      <c r="J2548">
        <v>1272050914</v>
      </c>
      <c r="K2548" t="b">
        <v>0</v>
      </c>
      <c r="L2548">
        <v>0</v>
      </c>
      <c r="M2548" t="b">
        <v>0</v>
      </c>
      <c r="N2548" t="s">
        <v>8278</v>
      </c>
      <c r="O2548" s="5">
        <f>E2548/D2548</f>
        <v>0</v>
      </c>
      <c r="P2548" s="6" t="e">
        <f>ROUND(E2548/L2548,2)</f>
        <v>#DIV/0!</v>
      </c>
      <c r="Q2548" t="str">
        <f>LEFT(N2548, SEARCH("/",N2548)-1)</f>
        <v>music</v>
      </c>
      <c r="R2548" t="str">
        <f>RIGHT(N2548, LEN(N2548)-SEARCH("/",N2548))</f>
        <v>jazz</v>
      </c>
      <c r="S2548" s="10">
        <f t="shared" si="78"/>
        <v>40291.603171296294</v>
      </c>
      <c r="T2548" s="10">
        <f t="shared" si="79"/>
        <v>40337.59097222222</v>
      </c>
    </row>
    <row r="2549" spans="1:20" ht="49" x14ac:dyDescent="0.25">
      <c r="A2549">
        <v>902</v>
      </c>
      <c r="B2549" s="3" t="s">
        <v>903</v>
      </c>
      <c r="C2549" s="3" t="s">
        <v>5012</v>
      </c>
      <c r="D2549">
        <v>30000</v>
      </c>
      <c r="E2549">
        <v>90</v>
      </c>
      <c r="F2549" t="s">
        <v>8221</v>
      </c>
      <c r="G2549" t="s">
        <v>8224</v>
      </c>
      <c r="H2549" t="s">
        <v>8246</v>
      </c>
      <c r="I2549">
        <v>1409412600</v>
      </c>
      <c r="J2549">
        <v>1404947422</v>
      </c>
      <c r="K2549" t="b">
        <v>0</v>
      </c>
      <c r="L2549">
        <v>3</v>
      </c>
      <c r="M2549" t="b">
        <v>0</v>
      </c>
      <c r="N2549" t="s">
        <v>8278</v>
      </c>
      <c r="O2549" s="5">
        <f>E2549/D2549</f>
        <v>3.0000000000000001E-3</v>
      </c>
      <c r="P2549" s="6">
        <f>ROUND(E2549/L2549,2)</f>
        <v>30</v>
      </c>
      <c r="Q2549" t="str">
        <f>LEFT(N2549, SEARCH("/",N2549)-1)</f>
        <v>music</v>
      </c>
      <c r="R2549" t="str">
        <f>RIGHT(N2549, LEN(N2549)-SEARCH("/",N2549))</f>
        <v>jazz</v>
      </c>
      <c r="S2549" s="10">
        <f t="shared" si="78"/>
        <v>41829.757199074069</v>
      </c>
      <c r="T2549" s="10">
        <f t="shared" si="79"/>
        <v>41881.4375</v>
      </c>
    </row>
    <row r="2550" spans="1:20" ht="49" x14ac:dyDescent="0.25">
      <c r="A2550">
        <v>903</v>
      </c>
      <c r="B2550" s="3" t="s">
        <v>904</v>
      </c>
      <c r="C2550" s="3" t="s">
        <v>5013</v>
      </c>
      <c r="D2550">
        <v>5000</v>
      </c>
      <c r="E2550">
        <v>160</v>
      </c>
      <c r="F2550" t="s">
        <v>8221</v>
      </c>
      <c r="G2550" t="s">
        <v>8224</v>
      </c>
      <c r="H2550" t="s">
        <v>8246</v>
      </c>
      <c r="I2550">
        <v>1348367100</v>
      </c>
      <c r="J2550">
        <v>1346180780</v>
      </c>
      <c r="K2550" t="b">
        <v>0</v>
      </c>
      <c r="L2550">
        <v>4</v>
      </c>
      <c r="M2550" t="b">
        <v>0</v>
      </c>
      <c r="N2550" t="s">
        <v>8278</v>
      </c>
      <c r="O2550" s="5">
        <f>E2550/D2550</f>
        <v>3.2000000000000001E-2</v>
      </c>
      <c r="P2550" s="6">
        <f>ROUND(E2550/L2550,2)</f>
        <v>40</v>
      </c>
      <c r="Q2550" t="str">
        <f>LEFT(N2550, SEARCH("/",N2550)-1)</f>
        <v>music</v>
      </c>
      <c r="R2550" t="str">
        <f>RIGHT(N2550, LEN(N2550)-SEARCH("/",N2550))</f>
        <v>jazz</v>
      </c>
      <c r="S2550" s="10">
        <f t="shared" si="78"/>
        <v>41149.587731481479</v>
      </c>
      <c r="T2550" s="10">
        <f t="shared" si="79"/>
        <v>41174.892361111109</v>
      </c>
    </row>
    <row r="2551" spans="1:20" ht="49" x14ac:dyDescent="0.25">
      <c r="A2551">
        <v>904</v>
      </c>
      <c r="B2551" s="3" t="s">
        <v>905</v>
      </c>
      <c r="C2551" s="3" t="s">
        <v>5014</v>
      </c>
      <c r="D2551">
        <v>50000</v>
      </c>
      <c r="E2551">
        <v>151</v>
      </c>
      <c r="F2551" t="s">
        <v>8221</v>
      </c>
      <c r="G2551" t="s">
        <v>8224</v>
      </c>
      <c r="H2551" t="s">
        <v>8246</v>
      </c>
      <c r="I2551">
        <v>1451786137</v>
      </c>
      <c r="J2551">
        <v>1449194137</v>
      </c>
      <c r="K2551" t="b">
        <v>0</v>
      </c>
      <c r="L2551">
        <v>3</v>
      </c>
      <c r="M2551" t="b">
        <v>0</v>
      </c>
      <c r="N2551" t="s">
        <v>8278</v>
      </c>
      <c r="O2551" s="5">
        <f>E2551/D2551</f>
        <v>3.0200000000000001E-3</v>
      </c>
      <c r="P2551" s="6">
        <f>ROUND(E2551/L2551,2)</f>
        <v>50.33</v>
      </c>
      <c r="Q2551" t="str">
        <f>LEFT(N2551, SEARCH("/",N2551)-1)</f>
        <v>music</v>
      </c>
      <c r="R2551" t="str">
        <f>RIGHT(N2551, LEN(N2551)-SEARCH("/",N2551))</f>
        <v>jazz</v>
      </c>
      <c r="S2551" s="10">
        <f t="shared" si="78"/>
        <v>42341.87195601852</v>
      </c>
      <c r="T2551" s="10">
        <f t="shared" si="79"/>
        <v>42371.87195601852</v>
      </c>
    </row>
    <row r="2552" spans="1:20" ht="49" x14ac:dyDescent="0.25">
      <c r="A2552">
        <v>905</v>
      </c>
      <c r="B2552" s="3" t="s">
        <v>906</v>
      </c>
      <c r="C2552" s="3" t="s">
        <v>5015</v>
      </c>
      <c r="D2552">
        <v>6500</v>
      </c>
      <c r="E2552">
        <v>196</v>
      </c>
      <c r="F2552" t="s">
        <v>8221</v>
      </c>
      <c r="G2552" t="s">
        <v>8224</v>
      </c>
      <c r="H2552" t="s">
        <v>8246</v>
      </c>
      <c r="I2552">
        <v>1295847926</v>
      </c>
      <c r="J2552">
        <v>1290663926</v>
      </c>
      <c r="K2552" t="b">
        <v>0</v>
      </c>
      <c r="L2552">
        <v>6</v>
      </c>
      <c r="M2552" t="b">
        <v>0</v>
      </c>
      <c r="N2552" t="s">
        <v>8278</v>
      </c>
      <c r="O2552" s="5">
        <f>E2552/D2552</f>
        <v>3.0153846153846153E-2</v>
      </c>
      <c r="P2552" s="6">
        <f>ROUND(E2552/L2552,2)</f>
        <v>32.67</v>
      </c>
      <c r="Q2552" t="str">
        <f>LEFT(N2552, SEARCH("/",N2552)-1)</f>
        <v>music</v>
      </c>
      <c r="R2552" t="str">
        <f>RIGHT(N2552, LEN(N2552)-SEARCH("/",N2552))</f>
        <v>jazz</v>
      </c>
      <c r="S2552" s="10">
        <f t="shared" si="78"/>
        <v>40507.031550925924</v>
      </c>
      <c r="T2552" s="10">
        <f t="shared" si="79"/>
        <v>40567.031550925924</v>
      </c>
    </row>
    <row r="2553" spans="1:20" ht="33" x14ac:dyDescent="0.25">
      <c r="A2553">
        <v>906</v>
      </c>
      <c r="B2553" s="3" t="s">
        <v>907</v>
      </c>
      <c r="C2553" s="3" t="s">
        <v>5016</v>
      </c>
      <c r="D2553">
        <v>15000</v>
      </c>
      <c r="E2553">
        <v>0</v>
      </c>
      <c r="F2553" t="s">
        <v>8221</v>
      </c>
      <c r="G2553" t="s">
        <v>8224</v>
      </c>
      <c r="H2553" t="s">
        <v>8246</v>
      </c>
      <c r="I2553">
        <v>1394681590</v>
      </c>
      <c r="J2553">
        <v>1392093190</v>
      </c>
      <c r="K2553" t="b">
        <v>0</v>
      </c>
      <c r="L2553">
        <v>0</v>
      </c>
      <c r="M2553" t="b">
        <v>0</v>
      </c>
      <c r="N2553" t="s">
        <v>8278</v>
      </c>
      <c r="O2553" s="5">
        <f>E2553/D2553</f>
        <v>0</v>
      </c>
      <c r="P2553" s="6" t="e">
        <f>ROUND(E2553/L2553,2)</f>
        <v>#DIV/0!</v>
      </c>
      <c r="Q2553" t="str">
        <f>LEFT(N2553, SEARCH("/",N2553)-1)</f>
        <v>music</v>
      </c>
      <c r="R2553" t="str">
        <f>RIGHT(N2553, LEN(N2553)-SEARCH("/",N2553))</f>
        <v>jazz</v>
      </c>
      <c r="S2553" s="10">
        <f t="shared" si="78"/>
        <v>41680.981365740736</v>
      </c>
      <c r="T2553" s="10">
        <f t="shared" si="79"/>
        <v>41710.939699074072</v>
      </c>
    </row>
    <row r="2554" spans="1:20" ht="33" x14ac:dyDescent="0.25">
      <c r="A2554">
        <v>907</v>
      </c>
      <c r="B2554" s="3" t="s">
        <v>908</v>
      </c>
      <c r="C2554" s="3" t="s">
        <v>5017</v>
      </c>
      <c r="D2554">
        <v>2900</v>
      </c>
      <c r="E2554">
        <v>0</v>
      </c>
      <c r="F2554" t="s">
        <v>8221</v>
      </c>
      <c r="G2554" t="s">
        <v>8224</v>
      </c>
      <c r="H2554" t="s">
        <v>8246</v>
      </c>
      <c r="I2554">
        <v>1315715823</v>
      </c>
      <c r="J2554">
        <v>1313123823</v>
      </c>
      <c r="K2554" t="b">
        <v>0</v>
      </c>
      <c r="L2554">
        <v>0</v>
      </c>
      <c r="M2554" t="b">
        <v>0</v>
      </c>
      <c r="N2554" t="s">
        <v>8278</v>
      </c>
      <c r="O2554" s="5">
        <f>E2554/D2554</f>
        <v>0</v>
      </c>
      <c r="P2554" s="6" t="e">
        <f>ROUND(E2554/L2554,2)</f>
        <v>#DIV/0!</v>
      </c>
      <c r="Q2554" t="str">
        <f>LEFT(N2554, SEARCH("/",N2554)-1)</f>
        <v>music</v>
      </c>
      <c r="R2554" t="str">
        <f>RIGHT(N2554, LEN(N2554)-SEARCH("/",N2554))</f>
        <v>jazz</v>
      </c>
      <c r="S2554" s="10">
        <f t="shared" si="78"/>
        <v>40766.9840625</v>
      </c>
      <c r="T2554" s="10">
        <f t="shared" si="79"/>
        <v>40796.9840625</v>
      </c>
    </row>
    <row r="2555" spans="1:20" ht="49" x14ac:dyDescent="0.25">
      <c r="A2555">
        <v>908</v>
      </c>
      <c r="B2555" s="3" t="s">
        <v>909</v>
      </c>
      <c r="C2555" s="3" t="s">
        <v>5018</v>
      </c>
      <c r="D2555">
        <v>2500</v>
      </c>
      <c r="E2555">
        <v>0</v>
      </c>
      <c r="F2555" t="s">
        <v>8221</v>
      </c>
      <c r="G2555" t="s">
        <v>8224</v>
      </c>
      <c r="H2555" t="s">
        <v>8246</v>
      </c>
      <c r="I2555">
        <v>1280206740</v>
      </c>
      <c r="J2555">
        <v>1276283655</v>
      </c>
      <c r="K2555" t="b">
        <v>0</v>
      </c>
      <c r="L2555">
        <v>0</v>
      </c>
      <c r="M2555" t="b">
        <v>0</v>
      </c>
      <c r="N2555" t="s">
        <v>8278</v>
      </c>
      <c r="O2555" s="5">
        <f>E2555/D2555</f>
        <v>0</v>
      </c>
      <c r="P2555" s="6" t="e">
        <f>ROUND(E2555/L2555,2)</f>
        <v>#DIV/0!</v>
      </c>
      <c r="Q2555" t="str">
        <f>LEFT(N2555, SEARCH("/",N2555)-1)</f>
        <v>music</v>
      </c>
      <c r="R2555" t="str">
        <f>RIGHT(N2555, LEN(N2555)-SEARCH("/",N2555))</f>
        <v>jazz</v>
      </c>
      <c r="S2555" s="10">
        <f t="shared" si="78"/>
        <v>40340.593229166661</v>
      </c>
      <c r="T2555" s="10">
        <f t="shared" si="79"/>
        <v>40385.999305555553</v>
      </c>
    </row>
    <row r="2556" spans="1:20" ht="49" x14ac:dyDescent="0.25">
      <c r="A2556">
        <v>909</v>
      </c>
      <c r="B2556" s="3" t="s">
        <v>910</v>
      </c>
      <c r="C2556" s="3" t="s">
        <v>5019</v>
      </c>
      <c r="D2556">
        <v>16000</v>
      </c>
      <c r="E2556">
        <v>520</v>
      </c>
      <c r="F2556" t="s">
        <v>8221</v>
      </c>
      <c r="G2556" t="s">
        <v>8224</v>
      </c>
      <c r="H2556" t="s">
        <v>8246</v>
      </c>
      <c r="I2556">
        <v>1343016000</v>
      </c>
      <c r="J2556">
        <v>1340296440</v>
      </c>
      <c r="K2556" t="b">
        <v>0</v>
      </c>
      <c r="L2556">
        <v>8</v>
      </c>
      <c r="M2556" t="b">
        <v>0</v>
      </c>
      <c r="N2556" t="s">
        <v>8278</v>
      </c>
      <c r="O2556" s="5">
        <f>E2556/D2556</f>
        <v>3.2500000000000001E-2</v>
      </c>
      <c r="P2556" s="6">
        <f>ROUND(E2556/L2556,2)</f>
        <v>65</v>
      </c>
      <c r="Q2556" t="str">
        <f>LEFT(N2556, SEARCH("/",N2556)-1)</f>
        <v>music</v>
      </c>
      <c r="R2556" t="str">
        <f>RIGHT(N2556, LEN(N2556)-SEARCH("/",N2556))</f>
        <v>jazz</v>
      </c>
      <c r="S2556" s="10">
        <f t="shared" si="78"/>
        <v>41081.481944444444</v>
      </c>
      <c r="T2556" s="10">
        <f t="shared" si="79"/>
        <v>41112.958333333328</v>
      </c>
    </row>
    <row r="2557" spans="1:20" ht="49" x14ac:dyDescent="0.25">
      <c r="A2557">
        <v>910</v>
      </c>
      <c r="B2557" s="3" t="s">
        <v>911</v>
      </c>
      <c r="C2557" s="3" t="s">
        <v>5020</v>
      </c>
      <c r="D2557">
        <v>550</v>
      </c>
      <c r="E2557">
        <v>123</v>
      </c>
      <c r="F2557" t="s">
        <v>8221</v>
      </c>
      <c r="G2557" t="s">
        <v>8225</v>
      </c>
      <c r="H2557" t="s">
        <v>8247</v>
      </c>
      <c r="I2557">
        <v>1488546319</v>
      </c>
      <c r="J2557">
        <v>1483362319</v>
      </c>
      <c r="K2557" t="b">
        <v>0</v>
      </c>
      <c r="L2557">
        <v>5</v>
      </c>
      <c r="M2557" t="b">
        <v>0</v>
      </c>
      <c r="N2557" t="s">
        <v>8278</v>
      </c>
      <c r="O2557" s="5">
        <f>E2557/D2557</f>
        <v>0.22363636363636363</v>
      </c>
      <c r="P2557" s="6">
        <f>ROUND(E2557/L2557,2)</f>
        <v>24.6</v>
      </c>
      <c r="Q2557" t="str">
        <f>LEFT(N2557, SEARCH("/",N2557)-1)</f>
        <v>music</v>
      </c>
      <c r="R2557" t="str">
        <f>RIGHT(N2557, LEN(N2557)-SEARCH("/",N2557))</f>
        <v>jazz</v>
      </c>
      <c r="S2557" s="10">
        <f t="shared" si="78"/>
        <v>42737.337025462963</v>
      </c>
      <c r="T2557" s="10">
        <f t="shared" si="79"/>
        <v>42797.337025462963</v>
      </c>
    </row>
    <row r="2558" spans="1:20" ht="49" x14ac:dyDescent="0.25">
      <c r="A2558">
        <v>911</v>
      </c>
      <c r="B2558" s="3" t="s">
        <v>912</v>
      </c>
      <c r="C2558" s="3" t="s">
        <v>5021</v>
      </c>
      <c r="D2558">
        <v>100000</v>
      </c>
      <c r="E2558">
        <v>0</v>
      </c>
      <c r="F2558" t="s">
        <v>8221</v>
      </c>
      <c r="G2558" t="s">
        <v>8224</v>
      </c>
      <c r="H2558" t="s">
        <v>8246</v>
      </c>
      <c r="I2558">
        <v>1390522045</v>
      </c>
      <c r="J2558">
        <v>1388707645</v>
      </c>
      <c r="K2558" t="b">
        <v>0</v>
      </c>
      <c r="L2558">
        <v>0</v>
      </c>
      <c r="M2558" t="b">
        <v>0</v>
      </c>
      <c r="N2558" t="s">
        <v>8278</v>
      </c>
      <c r="O2558" s="5">
        <f>E2558/D2558</f>
        <v>0</v>
      </c>
      <c r="P2558" s="6" t="e">
        <f>ROUND(E2558/L2558,2)</f>
        <v>#DIV/0!</v>
      </c>
      <c r="Q2558" t="str">
        <f>LEFT(N2558, SEARCH("/",N2558)-1)</f>
        <v>music</v>
      </c>
      <c r="R2558" t="str">
        <f>RIGHT(N2558, LEN(N2558)-SEARCH("/",N2558))</f>
        <v>jazz</v>
      </c>
      <c r="S2558" s="10">
        <f t="shared" si="78"/>
        <v>41641.796817129631</v>
      </c>
      <c r="T2558" s="10">
        <f t="shared" si="79"/>
        <v>41662.796817129631</v>
      </c>
    </row>
    <row r="2559" spans="1:20" ht="49" x14ac:dyDescent="0.25">
      <c r="A2559">
        <v>912</v>
      </c>
      <c r="B2559" s="3" t="s">
        <v>913</v>
      </c>
      <c r="C2559" s="3" t="s">
        <v>5022</v>
      </c>
      <c r="D2559">
        <v>3500</v>
      </c>
      <c r="E2559">
        <v>30</v>
      </c>
      <c r="F2559" t="s">
        <v>8221</v>
      </c>
      <c r="G2559" t="s">
        <v>8224</v>
      </c>
      <c r="H2559" t="s">
        <v>8246</v>
      </c>
      <c r="I2559">
        <v>1355197047</v>
      </c>
      <c r="J2559">
        <v>1350009447</v>
      </c>
      <c r="K2559" t="b">
        <v>0</v>
      </c>
      <c r="L2559">
        <v>2</v>
      </c>
      <c r="M2559" t="b">
        <v>0</v>
      </c>
      <c r="N2559" t="s">
        <v>8278</v>
      </c>
      <c r="O2559" s="5">
        <f>E2559/D2559</f>
        <v>8.5714285714285719E-3</v>
      </c>
      <c r="P2559" s="6">
        <f>ROUND(E2559/L2559,2)</f>
        <v>15</v>
      </c>
      <c r="Q2559" t="str">
        <f>LEFT(N2559, SEARCH("/",N2559)-1)</f>
        <v>music</v>
      </c>
      <c r="R2559" t="str">
        <f>RIGHT(N2559, LEN(N2559)-SEARCH("/",N2559))</f>
        <v>jazz</v>
      </c>
      <c r="S2559" s="10">
        <f t="shared" si="78"/>
        <v>41193.901006944441</v>
      </c>
      <c r="T2559" s="10">
        <f t="shared" si="79"/>
        <v>41253.942673611113</v>
      </c>
    </row>
    <row r="2560" spans="1:20" ht="49" x14ac:dyDescent="0.25">
      <c r="A2560">
        <v>913</v>
      </c>
      <c r="B2560" s="3" t="s">
        <v>914</v>
      </c>
      <c r="C2560" s="3" t="s">
        <v>5023</v>
      </c>
      <c r="D2560">
        <v>30000</v>
      </c>
      <c r="E2560">
        <v>1982</v>
      </c>
      <c r="F2560" t="s">
        <v>8221</v>
      </c>
      <c r="G2560" t="s">
        <v>8224</v>
      </c>
      <c r="H2560" t="s">
        <v>8246</v>
      </c>
      <c r="I2560">
        <v>1336188019</v>
      </c>
      <c r="J2560">
        <v>1333596019</v>
      </c>
      <c r="K2560" t="b">
        <v>0</v>
      </c>
      <c r="L2560">
        <v>24</v>
      </c>
      <c r="M2560" t="b">
        <v>0</v>
      </c>
      <c r="N2560" t="s">
        <v>8278</v>
      </c>
      <c r="O2560" s="5">
        <f>E2560/D2560</f>
        <v>6.6066666666666662E-2</v>
      </c>
      <c r="P2560" s="6">
        <f>ROUND(E2560/L2560,2)</f>
        <v>82.58</v>
      </c>
      <c r="Q2560" t="str">
        <f>LEFT(N2560, SEARCH("/",N2560)-1)</f>
        <v>music</v>
      </c>
      <c r="R2560" t="str">
        <f>RIGHT(N2560, LEN(N2560)-SEARCH("/",N2560))</f>
        <v>jazz</v>
      </c>
      <c r="S2560" s="10">
        <f t="shared" si="78"/>
        <v>41003.930775462963</v>
      </c>
      <c r="T2560" s="10">
        <f t="shared" si="79"/>
        <v>41033.930775462963</v>
      </c>
    </row>
    <row r="2561" spans="1:20" ht="49" x14ac:dyDescent="0.25">
      <c r="A2561">
        <v>914</v>
      </c>
      <c r="B2561" s="3" t="s">
        <v>915</v>
      </c>
      <c r="C2561" s="3" t="s">
        <v>5024</v>
      </c>
      <c r="D2561">
        <v>1500</v>
      </c>
      <c r="E2561">
        <v>0</v>
      </c>
      <c r="F2561" t="s">
        <v>8221</v>
      </c>
      <c r="G2561" t="s">
        <v>8224</v>
      </c>
      <c r="H2561" t="s">
        <v>8246</v>
      </c>
      <c r="I2561">
        <v>1345918747</v>
      </c>
      <c r="J2561">
        <v>1343326747</v>
      </c>
      <c r="K2561" t="b">
        <v>0</v>
      </c>
      <c r="L2561">
        <v>0</v>
      </c>
      <c r="M2561" t="b">
        <v>0</v>
      </c>
      <c r="N2561" t="s">
        <v>8278</v>
      </c>
      <c r="O2561" s="5">
        <f>E2561/D2561</f>
        <v>0</v>
      </c>
      <c r="P2561" s="6" t="e">
        <f>ROUND(E2561/L2561,2)</f>
        <v>#DIV/0!</v>
      </c>
      <c r="Q2561" t="str">
        <f>LEFT(N2561, SEARCH("/",N2561)-1)</f>
        <v>music</v>
      </c>
      <c r="R2561" t="str">
        <f>RIGHT(N2561, LEN(N2561)-SEARCH("/",N2561))</f>
        <v>jazz</v>
      </c>
      <c r="S2561" s="10">
        <f t="shared" si="78"/>
        <v>41116.554942129624</v>
      </c>
      <c r="T2561" s="10">
        <f t="shared" si="79"/>
        <v>41146.554942129624</v>
      </c>
    </row>
    <row r="2562" spans="1:20" ht="49" x14ac:dyDescent="0.25">
      <c r="A2562">
        <v>915</v>
      </c>
      <c r="B2562" s="3" t="s">
        <v>916</v>
      </c>
      <c r="C2562" s="3" t="s">
        <v>5025</v>
      </c>
      <c r="D2562">
        <v>6500</v>
      </c>
      <c r="E2562">
        <v>375</v>
      </c>
      <c r="F2562" t="s">
        <v>8221</v>
      </c>
      <c r="G2562" t="s">
        <v>8224</v>
      </c>
      <c r="H2562" t="s">
        <v>8246</v>
      </c>
      <c r="I2562">
        <v>1330577940</v>
      </c>
      <c r="J2562">
        <v>1327853914</v>
      </c>
      <c r="K2562" t="b">
        <v>0</v>
      </c>
      <c r="L2562">
        <v>9</v>
      </c>
      <c r="M2562" t="b">
        <v>0</v>
      </c>
      <c r="N2562" t="s">
        <v>8278</v>
      </c>
      <c r="O2562" s="5">
        <f>E2562/D2562</f>
        <v>5.7692307692307696E-2</v>
      </c>
      <c r="P2562" s="6">
        <f>ROUND(E2562/L2562,2)</f>
        <v>41.67</v>
      </c>
      <c r="Q2562" t="str">
        <f>LEFT(N2562, SEARCH("/",N2562)-1)</f>
        <v>music</v>
      </c>
      <c r="R2562" t="str">
        <f>RIGHT(N2562, LEN(N2562)-SEARCH("/",N2562))</f>
        <v>jazz</v>
      </c>
      <c r="S2562" s="10">
        <f t="shared" si="78"/>
        <v>40937.471226851849</v>
      </c>
      <c r="T2562" s="10">
        <f t="shared" si="79"/>
        <v>40968.999305555553</v>
      </c>
    </row>
    <row r="2563" spans="1:20" ht="49" x14ac:dyDescent="0.25">
      <c r="A2563">
        <v>916</v>
      </c>
      <c r="B2563" s="3" t="s">
        <v>917</v>
      </c>
      <c r="C2563" s="3" t="s">
        <v>5026</v>
      </c>
      <c r="D2563">
        <v>3300</v>
      </c>
      <c r="E2563">
        <v>0</v>
      </c>
      <c r="F2563" t="s">
        <v>8221</v>
      </c>
      <c r="G2563" t="s">
        <v>8224</v>
      </c>
      <c r="H2563" t="s">
        <v>8246</v>
      </c>
      <c r="I2563">
        <v>1287723600</v>
      </c>
      <c r="J2563">
        <v>1284409734</v>
      </c>
      <c r="K2563" t="b">
        <v>0</v>
      </c>
      <c r="L2563">
        <v>0</v>
      </c>
      <c r="M2563" t="b">
        <v>0</v>
      </c>
      <c r="N2563" t="s">
        <v>8278</v>
      </c>
      <c r="O2563" s="5">
        <f>E2563/D2563</f>
        <v>0</v>
      </c>
      <c r="P2563" s="6" t="e">
        <f>ROUND(E2563/L2563,2)</f>
        <v>#DIV/0!</v>
      </c>
      <c r="Q2563" t="str">
        <f>LEFT(N2563, SEARCH("/",N2563)-1)</f>
        <v>music</v>
      </c>
      <c r="R2563" t="str">
        <f>RIGHT(N2563, LEN(N2563)-SEARCH("/",N2563))</f>
        <v>jazz</v>
      </c>
      <c r="S2563" s="10">
        <f t="shared" ref="S2563:S2626" si="80">(J2563/86400)+25569+(-5/24)</f>
        <v>40434.645069444443</v>
      </c>
      <c r="T2563" s="10">
        <f t="shared" ref="T2563:T2626" si="81">(I2563/86400)+25569+(-5/24)</f>
        <v>40473</v>
      </c>
    </row>
    <row r="2564" spans="1:20" ht="49" x14ac:dyDescent="0.25">
      <c r="A2564">
        <v>917</v>
      </c>
      <c r="B2564" s="3" t="s">
        <v>918</v>
      </c>
      <c r="C2564" s="3" t="s">
        <v>5027</v>
      </c>
      <c r="D2564">
        <v>5000</v>
      </c>
      <c r="E2564">
        <v>30</v>
      </c>
      <c r="F2564" t="s">
        <v>8221</v>
      </c>
      <c r="G2564" t="s">
        <v>8224</v>
      </c>
      <c r="H2564" t="s">
        <v>8246</v>
      </c>
      <c r="I2564">
        <v>1405305000</v>
      </c>
      <c r="J2564">
        <v>1402612730</v>
      </c>
      <c r="K2564" t="b">
        <v>0</v>
      </c>
      <c r="L2564">
        <v>1</v>
      </c>
      <c r="M2564" t="b">
        <v>0</v>
      </c>
      <c r="N2564" t="s">
        <v>8278</v>
      </c>
      <c r="O2564" s="5">
        <f>E2564/D2564</f>
        <v>6.0000000000000001E-3</v>
      </c>
      <c r="P2564" s="6">
        <f>ROUND(E2564/L2564,2)</f>
        <v>30</v>
      </c>
      <c r="Q2564" t="str">
        <f>LEFT(N2564, SEARCH("/",N2564)-1)</f>
        <v>music</v>
      </c>
      <c r="R2564" t="str">
        <f>RIGHT(N2564, LEN(N2564)-SEARCH("/",N2564))</f>
        <v>jazz</v>
      </c>
      <c r="S2564" s="10">
        <f t="shared" si="80"/>
        <v>41802.735300925924</v>
      </c>
      <c r="T2564" s="10">
        <f t="shared" si="81"/>
        <v>41833.895833333328</v>
      </c>
    </row>
    <row r="2565" spans="1:20" ht="49" x14ac:dyDescent="0.25">
      <c r="A2565">
        <v>918</v>
      </c>
      <c r="B2565" s="3" t="s">
        <v>919</v>
      </c>
      <c r="C2565" s="3" t="s">
        <v>5028</v>
      </c>
      <c r="D2565">
        <v>3900</v>
      </c>
      <c r="E2565">
        <v>196</v>
      </c>
      <c r="F2565" t="s">
        <v>8221</v>
      </c>
      <c r="G2565" t="s">
        <v>8225</v>
      </c>
      <c r="H2565" t="s">
        <v>8247</v>
      </c>
      <c r="I2565">
        <v>1417474761</v>
      </c>
      <c r="J2565">
        <v>1414879161</v>
      </c>
      <c r="K2565" t="b">
        <v>0</v>
      </c>
      <c r="L2565">
        <v>10</v>
      </c>
      <c r="M2565" t="b">
        <v>0</v>
      </c>
      <c r="N2565" t="s">
        <v>8278</v>
      </c>
      <c r="O2565" s="5">
        <f>E2565/D2565</f>
        <v>5.0256410256410255E-2</v>
      </c>
      <c r="P2565" s="6">
        <f>ROUND(E2565/L2565,2)</f>
        <v>19.600000000000001</v>
      </c>
      <c r="Q2565" t="str">
        <f>LEFT(N2565, SEARCH("/",N2565)-1)</f>
        <v>music</v>
      </c>
      <c r="R2565" t="str">
        <f>RIGHT(N2565, LEN(N2565)-SEARCH("/",N2565))</f>
        <v>jazz</v>
      </c>
      <c r="S2565" s="10">
        <f t="shared" si="80"/>
        <v>41944.707881944443</v>
      </c>
      <c r="T2565" s="10">
        <f t="shared" si="81"/>
        <v>41974.749548611107</v>
      </c>
    </row>
    <row r="2566" spans="1:20" ht="18" x14ac:dyDescent="0.25">
      <c r="A2566">
        <v>919</v>
      </c>
      <c r="B2566" s="3" t="s">
        <v>920</v>
      </c>
      <c r="C2566" s="3" t="s">
        <v>5029</v>
      </c>
      <c r="D2566">
        <v>20000</v>
      </c>
      <c r="E2566">
        <v>100</v>
      </c>
      <c r="F2566" t="s">
        <v>8221</v>
      </c>
      <c r="G2566" t="s">
        <v>8224</v>
      </c>
      <c r="H2566" t="s">
        <v>8246</v>
      </c>
      <c r="I2566">
        <v>1355930645</v>
      </c>
      <c r="J2566">
        <v>1352906645</v>
      </c>
      <c r="K2566" t="b">
        <v>0</v>
      </c>
      <c r="L2566">
        <v>1</v>
      </c>
      <c r="M2566" t="b">
        <v>0</v>
      </c>
      <c r="N2566" t="s">
        <v>8278</v>
      </c>
      <c r="O2566" s="5">
        <f>E2566/D2566</f>
        <v>5.0000000000000001E-3</v>
      </c>
      <c r="P2566" s="6">
        <f>ROUND(E2566/L2566,2)</f>
        <v>100</v>
      </c>
      <c r="Q2566" t="str">
        <f>LEFT(N2566, SEARCH("/",N2566)-1)</f>
        <v>music</v>
      </c>
      <c r="R2566" t="str">
        <f>RIGHT(N2566, LEN(N2566)-SEARCH("/",N2566))</f>
        <v>jazz</v>
      </c>
      <c r="S2566" s="10">
        <f t="shared" si="80"/>
        <v>41227.433391203704</v>
      </c>
      <c r="T2566" s="10">
        <f t="shared" si="81"/>
        <v>41262.433391203704</v>
      </c>
    </row>
    <row r="2567" spans="1:20" ht="49" x14ac:dyDescent="0.25">
      <c r="A2567">
        <v>920</v>
      </c>
      <c r="B2567" s="3" t="s">
        <v>921</v>
      </c>
      <c r="C2567" s="3" t="s">
        <v>5030</v>
      </c>
      <c r="D2567">
        <v>5500</v>
      </c>
      <c r="E2567">
        <v>0</v>
      </c>
      <c r="F2567" t="s">
        <v>8221</v>
      </c>
      <c r="G2567" t="s">
        <v>8224</v>
      </c>
      <c r="H2567" t="s">
        <v>8246</v>
      </c>
      <c r="I2567">
        <v>1384448822</v>
      </c>
      <c r="J2567">
        <v>1381853222</v>
      </c>
      <c r="K2567" t="b">
        <v>0</v>
      </c>
      <c r="L2567">
        <v>0</v>
      </c>
      <c r="M2567" t="b">
        <v>0</v>
      </c>
      <c r="N2567" t="s">
        <v>8278</v>
      </c>
      <c r="O2567" s="5">
        <f>E2567/D2567</f>
        <v>0</v>
      </c>
      <c r="P2567" s="6" t="e">
        <f>ROUND(E2567/L2567,2)</f>
        <v>#DIV/0!</v>
      </c>
      <c r="Q2567" t="str">
        <f>LEFT(N2567, SEARCH("/",N2567)-1)</f>
        <v>music</v>
      </c>
      <c r="R2567" t="str">
        <f>RIGHT(N2567, LEN(N2567)-SEARCH("/",N2567))</f>
        <v>jazz</v>
      </c>
      <c r="S2567" s="10">
        <f t="shared" si="80"/>
        <v>41562.463217592587</v>
      </c>
      <c r="T2567" s="10">
        <f t="shared" si="81"/>
        <v>41592.504884259259</v>
      </c>
    </row>
    <row r="2568" spans="1:20" ht="49" x14ac:dyDescent="0.25">
      <c r="A2568">
        <v>921</v>
      </c>
      <c r="B2568" s="3" t="s">
        <v>922</v>
      </c>
      <c r="C2568" s="3" t="s">
        <v>5031</v>
      </c>
      <c r="D2568">
        <v>15000</v>
      </c>
      <c r="E2568">
        <v>4635</v>
      </c>
      <c r="F2568" t="s">
        <v>8221</v>
      </c>
      <c r="G2568" t="s">
        <v>8224</v>
      </c>
      <c r="H2568" t="s">
        <v>8246</v>
      </c>
      <c r="I2568">
        <v>1323666376</v>
      </c>
      <c r="J2568">
        <v>1320033976</v>
      </c>
      <c r="K2568" t="b">
        <v>0</v>
      </c>
      <c r="L2568">
        <v>20</v>
      </c>
      <c r="M2568" t="b">
        <v>0</v>
      </c>
      <c r="N2568" t="s">
        <v>8278</v>
      </c>
      <c r="O2568" s="5">
        <f>E2568/D2568</f>
        <v>0.309</v>
      </c>
      <c r="P2568" s="6">
        <f>ROUND(E2568/L2568,2)</f>
        <v>231.75</v>
      </c>
      <c r="Q2568" t="str">
        <f>LEFT(N2568, SEARCH("/",N2568)-1)</f>
        <v>music</v>
      </c>
      <c r="R2568" t="str">
        <f>RIGHT(N2568, LEN(N2568)-SEARCH("/",N2568))</f>
        <v>jazz</v>
      </c>
      <c r="S2568" s="10">
        <f t="shared" si="80"/>
        <v>40846.962685185186</v>
      </c>
      <c r="T2568" s="10">
        <f t="shared" si="81"/>
        <v>40889.004351851851</v>
      </c>
    </row>
    <row r="2569" spans="1:20" ht="49" x14ac:dyDescent="0.25">
      <c r="A2569">
        <v>922</v>
      </c>
      <c r="B2569" s="3" t="s">
        <v>923</v>
      </c>
      <c r="C2569" s="3" t="s">
        <v>5032</v>
      </c>
      <c r="D2569">
        <v>27000</v>
      </c>
      <c r="E2569">
        <v>5680</v>
      </c>
      <c r="F2569" t="s">
        <v>8221</v>
      </c>
      <c r="G2569" t="s">
        <v>8224</v>
      </c>
      <c r="H2569" t="s">
        <v>8246</v>
      </c>
      <c r="I2569">
        <v>1412167393</v>
      </c>
      <c r="J2569">
        <v>1409143393</v>
      </c>
      <c r="K2569" t="b">
        <v>0</v>
      </c>
      <c r="L2569">
        <v>30</v>
      </c>
      <c r="M2569" t="b">
        <v>0</v>
      </c>
      <c r="N2569" t="s">
        <v>8278</v>
      </c>
      <c r="O2569" s="5">
        <f>E2569/D2569</f>
        <v>0.21037037037037037</v>
      </c>
      <c r="P2569" s="6">
        <f>ROUND(E2569/L2569,2)</f>
        <v>189.33</v>
      </c>
      <c r="Q2569" t="str">
        <f>LEFT(N2569, SEARCH("/",N2569)-1)</f>
        <v>music</v>
      </c>
      <c r="R2569" t="str">
        <f>RIGHT(N2569, LEN(N2569)-SEARCH("/",N2569))</f>
        <v>jazz</v>
      </c>
      <c r="S2569" s="10">
        <f t="shared" si="80"/>
        <v>41878.32167824074</v>
      </c>
      <c r="T2569" s="10">
        <f t="shared" si="81"/>
        <v>41913.32167824074</v>
      </c>
    </row>
    <row r="2570" spans="1:20" ht="49" x14ac:dyDescent="0.25">
      <c r="A2570">
        <v>923</v>
      </c>
      <c r="B2570" s="3" t="s">
        <v>924</v>
      </c>
      <c r="C2570" s="3" t="s">
        <v>5033</v>
      </c>
      <c r="D2570">
        <v>15000</v>
      </c>
      <c r="E2570">
        <v>330</v>
      </c>
      <c r="F2570" t="s">
        <v>8221</v>
      </c>
      <c r="G2570" t="s">
        <v>8224</v>
      </c>
      <c r="H2570" t="s">
        <v>8246</v>
      </c>
      <c r="I2570">
        <v>1416614523</v>
      </c>
      <c r="J2570">
        <v>1414018923</v>
      </c>
      <c r="K2570" t="b">
        <v>0</v>
      </c>
      <c r="L2570">
        <v>6</v>
      </c>
      <c r="M2570" t="b">
        <v>0</v>
      </c>
      <c r="N2570" t="s">
        <v>8278</v>
      </c>
      <c r="O2570" s="5">
        <f>E2570/D2570</f>
        <v>2.1999999999999999E-2</v>
      </c>
      <c r="P2570" s="6">
        <f>ROUND(E2570/L2570,2)</f>
        <v>55</v>
      </c>
      <c r="Q2570" t="str">
        <f>LEFT(N2570, SEARCH("/",N2570)-1)</f>
        <v>music</v>
      </c>
      <c r="R2570" t="str">
        <f>RIGHT(N2570, LEN(N2570)-SEARCH("/",N2570))</f>
        <v>jazz</v>
      </c>
      <c r="S2570" s="10">
        <f t="shared" si="80"/>
        <v>41934.751423611109</v>
      </c>
      <c r="T2570" s="10">
        <f t="shared" si="81"/>
        <v>41964.793090277781</v>
      </c>
    </row>
    <row r="2571" spans="1:20" ht="49" x14ac:dyDescent="0.25">
      <c r="A2571">
        <v>924</v>
      </c>
      <c r="B2571" s="3" t="s">
        <v>925</v>
      </c>
      <c r="C2571" s="3" t="s">
        <v>5034</v>
      </c>
      <c r="D2571">
        <v>3000</v>
      </c>
      <c r="E2571">
        <v>327</v>
      </c>
      <c r="F2571" t="s">
        <v>8221</v>
      </c>
      <c r="G2571" t="s">
        <v>8224</v>
      </c>
      <c r="H2571" t="s">
        <v>8246</v>
      </c>
      <c r="I2571">
        <v>1360795069</v>
      </c>
      <c r="J2571">
        <v>1358203069</v>
      </c>
      <c r="K2571" t="b">
        <v>0</v>
      </c>
      <c r="L2571">
        <v>15</v>
      </c>
      <c r="M2571" t="b">
        <v>0</v>
      </c>
      <c r="N2571" t="s">
        <v>8278</v>
      </c>
      <c r="O2571" s="5">
        <f>E2571/D2571</f>
        <v>0.109</v>
      </c>
      <c r="P2571" s="6">
        <f>ROUND(E2571/L2571,2)</f>
        <v>21.8</v>
      </c>
      <c r="Q2571" t="str">
        <f>LEFT(N2571, SEARCH("/",N2571)-1)</f>
        <v>music</v>
      </c>
      <c r="R2571" t="str">
        <f>RIGHT(N2571, LEN(N2571)-SEARCH("/",N2571))</f>
        <v>jazz</v>
      </c>
      <c r="S2571" s="10">
        <f t="shared" si="80"/>
        <v>41288.734594907401</v>
      </c>
      <c r="T2571" s="10">
        <f t="shared" si="81"/>
        <v>41318.734594907401</v>
      </c>
    </row>
    <row r="2572" spans="1:20" ht="49" x14ac:dyDescent="0.25">
      <c r="A2572">
        <v>925</v>
      </c>
      <c r="B2572" s="3" t="s">
        <v>926</v>
      </c>
      <c r="C2572" s="3" t="s">
        <v>5035</v>
      </c>
      <c r="D2572">
        <v>6000</v>
      </c>
      <c r="E2572">
        <v>160</v>
      </c>
      <c r="F2572" t="s">
        <v>8221</v>
      </c>
      <c r="G2572" t="s">
        <v>8224</v>
      </c>
      <c r="H2572" t="s">
        <v>8246</v>
      </c>
      <c r="I2572">
        <v>1385590111</v>
      </c>
      <c r="J2572">
        <v>1382994511</v>
      </c>
      <c r="K2572" t="b">
        <v>0</v>
      </c>
      <c r="L2572">
        <v>5</v>
      </c>
      <c r="M2572" t="b">
        <v>0</v>
      </c>
      <c r="N2572" t="s">
        <v>8278</v>
      </c>
      <c r="O2572" s="5">
        <f>E2572/D2572</f>
        <v>2.6666666666666668E-2</v>
      </c>
      <c r="P2572" s="6">
        <f>ROUND(E2572/L2572,2)</f>
        <v>32</v>
      </c>
      <c r="Q2572" t="str">
        <f>LEFT(N2572, SEARCH("/",N2572)-1)</f>
        <v>music</v>
      </c>
      <c r="R2572" t="str">
        <f>RIGHT(N2572, LEN(N2572)-SEARCH("/",N2572))</f>
        <v>jazz</v>
      </c>
      <c r="S2572" s="10">
        <f t="shared" si="80"/>
        <v>41575.672581018516</v>
      </c>
      <c r="T2572" s="10">
        <f t="shared" si="81"/>
        <v>41605.71424768518</v>
      </c>
    </row>
    <row r="2573" spans="1:20" ht="65" x14ac:dyDescent="0.25">
      <c r="A2573">
        <v>926</v>
      </c>
      <c r="B2573" s="3" t="s">
        <v>927</v>
      </c>
      <c r="C2573" s="3" t="s">
        <v>5036</v>
      </c>
      <c r="D2573">
        <v>7000</v>
      </c>
      <c r="E2573">
        <v>0</v>
      </c>
      <c r="F2573" t="s">
        <v>8221</v>
      </c>
      <c r="G2573" t="s">
        <v>8224</v>
      </c>
      <c r="H2573" t="s">
        <v>8246</v>
      </c>
      <c r="I2573">
        <v>1278628800</v>
      </c>
      <c r="J2573">
        <v>1276043330</v>
      </c>
      <c r="K2573" t="b">
        <v>0</v>
      </c>
      <c r="L2573">
        <v>0</v>
      </c>
      <c r="M2573" t="b">
        <v>0</v>
      </c>
      <c r="N2573" t="s">
        <v>8278</v>
      </c>
      <c r="O2573" s="5">
        <f>E2573/D2573</f>
        <v>0</v>
      </c>
      <c r="P2573" s="6" t="e">
        <f>ROUND(E2573/L2573,2)</f>
        <v>#DIV/0!</v>
      </c>
      <c r="Q2573" t="str">
        <f>LEFT(N2573, SEARCH("/",N2573)-1)</f>
        <v>music</v>
      </c>
      <c r="R2573" t="str">
        <f>RIGHT(N2573, LEN(N2573)-SEARCH("/",N2573))</f>
        <v>jazz</v>
      </c>
      <c r="S2573" s="10">
        <f t="shared" si="80"/>
        <v>40337.811689814815</v>
      </c>
      <c r="T2573" s="10">
        <f t="shared" si="81"/>
        <v>40367.736111111109</v>
      </c>
    </row>
    <row r="2574" spans="1:20" ht="33" x14ac:dyDescent="0.25">
      <c r="A2574">
        <v>927</v>
      </c>
      <c r="B2574" s="3" t="s">
        <v>928</v>
      </c>
      <c r="C2574" s="3" t="s">
        <v>5037</v>
      </c>
      <c r="D2574">
        <v>20000</v>
      </c>
      <c r="E2574">
        <v>0</v>
      </c>
      <c r="F2574" t="s">
        <v>8221</v>
      </c>
      <c r="G2574" t="s">
        <v>8224</v>
      </c>
      <c r="H2574" t="s">
        <v>8246</v>
      </c>
      <c r="I2574">
        <v>1337024695</v>
      </c>
      <c r="J2574">
        <v>1334432695</v>
      </c>
      <c r="K2574" t="b">
        <v>0</v>
      </c>
      <c r="L2574">
        <v>0</v>
      </c>
      <c r="M2574" t="b">
        <v>0</v>
      </c>
      <c r="N2574" t="s">
        <v>8278</v>
      </c>
      <c r="O2574" s="5">
        <f>E2574/D2574</f>
        <v>0</v>
      </c>
      <c r="P2574" s="6" t="e">
        <f>ROUND(E2574/L2574,2)</f>
        <v>#DIV/0!</v>
      </c>
      <c r="Q2574" t="str">
        <f>LEFT(N2574, SEARCH("/",N2574)-1)</f>
        <v>music</v>
      </c>
      <c r="R2574" t="str">
        <f>RIGHT(N2574, LEN(N2574)-SEARCH("/",N2574))</f>
        <v>jazz</v>
      </c>
      <c r="S2574" s="10">
        <f t="shared" si="80"/>
        <v>41013.614525462959</v>
      </c>
      <c r="T2574" s="10">
        <f t="shared" si="81"/>
        <v>41043.614525462959</v>
      </c>
    </row>
    <row r="2575" spans="1:20" ht="49" x14ac:dyDescent="0.25">
      <c r="A2575">
        <v>928</v>
      </c>
      <c r="B2575" s="3" t="s">
        <v>929</v>
      </c>
      <c r="C2575" s="3" t="s">
        <v>5038</v>
      </c>
      <c r="D2575">
        <v>14500</v>
      </c>
      <c r="E2575">
        <v>1575</v>
      </c>
      <c r="F2575" t="s">
        <v>8221</v>
      </c>
      <c r="G2575" t="s">
        <v>8224</v>
      </c>
      <c r="H2575" t="s">
        <v>8246</v>
      </c>
      <c r="I2575">
        <v>1353196800</v>
      </c>
      <c r="J2575">
        <v>1348864913</v>
      </c>
      <c r="K2575" t="b">
        <v>0</v>
      </c>
      <c r="L2575">
        <v>28</v>
      </c>
      <c r="M2575" t="b">
        <v>0</v>
      </c>
      <c r="N2575" t="s">
        <v>8278</v>
      </c>
      <c r="O2575" s="5">
        <f>E2575/D2575</f>
        <v>0.10862068965517241</v>
      </c>
      <c r="P2575" s="6">
        <f>ROUND(E2575/L2575,2)</f>
        <v>56.25</v>
      </c>
      <c r="Q2575" t="str">
        <f>LEFT(N2575, SEARCH("/",N2575)-1)</f>
        <v>music</v>
      </c>
      <c r="R2575" t="str">
        <f>RIGHT(N2575, LEN(N2575)-SEARCH("/",N2575))</f>
        <v>jazz</v>
      </c>
      <c r="S2575" s="10">
        <f t="shared" si="80"/>
        <v>41180.654085648144</v>
      </c>
      <c r="T2575" s="10">
        <f t="shared" si="81"/>
        <v>41230.791666666664</v>
      </c>
    </row>
    <row r="2576" spans="1:20" ht="49" x14ac:dyDescent="0.25">
      <c r="A2576">
        <v>929</v>
      </c>
      <c r="B2576" s="3" t="s">
        <v>930</v>
      </c>
      <c r="C2576" s="3" t="s">
        <v>5039</v>
      </c>
      <c r="D2576">
        <v>500</v>
      </c>
      <c r="E2576">
        <v>0</v>
      </c>
      <c r="F2576" t="s">
        <v>8221</v>
      </c>
      <c r="G2576" t="s">
        <v>8224</v>
      </c>
      <c r="H2576" t="s">
        <v>8246</v>
      </c>
      <c r="I2576">
        <v>1333946569</v>
      </c>
      <c r="J2576">
        <v>1331358169</v>
      </c>
      <c r="K2576" t="b">
        <v>0</v>
      </c>
      <c r="L2576">
        <v>0</v>
      </c>
      <c r="M2576" t="b">
        <v>0</v>
      </c>
      <c r="N2576" t="s">
        <v>8278</v>
      </c>
      <c r="O2576" s="5">
        <f>E2576/D2576</f>
        <v>0</v>
      </c>
      <c r="P2576" s="6" t="e">
        <f>ROUND(E2576/L2576,2)</f>
        <v>#DIV/0!</v>
      </c>
      <c r="Q2576" t="str">
        <f>LEFT(N2576, SEARCH("/",N2576)-1)</f>
        <v>music</v>
      </c>
      <c r="R2576" t="str">
        <f>RIGHT(N2576, LEN(N2576)-SEARCH("/",N2576))</f>
        <v>jazz</v>
      </c>
      <c r="S2576" s="10">
        <f t="shared" si="80"/>
        <v>40978.029733796291</v>
      </c>
      <c r="T2576" s="10">
        <f t="shared" si="81"/>
        <v>41007.988067129627</v>
      </c>
    </row>
    <row r="2577" spans="1:20" ht="49" x14ac:dyDescent="0.25">
      <c r="A2577">
        <v>930</v>
      </c>
      <c r="B2577" s="3" t="s">
        <v>931</v>
      </c>
      <c r="C2577" s="3" t="s">
        <v>5040</v>
      </c>
      <c r="D2577">
        <v>900</v>
      </c>
      <c r="E2577">
        <v>345</v>
      </c>
      <c r="F2577" t="s">
        <v>8221</v>
      </c>
      <c r="G2577" t="s">
        <v>8224</v>
      </c>
      <c r="H2577" t="s">
        <v>8246</v>
      </c>
      <c r="I2577">
        <v>1277501520</v>
      </c>
      <c r="J2577">
        <v>1273874306</v>
      </c>
      <c r="K2577" t="b">
        <v>0</v>
      </c>
      <c r="L2577">
        <v>5</v>
      </c>
      <c r="M2577" t="b">
        <v>0</v>
      </c>
      <c r="N2577" t="s">
        <v>8278</v>
      </c>
      <c r="O2577" s="5">
        <f>E2577/D2577</f>
        <v>0.38333333333333336</v>
      </c>
      <c r="P2577" s="6">
        <f>ROUND(E2577/L2577,2)</f>
        <v>69</v>
      </c>
      <c r="Q2577" t="str">
        <f>LEFT(N2577, SEARCH("/",N2577)-1)</f>
        <v>music</v>
      </c>
      <c r="R2577" t="str">
        <f>RIGHT(N2577, LEN(N2577)-SEARCH("/",N2577))</f>
        <v>jazz</v>
      </c>
      <c r="S2577" s="10">
        <f t="shared" si="80"/>
        <v>40312.707245370366</v>
      </c>
      <c r="T2577" s="10">
        <f t="shared" si="81"/>
        <v>40354.688888888886</v>
      </c>
    </row>
    <row r="2578" spans="1:20" ht="49" x14ac:dyDescent="0.25">
      <c r="A2578">
        <v>931</v>
      </c>
      <c r="B2578" s="3" t="s">
        <v>932</v>
      </c>
      <c r="C2578" s="3" t="s">
        <v>5041</v>
      </c>
      <c r="D2578">
        <v>2000</v>
      </c>
      <c r="E2578">
        <v>131</v>
      </c>
      <c r="F2578" t="s">
        <v>8221</v>
      </c>
      <c r="G2578" t="s">
        <v>8225</v>
      </c>
      <c r="H2578" t="s">
        <v>8247</v>
      </c>
      <c r="I2578">
        <v>1395007200</v>
      </c>
      <c r="J2578">
        <v>1392021502</v>
      </c>
      <c r="K2578" t="b">
        <v>0</v>
      </c>
      <c r="L2578">
        <v>7</v>
      </c>
      <c r="M2578" t="b">
        <v>0</v>
      </c>
      <c r="N2578" t="s">
        <v>8278</v>
      </c>
      <c r="O2578" s="5">
        <f>E2578/D2578</f>
        <v>6.5500000000000003E-2</v>
      </c>
      <c r="P2578" s="6">
        <f>ROUND(E2578/L2578,2)</f>
        <v>18.71</v>
      </c>
      <c r="Q2578" t="str">
        <f>LEFT(N2578, SEARCH("/",N2578)-1)</f>
        <v>music</v>
      </c>
      <c r="R2578" t="str">
        <f>RIGHT(N2578, LEN(N2578)-SEARCH("/",N2578))</f>
        <v>jazz</v>
      </c>
      <c r="S2578" s="10">
        <f t="shared" si="80"/>
        <v>41680.151643518519</v>
      </c>
      <c r="T2578" s="10">
        <f t="shared" si="81"/>
        <v>41714.708333333328</v>
      </c>
    </row>
    <row r="2579" spans="1:20" ht="33" x14ac:dyDescent="0.25">
      <c r="A2579">
        <v>932</v>
      </c>
      <c r="B2579" s="3" t="s">
        <v>933</v>
      </c>
      <c r="C2579" s="3" t="s">
        <v>5042</v>
      </c>
      <c r="D2579">
        <v>9500</v>
      </c>
      <c r="E2579">
        <v>1381</v>
      </c>
      <c r="F2579" t="s">
        <v>8221</v>
      </c>
      <c r="G2579" t="s">
        <v>8224</v>
      </c>
      <c r="H2579" t="s">
        <v>8246</v>
      </c>
      <c r="I2579">
        <v>1363990545</v>
      </c>
      <c r="J2579">
        <v>1360106145</v>
      </c>
      <c r="K2579" t="b">
        <v>0</v>
      </c>
      <c r="L2579">
        <v>30</v>
      </c>
      <c r="M2579" t="b">
        <v>0</v>
      </c>
      <c r="N2579" t="s">
        <v>8278</v>
      </c>
      <c r="O2579" s="5">
        <f>E2579/D2579</f>
        <v>0.14536842105263159</v>
      </c>
      <c r="P2579" s="6">
        <f>ROUND(E2579/L2579,2)</f>
        <v>46.03</v>
      </c>
      <c r="Q2579" t="str">
        <f>LEFT(N2579, SEARCH("/",N2579)-1)</f>
        <v>music</v>
      </c>
      <c r="R2579" t="str">
        <f>RIGHT(N2579, LEN(N2579)-SEARCH("/",N2579))</f>
        <v>jazz</v>
      </c>
      <c r="S2579" s="10">
        <f t="shared" si="80"/>
        <v>41310.760937499996</v>
      </c>
      <c r="T2579" s="10">
        <f t="shared" si="81"/>
        <v>41355.719270833331</v>
      </c>
    </row>
    <row r="2580" spans="1:20" ht="49" x14ac:dyDescent="0.25">
      <c r="A2580">
        <v>933</v>
      </c>
      <c r="B2580" s="3" t="s">
        <v>934</v>
      </c>
      <c r="C2580" s="3" t="s">
        <v>5043</v>
      </c>
      <c r="D2580">
        <v>2000</v>
      </c>
      <c r="E2580">
        <v>120</v>
      </c>
      <c r="F2580" t="s">
        <v>8221</v>
      </c>
      <c r="G2580" t="s">
        <v>8224</v>
      </c>
      <c r="H2580" t="s">
        <v>8246</v>
      </c>
      <c r="I2580">
        <v>1399867409</v>
      </c>
      <c r="J2580">
        <v>1394683409</v>
      </c>
      <c r="K2580" t="b">
        <v>0</v>
      </c>
      <c r="L2580">
        <v>2</v>
      </c>
      <c r="M2580" t="b">
        <v>0</v>
      </c>
      <c r="N2580" t="s">
        <v>8278</v>
      </c>
      <c r="O2580" s="5">
        <f>E2580/D2580</f>
        <v>0.06</v>
      </c>
      <c r="P2580" s="6">
        <f>ROUND(E2580/L2580,2)</f>
        <v>60</v>
      </c>
      <c r="Q2580" t="str">
        <f>LEFT(N2580, SEARCH("/",N2580)-1)</f>
        <v>music</v>
      </c>
      <c r="R2580" t="str">
        <f>RIGHT(N2580, LEN(N2580)-SEARCH("/",N2580))</f>
        <v>jazz</v>
      </c>
      <c r="S2580" s="10">
        <f t="shared" si="80"/>
        <v>41710.960752314808</v>
      </c>
      <c r="T2580" s="10">
        <f t="shared" si="81"/>
        <v>41770.960752314808</v>
      </c>
    </row>
    <row r="2581" spans="1:20" ht="49" x14ac:dyDescent="0.25">
      <c r="A2581">
        <v>934</v>
      </c>
      <c r="B2581" s="3" t="s">
        <v>935</v>
      </c>
      <c r="C2581" s="3" t="s">
        <v>5044</v>
      </c>
      <c r="D2581">
        <v>5000</v>
      </c>
      <c r="E2581">
        <v>1520</v>
      </c>
      <c r="F2581" t="s">
        <v>8221</v>
      </c>
      <c r="G2581" t="s">
        <v>8229</v>
      </c>
      <c r="H2581" t="s">
        <v>8251</v>
      </c>
      <c r="I2581">
        <v>1399183200</v>
      </c>
      <c r="J2581">
        <v>1396633284</v>
      </c>
      <c r="K2581" t="b">
        <v>0</v>
      </c>
      <c r="L2581">
        <v>30</v>
      </c>
      <c r="M2581" t="b">
        <v>0</v>
      </c>
      <c r="N2581" t="s">
        <v>8278</v>
      </c>
      <c r="O2581" s="5">
        <f>E2581/D2581</f>
        <v>0.30399999999999999</v>
      </c>
      <c r="P2581" s="6">
        <f>ROUND(E2581/L2581,2)</f>
        <v>50.67</v>
      </c>
      <c r="Q2581" t="str">
        <f>LEFT(N2581, SEARCH("/",N2581)-1)</f>
        <v>music</v>
      </c>
      <c r="R2581" t="str">
        <f>RIGHT(N2581, LEN(N2581)-SEARCH("/",N2581))</f>
        <v>jazz</v>
      </c>
      <c r="S2581" s="10">
        <f t="shared" si="80"/>
        <v>41733.528749999998</v>
      </c>
      <c r="T2581" s="10">
        <f t="shared" si="81"/>
        <v>41763.041666666664</v>
      </c>
    </row>
    <row r="2582" spans="1:20" ht="49" x14ac:dyDescent="0.25">
      <c r="A2582">
        <v>935</v>
      </c>
      <c r="B2582" s="3" t="s">
        <v>936</v>
      </c>
      <c r="C2582" s="3" t="s">
        <v>5045</v>
      </c>
      <c r="D2582">
        <v>3500</v>
      </c>
      <c r="E2582">
        <v>50</v>
      </c>
      <c r="F2582" t="s">
        <v>8221</v>
      </c>
      <c r="G2582" t="s">
        <v>8224</v>
      </c>
      <c r="H2582" t="s">
        <v>8246</v>
      </c>
      <c r="I2582">
        <v>1454054429</v>
      </c>
      <c r="J2582">
        <v>1451462429</v>
      </c>
      <c r="K2582" t="b">
        <v>0</v>
      </c>
      <c r="L2582">
        <v>2</v>
      </c>
      <c r="M2582" t="b">
        <v>0</v>
      </c>
      <c r="N2582" t="s">
        <v>8278</v>
      </c>
      <c r="O2582" s="5">
        <f>E2582/D2582</f>
        <v>1.4285714285714285E-2</v>
      </c>
      <c r="P2582" s="6">
        <f>ROUND(E2582/L2582,2)</f>
        <v>25</v>
      </c>
      <c r="Q2582" t="str">
        <f>LEFT(N2582, SEARCH("/",N2582)-1)</f>
        <v>music</v>
      </c>
      <c r="R2582" t="str">
        <f>RIGHT(N2582, LEN(N2582)-SEARCH("/",N2582))</f>
        <v>jazz</v>
      </c>
      <c r="S2582" s="10">
        <f t="shared" si="80"/>
        <v>42368.125335648147</v>
      </c>
      <c r="T2582" s="10">
        <f t="shared" si="81"/>
        <v>42398.125335648147</v>
      </c>
    </row>
    <row r="2583" spans="1:20" ht="49" x14ac:dyDescent="0.25">
      <c r="A2583">
        <v>936</v>
      </c>
      <c r="B2583" s="3" t="s">
        <v>937</v>
      </c>
      <c r="C2583" s="3" t="s">
        <v>5046</v>
      </c>
      <c r="D2583">
        <v>1400</v>
      </c>
      <c r="E2583">
        <v>0</v>
      </c>
      <c r="F2583" t="s">
        <v>8221</v>
      </c>
      <c r="G2583" t="s">
        <v>8224</v>
      </c>
      <c r="H2583" t="s">
        <v>8246</v>
      </c>
      <c r="I2583">
        <v>1326916800</v>
      </c>
      <c r="J2583">
        <v>1323131689</v>
      </c>
      <c r="K2583" t="b">
        <v>0</v>
      </c>
      <c r="L2583">
        <v>0</v>
      </c>
      <c r="M2583" t="b">
        <v>0</v>
      </c>
      <c r="N2583" t="s">
        <v>8278</v>
      </c>
      <c r="O2583" s="5">
        <f>E2583/D2583</f>
        <v>0</v>
      </c>
      <c r="P2583" s="6" t="e">
        <f>ROUND(E2583/L2583,2)</f>
        <v>#DIV/0!</v>
      </c>
      <c r="Q2583" t="str">
        <f>LEFT(N2583, SEARCH("/",N2583)-1)</f>
        <v>music</v>
      </c>
      <c r="R2583" t="str">
        <f>RIGHT(N2583, LEN(N2583)-SEARCH("/",N2583))</f>
        <v>jazz</v>
      </c>
      <c r="S2583" s="10">
        <f t="shared" si="80"/>
        <v>40882.815844907404</v>
      </c>
      <c r="T2583" s="10">
        <f t="shared" si="81"/>
        <v>40926.625</v>
      </c>
    </row>
    <row r="2584" spans="1:20" ht="49" x14ac:dyDescent="0.25">
      <c r="A2584">
        <v>937</v>
      </c>
      <c r="B2584" s="3" t="s">
        <v>938</v>
      </c>
      <c r="C2584" s="3" t="s">
        <v>5047</v>
      </c>
      <c r="D2584">
        <v>3500</v>
      </c>
      <c r="E2584">
        <v>40</v>
      </c>
      <c r="F2584" t="s">
        <v>8221</v>
      </c>
      <c r="G2584" t="s">
        <v>8224</v>
      </c>
      <c r="H2584" t="s">
        <v>8246</v>
      </c>
      <c r="I2584">
        <v>1383509357</v>
      </c>
      <c r="J2584">
        <v>1380913757</v>
      </c>
      <c r="K2584" t="b">
        <v>0</v>
      </c>
      <c r="L2584">
        <v>2</v>
      </c>
      <c r="M2584" t="b">
        <v>0</v>
      </c>
      <c r="N2584" t="s">
        <v>8278</v>
      </c>
      <c r="O2584" s="5">
        <f>E2584/D2584</f>
        <v>1.1428571428571429E-2</v>
      </c>
      <c r="P2584" s="6">
        <f>ROUND(E2584/L2584,2)</f>
        <v>20</v>
      </c>
      <c r="Q2584" t="str">
        <f>LEFT(N2584, SEARCH("/",N2584)-1)</f>
        <v>music</v>
      </c>
      <c r="R2584" t="str">
        <f>RIGHT(N2584, LEN(N2584)-SEARCH("/",N2584))</f>
        <v>jazz</v>
      </c>
      <c r="S2584" s="10">
        <f t="shared" si="80"/>
        <v>41551.589780092589</v>
      </c>
      <c r="T2584" s="10">
        <f t="shared" si="81"/>
        <v>41581.631446759253</v>
      </c>
    </row>
    <row r="2585" spans="1:20" ht="49" x14ac:dyDescent="0.25">
      <c r="A2585">
        <v>938</v>
      </c>
      <c r="B2585" s="3" t="s">
        <v>939</v>
      </c>
      <c r="C2585" s="3" t="s">
        <v>5048</v>
      </c>
      <c r="D2585">
        <v>7000</v>
      </c>
      <c r="E2585">
        <v>25</v>
      </c>
      <c r="F2585" t="s">
        <v>8221</v>
      </c>
      <c r="G2585" t="s">
        <v>8224</v>
      </c>
      <c r="H2585" t="s">
        <v>8246</v>
      </c>
      <c r="I2585">
        <v>1346585448</v>
      </c>
      <c r="J2585">
        <v>1343993448</v>
      </c>
      <c r="K2585" t="b">
        <v>0</v>
      </c>
      <c r="L2585">
        <v>1</v>
      </c>
      <c r="M2585" t="b">
        <v>0</v>
      </c>
      <c r="N2585" t="s">
        <v>8278</v>
      </c>
      <c r="O2585" s="5">
        <f>E2585/D2585</f>
        <v>3.5714285714285713E-3</v>
      </c>
      <c r="P2585" s="6">
        <f>ROUND(E2585/L2585,2)</f>
        <v>25</v>
      </c>
      <c r="Q2585" t="str">
        <f>LEFT(N2585, SEARCH("/",N2585)-1)</f>
        <v>music</v>
      </c>
      <c r="R2585" t="str">
        <f>RIGHT(N2585, LEN(N2585)-SEARCH("/",N2585))</f>
        <v>jazz</v>
      </c>
      <c r="S2585" s="10">
        <f t="shared" si="80"/>
        <v>41124.27138888889</v>
      </c>
      <c r="T2585" s="10">
        <f t="shared" si="81"/>
        <v>41154.27138888889</v>
      </c>
    </row>
    <row r="2586" spans="1:20" ht="49" x14ac:dyDescent="0.25">
      <c r="A2586">
        <v>939</v>
      </c>
      <c r="B2586" s="3" t="s">
        <v>940</v>
      </c>
      <c r="C2586" s="3" t="s">
        <v>5049</v>
      </c>
      <c r="D2586">
        <v>2750</v>
      </c>
      <c r="E2586">
        <v>40</v>
      </c>
      <c r="F2586" t="s">
        <v>8221</v>
      </c>
      <c r="G2586" t="s">
        <v>8224</v>
      </c>
      <c r="H2586" t="s">
        <v>8246</v>
      </c>
      <c r="I2586">
        <v>1372622280</v>
      </c>
      <c r="J2586">
        <v>1369246738</v>
      </c>
      <c r="K2586" t="b">
        <v>0</v>
      </c>
      <c r="L2586">
        <v>2</v>
      </c>
      <c r="M2586" t="b">
        <v>0</v>
      </c>
      <c r="N2586" t="s">
        <v>8278</v>
      </c>
      <c r="O2586" s="5">
        <f>E2586/D2586</f>
        <v>1.4545454545454545E-2</v>
      </c>
      <c r="P2586" s="6">
        <f>ROUND(E2586/L2586,2)</f>
        <v>20</v>
      </c>
      <c r="Q2586" t="str">
        <f>LEFT(N2586, SEARCH("/",N2586)-1)</f>
        <v>music</v>
      </c>
      <c r="R2586" t="str">
        <f>RIGHT(N2586, LEN(N2586)-SEARCH("/",N2586))</f>
        <v>jazz</v>
      </c>
      <c r="S2586" s="10">
        <f t="shared" si="80"/>
        <v>41416.554837962962</v>
      </c>
      <c r="T2586" s="10">
        <f t="shared" si="81"/>
        <v>41455.623611111107</v>
      </c>
    </row>
    <row r="2587" spans="1:20" ht="49" x14ac:dyDescent="0.25">
      <c r="A2587">
        <v>940</v>
      </c>
      <c r="B2587" s="3" t="s">
        <v>941</v>
      </c>
      <c r="C2587" s="3" t="s">
        <v>5050</v>
      </c>
      <c r="D2587">
        <v>9000</v>
      </c>
      <c r="E2587">
        <v>1544</v>
      </c>
      <c r="F2587" t="s">
        <v>8221</v>
      </c>
      <c r="G2587" t="s">
        <v>8224</v>
      </c>
      <c r="H2587" t="s">
        <v>8246</v>
      </c>
      <c r="I2587">
        <v>1439251926</v>
      </c>
      <c r="J2587">
        <v>1435363926</v>
      </c>
      <c r="K2587" t="b">
        <v>0</v>
      </c>
      <c r="L2587">
        <v>14</v>
      </c>
      <c r="M2587" t="b">
        <v>0</v>
      </c>
      <c r="N2587" t="s">
        <v>8273</v>
      </c>
      <c r="O2587" s="5">
        <f>E2587/D2587</f>
        <v>0.17155555555555554</v>
      </c>
      <c r="P2587" s="6">
        <f>ROUND(E2587/L2587,2)</f>
        <v>110.29</v>
      </c>
      <c r="Q2587" t="str">
        <f>LEFT(N2587, SEARCH("/",N2587)-1)</f>
        <v>technology</v>
      </c>
      <c r="R2587" t="str">
        <f>RIGHT(N2587, LEN(N2587)-SEARCH("/",N2587))</f>
        <v>wearables</v>
      </c>
      <c r="S2587" s="10">
        <f t="shared" si="80"/>
        <v>42181.800069444442</v>
      </c>
      <c r="T2587" s="10">
        <f t="shared" si="81"/>
        <v>42226.800069444442</v>
      </c>
    </row>
    <row r="2588" spans="1:20" ht="49" x14ac:dyDescent="0.25">
      <c r="A2588">
        <v>941</v>
      </c>
      <c r="B2588" s="3" t="s">
        <v>942</v>
      </c>
      <c r="C2588" s="3" t="s">
        <v>5051</v>
      </c>
      <c r="D2588">
        <v>50000</v>
      </c>
      <c r="E2588">
        <v>1161</v>
      </c>
      <c r="F2588" t="s">
        <v>8221</v>
      </c>
      <c r="G2588" t="s">
        <v>8224</v>
      </c>
      <c r="H2588" t="s">
        <v>8246</v>
      </c>
      <c r="I2588">
        <v>1486693145</v>
      </c>
      <c r="J2588">
        <v>1484101145</v>
      </c>
      <c r="K2588" t="b">
        <v>0</v>
      </c>
      <c r="L2588">
        <v>31</v>
      </c>
      <c r="M2588" t="b">
        <v>0</v>
      </c>
      <c r="N2588" t="s">
        <v>8273</v>
      </c>
      <c r="O2588" s="5">
        <f>E2588/D2588</f>
        <v>2.3220000000000001E-2</v>
      </c>
      <c r="P2588" s="6">
        <f>ROUND(E2588/L2588,2)</f>
        <v>37.450000000000003</v>
      </c>
      <c r="Q2588" t="str">
        <f>LEFT(N2588, SEARCH("/",N2588)-1)</f>
        <v>technology</v>
      </c>
      <c r="R2588" t="str">
        <f>RIGHT(N2588, LEN(N2588)-SEARCH("/",N2588))</f>
        <v>wearables</v>
      </c>
      <c r="S2588" s="10">
        <f t="shared" si="80"/>
        <v>42745.888252314813</v>
      </c>
      <c r="T2588" s="10">
        <f t="shared" si="81"/>
        <v>42775.888252314813</v>
      </c>
    </row>
    <row r="2589" spans="1:20" ht="49" x14ac:dyDescent="0.25">
      <c r="A2589">
        <v>942</v>
      </c>
      <c r="B2589" s="3" t="s">
        <v>943</v>
      </c>
      <c r="C2589" s="3" t="s">
        <v>5052</v>
      </c>
      <c r="D2589">
        <v>7500</v>
      </c>
      <c r="E2589">
        <v>668</v>
      </c>
      <c r="F2589" t="s">
        <v>8221</v>
      </c>
      <c r="G2589" t="s">
        <v>8224</v>
      </c>
      <c r="H2589" t="s">
        <v>8246</v>
      </c>
      <c r="I2589">
        <v>1455826460</v>
      </c>
      <c r="J2589">
        <v>1452716060</v>
      </c>
      <c r="K2589" t="b">
        <v>0</v>
      </c>
      <c r="L2589">
        <v>16</v>
      </c>
      <c r="M2589" t="b">
        <v>0</v>
      </c>
      <c r="N2589" t="s">
        <v>8273</v>
      </c>
      <c r="O2589" s="5">
        <f>E2589/D2589</f>
        <v>8.9066666666666669E-2</v>
      </c>
      <c r="P2589" s="6">
        <f>ROUND(E2589/L2589,2)</f>
        <v>41.75</v>
      </c>
      <c r="Q2589" t="str">
        <f>LEFT(N2589, SEARCH("/",N2589)-1)</f>
        <v>technology</v>
      </c>
      <c r="R2589" t="str">
        <f>RIGHT(N2589, LEN(N2589)-SEARCH("/",N2589))</f>
        <v>wearables</v>
      </c>
      <c r="S2589" s="10">
        <f t="shared" si="80"/>
        <v>42382.634953703702</v>
      </c>
      <c r="T2589" s="10">
        <f t="shared" si="81"/>
        <v>42418.634953703702</v>
      </c>
    </row>
    <row r="2590" spans="1:20" ht="33" x14ac:dyDescent="0.25">
      <c r="A2590">
        <v>943</v>
      </c>
      <c r="B2590" s="3" t="s">
        <v>944</v>
      </c>
      <c r="C2590" s="3" t="s">
        <v>5053</v>
      </c>
      <c r="D2590">
        <v>3000</v>
      </c>
      <c r="E2590">
        <v>289</v>
      </c>
      <c r="F2590" t="s">
        <v>8221</v>
      </c>
      <c r="G2590" t="s">
        <v>8224</v>
      </c>
      <c r="H2590" t="s">
        <v>8246</v>
      </c>
      <c r="I2590">
        <v>1480438905</v>
      </c>
      <c r="J2590">
        <v>1477843305</v>
      </c>
      <c r="K2590" t="b">
        <v>0</v>
      </c>
      <c r="L2590">
        <v>12</v>
      </c>
      <c r="M2590" t="b">
        <v>0</v>
      </c>
      <c r="N2590" t="s">
        <v>8273</v>
      </c>
      <c r="O2590" s="5">
        <f>E2590/D2590</f>
        <v>9.633333333333334E-2</v>
      </c>
      <c r="P2590" s="6">
        <f>ROUND(E2590/L2590,2)</f>
        <v>24.08</v>
      </c>
      <c r="Q2590" t="str">
        <f>LEFT(N2590, SEARCH("/",N2590)-1)</f>
        <v>technology</v>
      </c>
      <c r="R2590" t="str">
        <f>RIGHT(N2590, LEN(N2590)-SEARCH("/",N2590))</f>
        <v>wearables</v>
      </c>
      <c r="S2590" s="10">
        <f t="shared" si="80"/>
        <v>42673.459548611114</v>
      </c>
      <c r="T2590" s="10">
        <f t="shared" si="81"/>
        <v>42703.501215277771</v>
      </c>
    </row>
    <row r="2591" spans="1:20" ht="49" x14ac:dyDescent="0.25">
      <c r="A2591">
        <v>944</v>
      </c>
      <c r="B2591" s="3" t="s">
        <v>945</v>
      </c>
      <c r="C2591" s="3" t="s">
        <v>5054</v>
      </c>
      <c r="D2591">
        <v>50000</v>
      </c>
      <c r="E2591">
        <v>6663</v>
      </c>
      <c r="F2591" t="s">
        <v>8221</v>
      </c>
      <c r="G2591" t="s">
        <v>8224</v>
      </c>
      <c r="H2591" t="s">
        <v>8246</v>
      </c>
      <c r="I2591">
        <v>1460988000</v>
      </c>
      <c r="J2591">
        <v>1458050450</v>
      </c>
      <c r="K2591" t="b">
        <v>0</v>
      </c>
      <c r="L2591">
        <v>96</v>
      </c>
      <c r="M2591" t="b">
        <v>0</v>
      </c>
      <c r="N2591" t="s">
        <v>8273</v>
      </c>
      <c r="O2591" s="5">
        <f>E2591/D2591</f>
        <v>0.13325999999999999</v>
      </c>
      <c r="P2591" s="6">
        <f>ROUND(E2591/L2591,2)</f>
        <v>69.41</v>
      </c>
      <c r="Q2591" t="str">
        <f>LEFT(N2591, SEARCH("/",N2591)-1)</f>
        <v>technology</v>
      </c>
      <c r="R2591" t="str">
        <f>RIGHT(N2591, LEN(N2591)-SEARCH("/",N2591))</f>
        <v>wearables</v>
      </c>
      <c r="S2591" s="10">
        <f t="shared" si="80"/>
        <v>42444.375578703701</v>
      </c>
      <c r="T2591" s="10">
        <f t="shared" si="81"/>
        <v>42478.374999999993</v>
      </c>
    </row>
    <row r="2592" spans="1:20" ht="49" x14ac:dyDescent="0.25">
      <c r="A2592">
        <v>945</v>
      </c>
      <c r="B2592" s="3" t="s">
        <v>946</v>
      </c>
      <c r="C2592" s="3" t="s">
        <v>5055</v>
      </c>
      <c r="D2592">
        <v>100000</v>
      </c>
      <c r="E2592">
        <v>2484</v>
      </c>
      <c r="F2592" t="s">
        <v>8221</v>
      </c>
      <c r="G2592" t="s">
        <v>8230</v>
      </c>
      <c r="H2592" t="s">
        <v>8249</v>
      </c>
      <c r="I2592">
        <v>1487462340</v>
      </c>
      <c r="J2592">
        <v>1482958626</v>
      </c>
      <c r="K2592" t="b">
        <v>0</v>
      </c>
      <c r="L2592">
        <v>16</v>
      </c>
      <c r="M2592" t="b">
        <v>0</v>
      </c>
      <c r="N2592" t="s">
        <v>8273</v>
      </c>
      <c r="O2592" s="5">
        <f>E2592/D2592</f>
        <v>2.4840000000000001E-2</v>
      </c>
      <c r="P2592" s="6">
        <f>ROUND(E2592/L2592,2)</f>
        <v>155.25</v>
      </c>
      <c r="Q2592" t="str">
        <f>LEFT(N2592, SEARCH("/",N2592)-1)</f>
        <v>technology</v>
      </c>
      <c r="R2592" t="str">
        <f>RIGHT(N2592, LEN(N2592)-SEARCH("/",N2592))</f>
        <v>wearables</v>
      </c>
      <c r="S2592" s="10">
        <f t="shared" si="80"/>
        <v>42732.66465277777</v>
      </c>
      <c r="T2592" s="10">
        <f t="shared" si="81"/>
        <v>42784.790972222218</v>
      </c>
    </row>
    <row r="2593" spans="1:20" ht="33" x14ac:dyDescent="0.25">
      <c r="A2593">
        <v>946</v>
      </c>
      <c r="B2593" s="3" t="s">
        <v>947</v>
      </c>
      <c r="C2593" s="3" t="s">
        <v>5056</v>
      </c>
      <c r="D2593">
        <v>15000</v>
      </c>
      <c r="E2593">
        <v>286</v>
      </c>
      <c r="F2593" t="s">
        <v>8221</v>
      </c>
      <c r="G2593" t="s">
        <v>8224</v>
      </c>
      <c r="H2593" t="s">
        <v>8246</v>
      </c>
      <c r="I2593">
        <v>1473444048</v>
      </c>
      <c r="J2593">
        <v>1470852048</v>
      </c>
      <c r="K2593" t="b">
        <v>0</v>
      </c>
      <c r="L2593">
        <v>5</v>
      </c>
      <c r="M2593" t="b">
        <v>0</v>
      </c>
      <c r="N2593" t="s">
        <v>8273</v>
      </c>
      <c r="O2593" s="5">
        <f>E2593/D2593</f>
        <v>1.9066666666666666E-2</v>
      </c>
      <c r="P2593" s="6">
        <f>ROUND(E2593/L2593,2)</f>
        <v>57.2</v>
      </c>
      <c r="Q2593" t="str">
        <f>LEFT(N2593, SEARCH("/",N2593)-1)</f>
        <v>technology</v>
      </c>
      <c r="R2593" t="str">
        <f>RIGHT(N2593, LEN(N2593)-SEARCH("/",N2593))</f>
        <v>wearables</v>
      </c>
      <c r="S2593" s="10">
        <f t="shared" si="80"/>
        <v>42592.542222222219</v>
      </c>
      <c r="T2593" s="10">
        <f t="shared" si="81"/>
        <v>42622.542222222219</v>
      </c>
    </row>
    <row r="2594" spans="1:20" ht="49" x14ac:dyDescent="0.25">
      <c r="A2594">
        <v>947</v>
      </c>
      <c r="B2594" s="3" t="s">
        <v>948</v>
      </c>
      <c r="C2594" s="3" t="s">
        <v>5057</v>
      </c>
      <c r="D2594">
        <v>850</v>
      </c>
      <c r="E2594">
        <v>0</v>
      </c>
      <c r="F2594" t="s">
        <v>8221</v>
      </c>
      <c r="G2594" t="s">
        <v>8224</v>
      </c>
      <c r="H2594" t="s">
        <v>8246</v>
      </c>
      <c r="I2594">
        <v>1467312306</v>
      </c>
      <c r="J2594">
        <v>1462128306</v>
      </c>
      <c r="K2594" t="b">
        <v>0</v>
      </c>
      <c r="L2594">
        <v>0</v>
      </c>
      <c r="M2594" t="b">
        <v>0</v>
      </c>
      <c r="N2594" t="s">
        <v>8273</v>
      </c>
      <c r="O2594" s="5">
        <f>E2594/D2594</f>
        <v>0</v>
      </c>
      <c r="P2594" s="6" t="e">
        <f>ROUND(E2594/L2594,2)</f>
        <v>#DIV/0!</v>
      </c>
      <c r="Q2594" t="str">
        <f>LEFT(N2594, SEARCH("/",N2594)-1)</f>
        <v>technology</v>
      </c>
      <c r="R2594" t="str">
        <f>RIGHT(N2594, LEN(N2594)-SEARCH("/",N2594))</f>
        <v>wearables</v>
      </c>
      <c r="S2594" s="10">
        <f t="shared" si="80"/>
        <v>42491.57298611111</v>
      </c>
      <c r="T2594" s="10">
        <f t="shared" si="81"/>
        <v>42551.57298611111</v>
      </c>
    </row>
    <row r="2595" spans="1:20" ht="49" x14ac:dyDescent="0.25">
      <c r="A2595">
        <v>948</v>
      </c>
      <c r="B2595" s="3" t="s">
        <v>949</v>
      </c>
      <c r="C2595" s="3" t="s">
        <v>5058</v>
      </c>
      <c r="D2595">
        <v>4000</v>
      </c>
      <c r="E2595">
        <v>480</v>
      </c>
      <c r="F2595" t="s">
        <v>8221</v>
      </c>
      <c r="G2595" t="s">
        <v>8233</v>
      </c>
      <c r="H2595" t="s">
        <v>8249</v>
      </c>
      <c r="I2595">
        <v>1457812364</v>
      </c>
      <c r="J2595">
        <v>1455220364</v>
      </c>
      <c r="K2595" t="b">
        <v>0</v>
      </c>
      <c r="L2595">
        <v>8</v>
      </c>
      <c r="M2595" t="b">
        <v>0</v>
      </c>
      <c r="N2595" t="s">
        <v>8273</v>
      </c>
      <c r="O2595" s="5">
        <f>E2595/D2595</f>
        <v>0.12</v>
      </c>
      <c r="P2595" s="6">
        <f>ROUND(E2595/L2595,2)</f>
        <v>60</v>
      </c>
      <c r="Q2595" t="str">
        <f>LEFT(N2595, SEARCH("/",N2595)-1)</f>
        <v>technology</v>
      </c>
      <c r="R2595" t="str">
        <f>RIGHT(N2595, LEN(N2595)-SEARCH("/",N2595))</f>
        <v>wearables</v>
      </c>
      <c r="S2595" s="10">
        <f t="shared" si="80"/>
        <v>42411.619953703703</v>
      </c>
      <c r="T2595" s="10">
        <f t="shared" si="81"/>
        <v>42441.619953703703</v>
      </c>
    </row>
    <row r="2596" spans="1:20" ht="49" x14ac:dyDescent="0.25">
      <c r="A2596">
        <v>949</v>
      </c>
      <c r="B2596" s="3" t="s">
        <v>950</v>
      </c>
      <c r="C2596" s="3" t="s">
        <v>5059</v>
      </c>
      <c r="D2596">
        <v>20000</v>
      </c>
      <c r="E2596">
        <v>273</v>
      </c>
      <c r="F2596" t="s">
        <v>8221</v>
      </c>
      <c r="G2596" t="s">
        <v>8236</v>
      </c>
      <c r="H2596" t="s">
        <v>8249</v>
      </c>
      <c r="I2596">
        <v>1456016576</v>
      </c>
      <c r="J2596">
        <v>1450832576</v>
      </c>
      <c r="K2596" t="b">
        <v>0</v>
      </c>
      <c r="L2596">
        <v>7</v>
      </c>
      <c r="M2596" t="b">
        <v>0</v>
      </c>
      <c r="N2596" t="s">
        <v>8273</v>
      </c>
      <c r="O2596" s="5">
        <f>E2596/D2596</f>
        <v>1.3650000000000001E-2</v>
      </c>
      <c r="P2596" s="6">
        <f>ROUND(E2596/L2596,2)</f>
        <v>39</v>
      </c>
      <c r="Q2596" t="str">
        <f>LEFT(N2596, SEARCH("/",N2596)-1)</f>
        <v>technology</v>
      </c>
      <c r="R2596" t="str">
        <f>RIGHT(N2596, LEN(N2596)-SEARCH("/",N2596))</f>
        <v>wearables</v>
      </c>
      <c r="S2596" s="10">
        <f t="shared" si="80"/>
        <v>42360.835370370369</v>
      </c>
      <c r="T2596" s="10">
        <f t="shared" si="81"/>
        <v>42420.835370370369</v>
      </c>
    </row>
    <row r="2597" spans="1:20" ht="49" x14ac:dyDescent="0.25">
      <c r="A2597">
        <v>950</v>
      </c>
      <c r="B2597" s="3" t="s">
        <v>951</v>
      </c>
      <c r="C2597" s="3" t="s">
        <v>5060</v>
      </c>
      <c r="D2597">
        <v>5000</v>
      </c>
      <c r="E2597">
        <v>1402</v>
      </c>
      <c r="F2597" t="s">
        <v>8221</v>
      </c>
      <c r="G2597" t="s">
        <v>8229</v>
      </c>
      <c r="H2597" t="s">
        <v>8251</v>
      </c>
      <c r="I2597">
        <v>1453053661</v>
      </c>
      <c r="J2597">
        <v>1450461661</v>
      </c>
      <c r="K2597" t="b">
        <v>0</v>
      </c>
      <c r="L2597">
        <v>24</v>
      </c>
      <c r="M2597" t="b">
        <v>0</v>
      </c>
      <c r="N2597" t="s">
        <v>8273</v>
      </c>
      <c r="O2597" s="5">
        <f>E2597/D2597</f>
        <v>0.28039999999999998</v>
      </c>
      <c r="P2597" s="6">
        <f>ROUND(E2597/L2597,2)</f>
        <v>58.42</v>
      </c>
      <c r="Q2597" t="str">
        <f>LEFT(N2597, SEARCH("/",N2597)-1)</f>
        <v>technology</v>
      </c>
      <c r="R2597" t="str">
        <f>RIGHT(N2597, LEN(N2597)-SEARCH("/",N2597))</f>
        <v>wearables</v>
      </c>
      <c r="S2597" s="10">
        <f t="shared" si="80"/>
        <v>42356.54237268518</v>
      </c>
      <c r="T2597" s="10">
        <f t="shared" si="81"/>
        <v>42386.54237268518</v>
      </c>
    </row>
    <row r="2598" spans="1:20" ht="18" x14ac:dyDescent="0.25">
      <c r="A2598">
        <v>951</v>
      </c>
      <c r="B2598" s="3" t="s">
        <v>952</v>
      </c>
      <c r="C2598" s="3" t="s">
        <v>5061</v>
      </c>
      <c r="D2598">
        <v>50000</v>
      </c>
      <c r="E2598">
        <v>19195</v>
      </c>
      <c r="F2598" t="s">
        <v>8221</v>
      </c>
      <c r="G2598" t="s">
        <v>8224</v>
      </c>
      <c r="H2598" t="s">
        <v>8246</v>
      </c>
      <c r="I2598">
        <v>1465054872</v>
      </c>
      <c r="J2598">
        <v>1461166872</v>
      </c>
      <c r="K2598" t="b">
        <v>0</v>
      </c>
      <c r="L2598">
        <v>121</v>
      </c>
      <c r="M2598" t="b">
        <v>0</v>
      </c>
      <c r="N2598" t="s">
        <v>8273</v>
      </c>
      <c r="O2598" s="5">
        <f>E2598/D2598</f>
        <v>0.38390000000000002</v>
      </c>
      <c r="P2598" s="6">
        <f>ROUND(E2598/L2598,2)</f>
        <v>158.63999999999999</v>
      </c>
      <c r="Q2598" t="str">
        <f>LEFT(N2598, SEARCH("/",N2598)-1)</f>
        <v>technology</v>
      </c>
      <c r="R2598" t="str">
        <f>RIGHT(N2598, LEN(N2598)-SEARCH("/",N2598))</f>
        <v>wearables</v>
      </c>
      <c r="S2598" s="10">
        <f t="shared" si="80"/>
        <v>42480.445277777777</v>
      </c>
      <c r="T2598" s="10">
        <f t="shared" si="81"/>
        <v>42525.445277777777</v>
      </c>
    </row>
    <row r="2599" spans="1:20" ht="33" x14ac:dyDescent="0.25">
      <c r="A2599">
        <v>952</v>
      </c>
      <c r="B2599" s="3" t="s">
        <v>953</v>
      </c>
      <c r="C2599" s="3" t="s">
        <v>5062</v>
      </c>
      <c r="D2599">
        <v>49000</v>
      </c>
      <c r="E2599">
        <v>19572</v>
      </c>
      <c r="F2599" t="s">
        <v>8221</v>
      </c>
      <c r="G2599" t="s">
        <v>8224</v>
      </c>
      <c r="H2599" t="s">
        <v>8246</v>
      </c>
      <c r="I2599">
        <v>1479483812</v>
      </c>
      <c r="J2599">
        <v>1476888212</v>
      </c>
      <c r="K2599" t="b">
        <v>0</v>
      </c>
      <c r="L2599">
        <v>196</v>
      </c>
      <c r="M2599" t="b">
        <v>0</v>
      </c>
      <c r="N2599" t="s">
        <v>8273</v>
      </c>
      <c r="O2599" s="5">
        <f>E2599/D2599</f>
        <v>0.39942857142857141</v>
      </c>
      <c r="P2599" s="6">
        <f>ROUND(E2599/L2599,2)</f>
        <v>99.86</v>
      </c>
      <c r="Q2599" t="str">
        <f>LEFT(N2599, SEARCH("/",N2599)-1)</f>
        <v>technology</v>
      </c>
      <c r="R2599" t="str">
        <f>RIGHT(N2599, LEN(N2599)-SEARCH("/",N2599))</f>
        <v>wearables</v>
      </c>
      <c r="S2599" s="10">
        <f t="shared" si="80"/>
        <v>42662.405231481483</v>
      </c>
      <c r="T2599" s="10">
        <f t="shared" si="81"/>
        <v>42692.44689814814</v>
      </c>
    </row>
    <row r="2600" spans="1:20" ht="49" x14ac:dyDescent="0.25">
      <c r="A2600">
        <v>953</v>
      </c>
      <c r="B2600" s="3" t="s">
        <v>954</v>
      </c>
      <c r="C2600" s="3" t="s">
        <v>5063</v>
      </c>
      <c r="D2600">
        <v>15000</v>
      </c>
      <c r="E2600">
        <v>126</v>
      </c>
      <c r="F2600" t="s">
        <v>8221</v>
      </c>
      <c r="G2600" t="s">
        <v>8224</v>
      </c>
      <c r="H2600" t="s">
        <v>8246</v>
      </c>
      <c r="I2600">
        <v>1422158199</v>
      </c>
      <c r="J2600">
        <v>1419566199</v>
      </c>
      <c r="K2600" t="b">
        <v>0</v>
      </c>
      <c r="L2600">
        <v>5</v>
      </c>
      <c r="M2600" t="b">
        <v>0</v>
      </c>
      <c r="N2600" t="s">
        <v>8273</v>
      </c>
      <c r="O2600" s="5">
        <f>E2600/D2600</f>
        <v>8.3999999999999995E-3</v>
      </c>
      <c r="P2600" s="6">
        <f>ROUND(E2600/L2600,2)</f>
        <v>25.2</v>
      </c>
      <c r="Q2600" t="str">
        <f>LEFT(N2600, SEARCH("/",N2600)-1)</f>
        <v>technology</v>
      </c>
      <c r="R2600" t="str">
        <f>RIGHT(N2600, LEN(N2600)-SEARCH("/",N2600))</f>
        <v>wearables</v>
      </c>
      <c r="S2600" s="10">
        <f t="shared" si="80"/>
        <v>41998.956006944441</v>
      </c>
      <c r="T2600" s="10">
        <f t="shared" si="81"/>
        <v>42028.956006944441</v>
      </c>
    </row>
    <row r="2601" spans="1:20" ht="49" x14ac:dyDescent="0.25">
      <c r="A2601">
        <v>954</v>
      </c>
      <c r="B2601" s="3" t="s">
        <v>955</v>
      </c>
      <c r="C2601" s="3" t="s">
        <v>5064</v>
      </c>
      <c r="D2601">
        <v>15000</v>
      </c>
      <c r="E2601">
        <v>6511</v>
      </c>
      <c r="F2601" t="s">
        <v>8221</v>
      </c>
      <c r="G2601" t="s">
        <v>8224</v>
      </c>
      <c r="H2601" t="s">
        <v>8246</v>
      </c>
      <c r="I2601">
        <v>1440100839</v>
      </c>
      <c r="J2601">
        <v>1436472039</v>
      </c>
      <c r="K2601" t="b">
        <v>0</v>
      </c>
      <c r="L2601">
        <v>73</v>
      </c>
      <c r="M2601" t="b">
        <v>0</v>
      </c>
      <c r="N2601" t="s">
        <v>8273</v>
      </c>
      <c r="O2601" s="5">
        <f>E2601/D2601</f>
        <v>0.43406666666666666</v>
      </c>
      <c r="P2601" s="6">
        <f>ROUND(E2601/L2601,2)</f>
        <v>89.19</v>
      </c>
      <c r="Q2601" t="str">
        <f>LEFT(N2601, SEARCH("/",N2601)-1)</f>
        <v>technology</v>
      </c>
      <c r="R2601" t="str">
        <f>RIGHT(N2601, LEN(N2601)-SEARCH("/",N2601))</f>
        <v>wearables</v>
      </c>
      <c r="S2601" s="10">
        <f t="shared" si="80"/>
        <v>42194.625451388885</v>
      </c>
      <c r="T2601" s="10">
        <f t="shared" si="81"/>
        <v>42236.625451388885</v>
      </c>
    </row>
    <row r="2602" spans="1:20" ht="49" x14ac:dyDescent="0.25">
      <c r="A2602">
        <v>955</v>
      </c>
      <c r="B2602" s="3" t="s">
        <v>956</v>
      </c>
      <c r="C2602" s="3" t="s">
        <v>5065</v>
      </c>
      <c r="D2602">
        <v>300000</v>
      </c>
      <c r="E2602">
        <v>16984</v>
      </c>
      <c r="F2602" t="s">
        <v>8221</v>
      </c>
      <c r="G2602" t="s">
        <v>8224</v>
      </c>
      <c r="H2602" t="s">
        <v>8246</v>
      </c>
      <c r="I2602">
        <v>1473750300</v>
      </c>
      <c r="J2602">
        <v>1470294300</v>
      </c>
      <c r="K2602" t="b">
        <v>0</v>
      </c>
      <c r="L2602">
        <v>93</v>
      </c>
      <c r="M2602" t="b">
        <v>0</v>
      </c>
      <c r="N2602" t="s">
        <v>8273</v>
      </c>
      <c r="O2602" s="5">
        <f>E2602/D2602</f>
        <v>5.6613333333333335E-2</v>
      </c>
      <c r="P2602" s="6">
        <f>ROUND(E2602/L2602,2)</f>
        <v>182.62</v>
      </c>
      <c r="Q2602" t="str">
        <f>LEFT(N2602, SEARCH("/",N2602)-1)</f>
        <v>technology</v>
      </c>
      <c r="R2602" t="str">
        <f>RIGHT(N2602, LEN(N2602)-SEARCH("/",N2602))</f>
        <v>wearables</v>
      </c>
      <c r="S2602" s="10">
        <f t="shared" si="80"/>
        <v>42586.086805555555</v>
      </c>
      <c r="T2602" s="10">
        <f t="shared" si="81"/>
        <v>42626.086805555555</v>
      </c>
    </row>
    <row r="2603" spans="1:20" ht="65" x14ac:dyDescent="0.25">
      <c r="A2603">
        <v>956</v>
      </c>
      <c r="B2603" s="3" t="s">
        <v>957</v>
      </c>
      <c r="C2603" s="3" t="s">
        <v>5066</v>
      </c>
      <c r="D2603">
        <v>50000</v>
      </c>
      <c r="E2603">
        <v>861</v>
      </c>
      <c r="F2603" t="s">
        <v>8221</v>
      </c>
      <c r="G2603" t="s">
        <v>8224</v>
      </c>
      <c r="H2603" t="s">
        <v>8246</v>
      </c>
      <c r="I2603">
        <v>1430081759</v>
      </c>
      <c r="J2603">
        <v>1424901359</v>
      </c>
      <c r="K2603" t="b">
        <v>0</v>
      </c>
      <c r="L2603">
        <v>17</v>
      </c>
      <c r="M2603" t="b">
        <v>0</v>
      </c>
      <c r="N2603" t="s">
        <v>8273</v>
      </c>
      <c r="O2603" s="5">
        <f>E2603/D2603</f>
        <v>1.7219999999999999E-2</v>
      </c>
      <c r="P2603" s="6">
        <f>ROUND(E2603/L2603,2)</f>
        <v>50.65</v>
      </c>
      <c r="Q2603" t="str">
        <f>LEFT(N2603, SEARCH("/",N2603)-1)</f>
        <v>technology</v>
      </c>
      <c r="R2603" t="str">
        <f>RIGHT(N2603, LEN(N2603)-SEARCH("/",N2603))</f>
        <v>wearables</v>
      </c>
      <c r="S2603" s="10">
        <f t="shared" si="80"/>
        <v>42060.705543981479</v>
      </c>
      <c r="T2603" s="10">
        <f t="shared" si="81"/>
        <v>42120.663877314808</v>
      </c>
    </row>
    <row r="2604" spans="1:20" ht="33" x14ac:dyDescent="0.25">
      <c r="A2604">
        <v>957</v>
      </c>
      <c r="B2604" s="3" t="s">
        <v>958</v>
      </c>
      <c r="C2604" s="3" t="s">
        <v>5067</v>
      </c>
      <c r="D2604">
        <v>12000</v>
      </c>
      <c r="E2604">
        <v>233</v>
      </c>
      <c r="F2604" t="s">
        <v>8221</v>
      </c>
      <c r="G2604" t="s">
        <v>8224</v>
      </c>
      <c r="H2604" t="s">
        <v>8246</v>
      </c>
      <c r="I2604">
        <v>1479392133</v>
      </c>
      <c r="J2604">
        <v>1476710133</v>
      </c>
      <c r="K2604" t="b">
        <v>0</v>
      </c>
      <c r="L2604">
        <v>7</v>
      </c>
      <c r="M2604" t="b">
        <v>0</v>
      </c>
      <c r="N2604" t="s">
        <v>8273</v>
      </c>
      <c r="O2604" s="5">
        <f>E2604/D2604</f>
        <v>1.9416666666666665E-2</v>
      </c>
      <c r="P2604" s="6">
        <f>ROUND(E2604/L2604,2)</f>
        <v>33.29</v>
      </c>
      <c r="Q2604" t="str">
        <f>LEFT(N2604, SEARCH("/",N2604)-1)</f>
        <v>technology</v>
      </c>
      <c r="R2604" t="str">
        <f>RIGHT(N2604, LEN(N2604)-SEARCH("/",N2604))</f>
        <v>wearables</v>
      </c>
      <c r="S2604" s="10">
        <f t="shared" si="80"/>
        <v>42660.344131944446</v>
      </c>
      <c r="T2604" s="10">
        <f t="shared" si="81"/>
        <v>42691.385798611103</v>
      </c>
    </row>
    <row r="2605" spans="1:20" ht="49" x14ac:dyDescent="0.25">
      <c r="A2605">
        <v>958</v>
      </c>
      <c r="B2605" s="3" t="s">
        <v>959</v>
      </c>
      <c r="C2605" s="3" t="s">
        <v>5068</v>
      </c>
      <c r="D2605">
        <v>7777</v>
      </c>
      <c r="E2605">
        <v>881</v>
      </c>
      <c r="F2605" t="s">
        <v>8221</v>
      </c>
      <c r="G2605" t="s">
        <v>8224</v>
      </c>
      <c r="H2605" t="s">
        <v>8246</v>
      </c>
      <c r="I2605">
        <v>1428641940</v>
      </c>
      <c r="J2605">
        <v>1426792563</v>
      </c>
      <c r="K2605" t="b">
        <v>0</v>
      </c>
      <c r="L2605">
        <v>17</v>
      </c>
      <c r="M2605" t="b">
        <v>0</v>
      </c>
      <c r="N2605" t="s">
        <v>8273</v>
      </c>
      <c r="O2605" s="5">
        <f>E2605/D2605</f>
        <v>0.11328275684711328</v>
      </c>
      <c r="P2605" s="6">
        <f>ROUND(E2605/L2605,2)</f>
        <v>51.82</v>
      </c>
      <c r="Q2605" t="str">
        <f>LEFT(N2605, SEARCH("/",N2605)-1)</f>
        <v>technology</v>
      </c>
      <c r="R2605" t="str">
        <f>RIGHT(N2605, LEN(N2605)-SEARCH("/",N2605))</f>
        <v>wearables</v>
      </c>
      <c r="S2605" s="10">
        <f t="shared" si="80"/>
        <v>42082.594479166662</v>
      </c>
      <c r="T2605" s="10">
        <f t="shared" si="81"/>
        <v>42103.999305555553</v>
      </c>
    </row>
    <row r="2606" spans="1:20" ht="49" x14ac:dyDescent="0.25">
      <c r="A2606">
        <v>959</v>
      </c>
      <c r="B2606" s="3" t="s">
        <v>960</v>
      </c>
      <c r="C2606" s="3" t="s">
        <v>5069</v>
      </c>
      <c r="D2606">
        <v>50000</v>
      </c>
      <c r="E2606">
        <v>19430</v>
      </c>
      <c r="F2606" t="s">
        <v>8221</v>
      </c>
      <c r="G2606" t="s">
        <v>8224</v>
      </c>
      <c r="H2606" t="s">
        <v>8246</v>
      </c>
      <c r="I2606">
        <v>1421640665</v>
      </c>
      <c r="J2606">
        <v>1419048665</v>
      </c>
      <c r="K2606" t="b">
        <v>0</v>
      </c>
      <c r="L2606">
        <v>171</v>
      </c>
      <c r="M2606" t="b">
        <v>0</v>
      </c>
      <c r="N2606" t="s">
        <v>8273</v>
      </c>
      <c r="O2606" s="5">
        <f>E2606/D2606</f>
        <v>0.3886</v>
      </c>
      <c r="P2606" s="6">
        <f>ROUND(E2606/L2606,2)</f>
        <v>113.63</v>
      </c>
      <c r="Q2606" t="str">
        <f>LEFT(N2606, SEARCH("/",N2606)-1)</f>
        <v>technology</v>
      </c>
      <c r="R2606" t="str">
        <f>RIGHT(N2606, LEN(N2606)-SEARCH("/",N2606))</f>
        <v>wearables</v>
      </c>
      <c r="S2606" s="10">
        <f t="shared" si="80"/>
        <v>41992.96603009259</v>
      </c>
      <c r="T2606" s="10">
        <f t="shared" si="81"/>
        <v>42022.96603009259</v>
      </c>
    </row>
    <row r="2607" spans="1:20" ht="49" x14ac:dyDescent="0.25">
      <c r="A2607">
        <v>960</v>
      </c>
      <c r="B2607" s="3" t="s">
        <v>961</v>
      </c>
      <c r="C2607" s="3" t="s">
        <v>5070</v>
      </c>
      <c r="D2607">
        <v>55650</v>
      </c>
      <c r="E2607">
        <v>25655</v>
      </c>
      <c r="F2607" t="s">
        <v>8221</v>
      </c>
      <c r="G2607" t="s">
        <v>8224</v>
      </c>
      <c r="H2607" t="s">
        <v>8246</v>
      </c>
      <c r="I2607">
        <v>1489500155</v>
      </c>
      <c r="J2607">
        <v>1485874955</v>
      </c>
      <c r="K2607" t="b">
        <v>0</v>
      </c>
      <c r="L2607">
        <v>188</v>
      </c>
      <c r="M2607" t="b">
        <v>0</v>
      </c>
      <c r="N2607" t="s">
        <v>8273</v>
      </c>
      <c r="O2607" s="5">
        <f>E2607/D2607</f>
        <v>0.46100628930817611</v>
      </c>
      <c r="P2607" s="6">
        <f>ROUND(E2607/L2607,2)</f>
        <v>136.46</v>
      </c>
      <c r="Q2607" t="str">
        <f>LEFT(N2607, SEARCH("/",N2607)-1)</f>
        <v>technology</v>
      </c>
      <c r="R2607" t="str">
        <f>RIGHT(N2607, LEN(N2607)-SEARCH("/",N2607))</f>
        <v>wearables</v>
      </c>
      <c r="S2607" s="10">
        <f t="shared" si="80"/>
        <v>42766.41846064815</v>
      </c>
      <c r="T2607" s="10">
        <f t="shared" si="81"/>
        <v>42808.376793981479</v>
      </c>
    </row>
    <row r="2608" spans="1:20" ht="49" x14ac:dyDescent="0.25">
      <c r="A2608">
        <v>961</v>
      </c>
      <c r="B2608" s="3" t="s">
        <v>962</v>
      </c>
      <c r="C2608" s="3" t="s">
        <v>5071</v>
      </c>
      <c r="D2608">
        <v>95000</v>
      </c>
      <c r="E2608">
        <v>40079</v>
      </c>
      <c r="F2608" t="s">
        <v>8221</v>
      </c>
      <c r="G2608" t="s">
        <v>8224</v>
      </c>
      <c r="H2608" t="s">
        <v>8246</v>
      </c>
      <c r="I2608">
        <v>1487617200</v>
      </c>
      <c r="J2608">
        <v>1483634335</v>
      </c>
      <c r="K2608" t="b">
        <v>0</v>
      </c>
      <c r="L2608">
        <v>110</v>
      </c>
      <c r="M2608" t="b">
        <v>0</v>
      </c>
      <c r="N2608" t="s">
        <v>8273</v>
      </c>
      <c r="O2608" s="5">
        <f>E2608/D2608</f>
        <v>0.42188421052631581</v>
      </c>
      <c r="P2608" s="6">
        <f>ROUND(E2608/L2608,2)</f>
        <v>364.35</v>
      </c>
      <c r="Q2608" t="str">
        <f>LEFT(N2608, SEARCH("/",N2608)-1)</f>
        <v>technology</v>
      </c>
      <c r="R2608" t="str">
        <f>RIGHT(N2608, LEN(N2608)-SEARCH("/",N2608))</f>
        <v>wearables</v>
      </c>
      <c r="S2608" s="10">
        <f t="shared" si="80"/>
        <v>42740.485358796293</v>
      </c>
      <c r="T2608" s="10">
        <f t="shared" si="81"/>
        <v>42786.583333333336</v>
      </c>
    </row>
    <row r="2609" spans="1:20" ht="49" x14ac:dyDescent="0.25">
      <c r="A2609">
        <v>962</v>
      </c>
      <c r="B2609" s="3" t="s">
        <v>963</v>
      </c>
      <c r="C2609" s="3" t="s">
        <v>5072</v>
      </c>
      <c r="D2609">
        <v>2500</v>
      </c>
      <c r="E2609">
        <v>712</v>
      </c>
      <c r="F2609" t="s">
        <v>8221</v>
      </c>
      <c r="G2609" t="s">
        <v>8224</v>
      </c>
      <c r="H2609" t="s">
        <v>8246</v>
      </c>
      <c r="I2609">
        <v>1455210353</v>
      </c>
      <c r="J2609">
        <v>1451927153</v>
      </c>
      <c r="K2609" t="b">
        <v>0</v>
      </c>
      <c r="L2609">
        <v>37</v>
      </c>
      <c r="M2609" t="b">
        <v>0</v>
      </c>
      <c r="N2609" t="s">
        <v>8273</v>
      </c>
      <c r="O2609" s="5">
        <f>E2609/D2609</f>
        <v>0.2848</v>
      </c>
      <c r="P2609" s="6">
        <f>ROUND(E2609/L2609,2)</f>
        <v>19.239999999999998</v>
      </c>
      <c r="Q2609" t="str">
        <f>LEFT(N2609, SEARCH("/",N2609)-1)</f>
        <v>technology</v>
      </c>
      <c r="R2609" t="str">
        <f>RIGHT(N2609, LEN(N2609)-SEARCH("/",N2609))</f>
        <v>wearables</v>
      </c>
      <c r="S2609" s="10">
        <f t="shared" si="80"/>
        <v>42373.504085648143</v>
      </c>
      <c r="T2609" s="10">
        <f t="shared" si="81"/>
        <v>42411.504085648143</v>
      </c>
    </row>
    <row r="2610" spans="1:20" ht="33" x14ac:dyDescent="0.25">
      <c r="A2610">
        <v>963</v>
      </c>
      <c r="B2610" s="3" t="s">
        <v>964</v>
      </c>
      <c r="C2610" s="3" t="s">
        <v>5073</v>
      </c>
      <c r="D2610">
        <v>35000</v>
      </c>
      <c r="E2610">
        <v>377</v>
      </c>
      <c r="F2610" t="s">
        <v>8221</v>
      </c>
      <c r="G2610" t="s">
        <v>8224</v>
      </c>
      <c r="H2610" t="s">
        <v>8246</v>
      </c>
      <c r="I2610">
        <v>1476717319</v>
      </c>
      <c r="J2610">
        <v>1473693319</v>
      </c>
      <c r="K2610" t="b">
        <v>0</v>
      </c>
      <c r="L2610">
        <v>9</v>
      </c>
      <c r="M2610" t="b">
        <v>0</v>
      </c>
      <c r="N2610" t="s">
        <v>8273</v>
      </c>
      <c r="O2610" s="5">
        <f>E2610/D2610</f>
        <v>1.0771428571428571E-2</v>
      </c>
      <c r="P2610" s="6">
        <f>ROUND(E2610/L2610,2)</f>
        <v>41.89</v>
      </c>
      <c r="Q2610" t="str">
        <f>LEFT(N2610, SEARCH("/",N2610)-1)</f>
        <v>technology</v>
      </c>
      <c r="R2610" t="str">
        <f>RIGHT(N2610, LEN(N2610)-SEARCH("/",N2610))</f>
        <v>wearables</v>
      </c>
      <c r="S2610" s="10">
        <f t="shared" si="80"/>
        <v>42625.427303240744</v>
      </c>
      <c r="T2610" s="10">
        <f t="shared" si="81"/>
        <v>42660.427303240744</v>
      </c>
    </row>
    <row r="2611" spans="1:20" ht="49" x14ac:dyDescent="0.25">
      <c r="A2611">
        <v>964</v>
      </c>
      <c r="B2611" s="3" t="s">
        <v>965</v>
      </c>
      <c r="C2611" s="3" t="s">
        <v>5074</v>
      </c>
      <c r="D2611">
        <v>110000</v>
      </c>
      <c r="E2611">
        <v>879</v>
      </c>
      <c r="F2611" t="s">
        <v>8221</v>
      </c>
      <c r="G2611" t="s">
        <v>8229</v>
      </c>
      <c r="H2611" t="s">
        <v>8251</v>
      </c>
      <c r="I2611">
        <v>1441119919</v>
      </c>
      <c r="J2611">
        <v>1437663919</v>
      </c>
      <c r="K2611" t="b">
        <v>0</v>
      </c>
      <c r="L2611">
        <v>29</v>
      </c>
      <c r="M2611" t="b">
        <v>0</v>
      </c>
      <c r="N2611" t="s">
        <v>8273</v>
      </c>
      <c r="O2611" s="5">
        <f>E2611/D2611</f>
        <v>7.9909090909090902E-3</v>
      </c>
      <c r="P2611" s="6">
        <f>ROUND(E2611/L2611,2)</f>
        <v>30.31</v>
      </c>
      <c r="Q2611" t="str">
        <f>LEFT(N2611, SEARCH("/",N2611)-1)</f>
        <v>technology</v>
      </c>
      <c r="R2611" t="str">
        <f>RIGHT(N2611, LEN(N2611)-SEARCH("/",N2611))</f>
        <v>wearables</v>
      </c>
      <c r="S2611" s="10">
        <f t="shared" si="80"/>
        <v>42208.420358796291</v>
      </c>
      <c r="T2611" s="10">
        <f t="shared" si="81"/>
        <v>42248.420358796291</v>
      </c>
    </row>
    <row r="2612" spans="1:20" ht="49" x14ac:dyDescent="0.25">
      <c r="A2612">
        <v>965</v>
      </c>
      <c r="B2612" s="3" t="s">
        <v>966</v>
      </c>
      <c r="C2612" s="3" t="s">
        <v>5075</v>
      </c>
      <c r="D2612">
        <v>25000</v>
      </c>
      <c r="E2612">
        <v>298</v>
      </c>
      <c r="F2612" t="s">
        <v>8221</v>
      </c>
      <c r="G2612" t="s">
        <v>8224</v>
      </c>
      <c r="H2612" t="s">
        <v>8246</v>
      </c>
      <c r="I2612">
        <v>1477454340</v>
      </c>
      <c r="J2612">
        <v>1474676646</v>
      </c>
      <c r="K2612" t="b">
        <v>0</v>
      </c>
      <c r="L2612">
        <v>6</v>
      </c>
      <c r="M2612" t="b">
        <v>0</v>
      </c>
      <c r="N2612" t="s">
        <v>8273</v>
      </c>
      <c r="O2612" s="5">
        <f>E2612/D2612</f>
        <v>1.192E-2</v>
      </c>
      <c r="P2612" s="6">
        <f>ROUND(E2612/L2612,2)</f>
        <v>49.67</v>
      </c>
      <c r="Q2612" t="str">
        <f>LEFT(N2612, SEARCH("/",N2612)-1)</f>
        <v>technology</v>
      </c>
      <c r="R2612" t="str">
        <f>RIGHT(N2612, LEN(N2612)-SEARCH("/",N2612))</f>
        <v>wearables</v>
      </c>
      <c r="S2612" s="10">
        <f t="shared" si="80"/>
        <v>42636.808402777773</v>
      </c>
      <c r="T2612" s="10">
        <f t="shared" si="81"/>
        <v>42668.957638888889</v>
      </c>
    </row>
    <row r="2613" spans="1:20" ht="49" x14ac:dyDescent="0.25">
      <c r="A2613">
        <v>966</v>
      </c>
      <c r="B2613" s="3" t="s">
        <v>967</v>
      </c>
      <c r="C2613" s="3" t="s">
        <v>5076</v>
      </c>
      <c r="D2613">
        <v>12000</v>
      </c>
      <c r="E2613">
        <v>1776</v>
      </c>
      <c r="F2613" t="s">
        <v>8221</v>
      </c>
      <c r="G2613" t="s">
        <v>8224</v>
      </c>
      <c r="H2613" t="s">
        <v>8246</v>
      </c>
      <c r="I2613">
        <v>1475766932</v>
      </c>
      <c r="J2613">
        <v>1473174932</v>
      </c>
      <c r="K2613" t="b">
        <v>0</v>
      </c>
      <c r="L2613">
        <v>30</v>
      </c>
      <c r="M2613" t="b">
        <v>0</v>
      </c>
      <c r="N2613" t="s">
        <v>8273</v>
      </c>
      <c r="O2613" s="5">
        <f>E2613/D2613</f>
        <v>0.14799999999999999</v>
      </c>
      <c r="P2613" s="6">
        <f>ROUND(E2613/L2613,2)</f>
        <v>59.2</v>
      </c>
      <c r="Q2613" t="str">
        <f>LEFT(N2613, SEARCH("/",N2613)-1)</f>
        <v>technology</v>
      </c>
      <c r="R2613" t="str">
        <f>RIGHT(N2613, LEN(N2613)-SEARCH("/",N2613))</f>
        <v>wearables</v>
      </c>
      <c r="S2613" s="10">
        <f t="shared" si="80"/>
        <v>42619.427453703705</v>
      </c>
      <c r="T2613" s="10">
        <f t="shared" si="81"/>
        <v>42649.427453703705</v>
      </c>
    </row>
    <row r="2614" spans="1:20" ht="49" x14ac:dyDescent="0.25">
      <c r="A2614">
        <v>967</v>
      </c>
      <c r="B2614" s="3" t="s">
        <v>968</v>
      </c>
      <c r="C2614" s="3" t="s">
        <v>5077</v>
      </c>
      <c r="D2614">
        <v>20000</v>
      </c>
      <c r="E2614">
        <v>3562</v>
      </c>
      <c r="F2614" t="s">
        <v>8221</v>
      </c>
      <c r="G2614" t="s">
        <v>8224</v>
      </c>
      <c r="H2614" t="s">
        <v>8246</v>
      </c>
      <c r="I2614">
        <v>1461301574</v>
      </c>
      <c r="J2614">
        <v>1456121174</v>
      </c>
      <c r="K2614" t="b">
        <v>0</v>
      </c>
      <c r="L2614">
        <v>81</v>
      </c>
      <c r="M2614" t="b">
        <v>0</v>
      </c>
      <c r="N2614" t="s">
        <v>8273</v>
      </c>
      <c r="O2614" s="5">
        <f>E2614/D2614</f>
        <v>0.17810000000000001</v>
      </c>
      <c r="P2614" s="6">
        <f>ROUND(E2614/L2614,2)</f>
        <v>43.98</v>
      </c>
      <c r="Q2614" t="str">
        <f>LEFT(N2614, SEARCH("/",N2614)-1)</f>
        <v>technology</v>
      </c>
      <c r="R2614" t="str">
        <f>RIGHT(N2614, LEN(N2614)-SEARCH("/",N2614))</f>
        <v>wearables</v>
      </c>
      <c r="S2614" s="10">
        <f t="shared" si="80"/>
        <v>42422.045995370368</v>
      </c>
      <c r="T2614" s="10">
        <f t="shared" si="81"/>
        <v>42482.004328703704</v>
      </c>
    </row>
    <row r="2615" spans="1:20" ht="49" x14ac:dyDescent="0.25">
      <c r="A2615">
        <v>968</v>
      </c>
      <c r="B2615" s="3" t="s">
        <v>969</v>
      </c>
      <c r="C2615" s="3" t="s">
        <v>5078</v>
      </c>
      <c r="D2615">
        <v>8000</v>
      </c>
      <c r="E2615">
        <v>106</v>
      </c>
      <c r="F2615" t="s">
        <v>8221</v>
      </c>
      <c r="G2615" t="s">
        <v>8224</v>
      </c>
      <c r="H2615" t="s">
        <v>8246</v>
      </c>
      <c r="I2615">
        <v>1408134034</v>
      </c>
      <c r="J2615">
        <v>1405542034</v>
      </c>
      <c r="K2615" t="b">
        <v>0</v>
      </c>
      <c r="L2615">
        <v>4</v>
      </c>
      <c r="M2615" t="b">
        <v>0</v>
      </c>
      <c r="N2615" t="s">
        <v>8273</v>
      </c>
      <c r="O2615" s="5">
        <f>E2615/D2615</f>
        <v>1.325E-2</v>
      </c>
      <c r="P2615" s="6">
        <f>ROUND(E2615/L2615,2)</f>
        <v>26.5</v>
      </c>
      <c r="Q2615" t="str">
        <f>LEFT(N2615, SEARCH("/",N2615)-1)</f>
        <v>technology</v>
      </c>
      <c r="R2615" t="str">
        <f>RIGHT(N2615, LEN(N2615)-SEARCH("/",N2615))</f>
        <v>wearables</v>
      </c>
      <c r="S2615" s="10">
        <f t="shared" si="80"/>
        <v>41836.639282407406</v>
      </c>
      <c r="T2615" s="10">
        <f t="shared" si="81"/>
        <v>41866.639282407406</v>
      </c>
    </row>
    <row r="2616" spans="1:20" ht="33" x14ac:dyDescent="0.25">
      <c r="A2616">
        <v>969</v>
      </c>
      <c r="B2616" s="3" t="s">
        <v>970</v>
      </c>
      <c r="C2616" s="3" t="s">
        <v>5079</v>
      </c>
      <c r="D2616">
        <v>30000</v>
      </c>
      <c r="E2616">
        <v>14000</v>
      </c>
      <c r="F2616" t="s">
        <v>8221</v>
      </c>
      <c r="G2616" t="s">
        <v>8238</v>
      </c>
      <c r="H2616" t="s">
        <v>8256</v>
      </c>
      <c r="I2616">
        <v>1486624607</v>
      </c>
      <c r="J2616">
        <v>1483773407</v>
      </c>
      <c r="K2616" t="b">
        <v>0</v>
      </c>
      <c r="L2616">
        <v>11</v>
      </c>
      <c r="M2616" t="b">
        <v>0</v>
      </c>
      <c r="N2616" t="s">
        <v>8273</v>
      </c>
      <c r="O2616" s="5">
        <f>E2616/D2616</f>
        <v>0.46666666666666667</v>
      </c>
      <c r="P2616" s="6">
        <f>ROUND(E2616/L2616,2)</f>
        <v>1272.73</v>
      </c>
      <c r="Q2616" t="str">
        <f>LEFT(N2616, SEARCH("/",N2616)-1)</f>
        <v>technology</v>
      </c>
      <c r="R2616" t="str">
        <f>RIGHT(N2616, LEN(N2616)-SEARCH("/",N2616))</f>
        <v>wearables</v>
      </c>
      <c r="S2616" s="10">
        <f t="shared" si="80"/>
        <v>42742.094988425924</v>
      </c>
      <c r="T2616" s="10">
        <f t="shared" si="81"/>
        <v>42775.094988425924</v>
      </c>
    </row>
    <row r="2617" spans="1:20" ht="49" x14ac:dyDescent="0.25">
      <c r="A2617">
        <v>970</v>
      </c>
      <c r="B2617" s="3" t="s">
        <v>971</v>
      </c>
      <c r="C2617" s="3" t="s">
        <v>5080</v>
      </c>
      <c r="D2617">
        <v>5000</v>
      </c>
      <c r="E2617">
        <v>2296</v>
      </c>
      <c r="F2617" t="s">
        <v>8221</v>
      </c>
      <c r="G2617" t="s">
        <v>8229</v>
      </c>
      <c r="H2617" t="s">
        <v>8251</v>
      </c>
      <c r="I2617">
        <v>1485147540</v>
      </c>
      <c r="J2617">
        <v>1481951853</v>
      </c>
      <c r="K2617" t="b">
        <v>0</v>
      </c>
      <c r="L2617">
        <v>14</v>
      </c>
      <c r="M2617" t="b">
        <v>0</v>
      </c>
      <c r="N2617" t="s">
        <v>8273</v>
      </c>
      <c r="O2617" s="5">
        <f>E2617/D2617</f>
        <v>0.4592</v>
      </c>
      <c r="P2617" s="6">
        <f>ROUND(E2617/L2617,2)</f>
        <v>164</v>
      </c>
      <c r="Q2617" t="str">
        <f>LEFT(N2617, SEARCH("/",N2617)-1)</f>
        <v>technology</v>
      </c>
      <c r="R2617" t="str">
        <f>RIGHT(N2617, LEN(N2617)-SEARCH("/",N2617))</f>
        <v>wearables</v>
      </c>
      <c r="S2617" s="10">
        <f t="shared" si="80"/>
        <v>42721.012187499997</v>
      </c>
      <c r="T2617" s="10">
        <f t="shared" si="81"/>
        <v>42757.999305555553</v>
      </c>
    </row>
    <row r="2618" spans="1:20" ht="49" x14ac:dyDescent="0.25">
      <c r="A2618">
        <v>971</v>
      </c>
      <c r="B2618" s="3" t="s">
        <v>972</v>
      </c>
      <c r="C2618" s="3" t="s">
        <v>5081</v>
      </c>
      <c r="D2618">
        <v>100000</v>
      </c>
      <c r="E2618">
        <v>226</v>
      </c>
      <c r="F2618" t="s">
        <v>8221</v>
      </c>
      <c r="G2618" t="s">
        <v>8224</v>
      </c>
      <c r="H2618" t="s">
        <v>8246</v>
      </c>
      <c r="I2618">
        <v>1433178060</v>
      </c>
      <c r="J2618">
        <v>1429290060</v>
      </c>
      <c r="K2618" t="b">
        <v>0</v>
      </c>
      <c r="L2618">
        <v>5</v>
      </c>
      <c r="M2618" t="b">
        <v>0</v>
      </c>
      <c r="N2618" t="s">
        <v>8273</v>
      </c>
      <c r="O2618" s="5">
        <f>E2618/D2618</f>
        <v>2.2599999999999999E-3</v>
      </c>
      <c r="P2618" s="6">
        <f>ROUND(E2618/L2618,2)</f>
        <v>45.2</v>
      </c>
      <c r="Q2618" t="str">
        <f>LEFT(N2618, SEARCH("/",N2618)-1)</f>
        <v>technology</v>
      </c>
      <c r="R2618" t="str">
        <f>RIGHT(N2618, LEN(N2618)-SEARCH("/",N2618))</f>
        <v>wearables</v>
      </c>
      <c r="S2618" s="10">
        <f t="shared" si="80"/>
        <v>42111.500694444439</v>
      </c>
      <c r="T2618" s="10">
        <f t="shared" si="81"/>
        <v>42156.500694444439</v>
      </c>
    </row>
    <row r="2619" spans="1:20" ht="49" x14ac:dyDescent="0.25">
      <c r="A2619">
        <v>972</v>
      </c>
      <c r="B2619" s="3" t="s">
        <v>973</v>
      </c>
      <c r="C2619" s="3" t="s">
        <v>5082</v>
      </c>
      <c r="D2619">
        <v>20000</v>
      </c>
      <c r="E2619">
        <v>6925</v>
      </c>
      <c r="F2619" t="s">
        <v>8221</v>
      </c>
      <c r="G2619" t="s">
        <v>8224</v>
      </c>
      <c r="H2619" t="s">
        <v>8246</v>
      </c>
      <c r="I2619">
        <v>1409813940</v>
      </c>
      <c r="J2619">
        <v>1407271598</v>
      </c>
      <c r="K2619" t="b">
        <v>0</v>
      </c>
      <c r="L2619">
        <v>45</v>
      </c>
      <c r="M2619" t="b">
        <v>0</v>
      </c>
      <c r="N2619" t="s">
        <v>8273</v>
      </c>
      <c r="O2619" s="5">
        <f>E2619/D2619</f>
        <v>0.34625</v>
      </c>
      <c r="P2619" s="6">
        <f>ROUND(E2619/L2619,2)</f>
        <v>153.88999999999999</v>
      </c>
      <c r="Q2619" t="str">
        <f>LEFT(N2619, SEARCH("/",N2619)-1)</f>
        <v>technology</v>
      </c>
      <c r="R2619" t="str">
        <f>RIGHT(N2619, LEN(N2619)-SEARCH("/",N2619))</f>
        <v>wearables</v>
      </c>
      <c r="S2619" s="10">
        <f t="shared" si="80"/>
        <v>41856.657384259255</v>
      </c>
      <c r="T2619" s="10">
        <f t="shared" si="81"/>
        <v>41886.082638888889</v>
      </c>
    </row>
    <row r="2620" spans="1:20" ht="49" x14ac:dyDescent="0.25">
      <c r="A2620">
        <v>973</v>
      </c>
      <c r="B2620" s="3" t="s">
        <v>974</v>
      </c>
      <c r="C2620" s="3" t="s">
        <v>5083</v>
      </c>
      <c r="D2620">
        <v>20000</v>
      </c>
      <c r="E2620">
        <v>411</v>
      </c>
      <c r="F2620" t="s">
        <v>8221</v>
      </c>
      <c r="G2620" t="s">
        <v>8224</v>
      </c>
      <c r="H2620" t="s">
        <v>8246</v>
      </c>
      <c r="I2620">
        <v>1447032093</v>
      </c>
      <c r="J2620">
        <v>1441844493</v>
      </c>
      <c r="K2620" t="b">
        <v>0</v>
      </c>
      <c r="L2620">
        <v>8</v>
      </c>
      <c r="M2620" t="b">
        <v>0</v>
      </c>
      <c r="N2620" t="s">
        <v>8273</v>
      </c>
      <c r="O2620" s="5">
        <f>E2620/D2620</f>
        <v>2.0549999999999999E-2</v>
      </c>
      <c r="P2620" s="6">
        <f>ROUND(E2620/L2620,2)</f>
        <v>51.38</v>
      </c>
      <c r="Q2620" t="str">
        <f>LEFT(N2620, SEARCH("/",N2620)-1)</f>
        <v>technology</v>
      </c>
      <c r="R2620" t="str">
        <f>RIGHT(N2620, LEN(N2620)-SEARCH("/",N2620))</f>
        <v>wearables</v>
      </c>
      <c r="S2620" s="10">
        <f t="shared" si="80"/>
        <v>42256.806631944441</v>
      </c>
      <c r="T2620" s="10">
        <f t="shared" si="81"/>
        <v>42316.848298611112</v>
      </c>
    </row>
    <row r="2621" spans="1:20" ht="49" x14ac:dyDescent="0.25">
      <c r="A2621">
        <v>974</v>
      </c>
      <c r="B2621" s="3" t="s">
        <v>975</v>
      </c>
      <c r="C2621" s="3" t="s">
        <v>5084</v>
      </c>
      <c r="D2621">
        <v>50000</v>
      </c>
      <c r="E2621">
        <v>280</v>
      </c>
      <c r="F2621" t="s">
        <v>8221</v>
      </c>
      <c r="G2621" t="s">
        <v>8224</v>
      </c>
      <c r="H2621" t="s">
        <v>8246</v>
      </c>
      <c r="I2621">
        <v>1458925156</v>
      </c>
      <c r="J2621">
        <v>1456336756</v>
      </c>
      <c r="K2621" t="b">
        <v>0</v>
      </c>
      <c r="L2621">
        <v>3</v>
      </c>
      <c r="M2621" t="b">
        <v>0</v>
      </c>
      <c r="N2621" t="s">
        <v>8273</v>
      </c>
      <c r="O2621" s="5">
        <f>E2621/D2621</f>
        <v>5.5999999999999999E-3</v>
      </c>
      <c r="P2621" s="6">
        <f>ROUND(E2621/L2621,2)</f>
        <v>93.33</v>
      </c>
      <c r="Q2621" t="str">
        <f>LEFT(N2621, SEARCH("/",N2621)-1)</f>
        <v>technology</v>
      </c>
      <c r="R2621" t="str">
        <f>RIGHT(N2621, LEN(N2621)-SEARCH("/",N2621))</f>
        <v>wearables</v>
      </c>
      <c r="S2621" s="10">
        <f t="shared" si="80"/>
        <v>42424.541157407402</v>
      </c>
      <c r="T2621" s="10">
        <f t="shared" si="81"/>
        <v>42454.499490740738</v>
      </c>
    </row>
    <row r="2622" spans="1:20" ht="49" x14ac:dyDescent="0.25">
      <c r="A2622">
        <v>975</v>
      </c>
      <c r="B2622" s="3" t="s">
        <v>976</v>
      </c>
      <c r="C2622" s="3" t="s">
        <v>5085</v>
      </c>
      <c r="D2622">
        <v>100000</v>
      </c>
      <c r="E2622">
        <v>2607</v>
      </c>
      <c r="F2622" t="s">
        <v>8221</v>
      </c>
      <c r="G2622" t="s">
        <v>8224</v>
      </c>
      <c r="H2622" t="s">
        <v>8246</v>
      </c>
      <c r="I2622">
        <v>1467132185</v>
      </c>
      <c r="J2622">
        <v>1461948185</v>
      </c>
      <c r="K2622" t="b">
        <v>0</v>
      </c>
      <c r="L2622">
        <v>24</v>
      </c>
      <c r="M2622" t="b">
        <v>0</v>
      </c>
      <c r="N2622" t="s">
        <v>8273</v>
      </c>
      <c r="O2622" s="5">
        <f>E2622/D2622</f>
        <v>2.6069999999999999E-2</v>
      </c>
      <c r="P2622" s="6">
        <f>ROUND(E2622/L2622,2)</f>
        <v>108.63</v>
      </c>
      <c r="Q2622" t="str">
        <f>LEFT(N2622, SEARCH("/",N2622)-1)</f>
        <v>technology</v>
      </c>
      <c r="R2622" t="str">
        <f>RIGHT(N2622, LEN(N2622)-SEARCH("/",N2622))</f>
        <v>wearables</v>
      </c>
      <c r="S2622" s="10">
        <f t="shared" si="80"/>
        <v>42489.488252314812</v>
      </c>
      <c r="T2622" s="10">
        <f t="shared" si="81"/>
        <v>42549.488252314812</v>
      </c>
    </row>
    <row r="2623" spans="1:20" ht="49" x14ac:dyDescent="0.25">
      <c r="A2623">
        <v>976</v>
      </c>
      <c r="B2623" s="3" t="s">
        <v>977</v>
      </c>
      <c r="C2623" s="3" t="s">
        <v>5086</v>
      </c>
      <c r="D2623">
        <v>150000</v>
      </c>
      <c r="E2623">
        <v>2889</v>
      </c>
      <c r="F2623" t="s">
        <v>8221</v>
      </c>
      <c r="G2623" t="s">
        <v>8226</v>
      </c>
      <c r="H2623" t="s">
        <v>8248</v>
      </c>
      <c r="I2623">
        <v>1439515497</v>
      </c>
      <c r="J2623">
        <v>1435627497</v>
      </c>
      <c r="K2623" t="b">
        <v>0</v>
      </c>
      <c r="L2623">
        <v>18</v>
      </c>
      <c r="M2623" t="b">
        <v>0</v>
      </c>
      <c r="N2623" t="s">
        <v>8273</v>
      </c>
      <c r="O2623" s="5">
        <f>E2623/D2623</f>
        <v>1.9259999999999999E-2</v>
      </c>
      <c r="P2623" s="6">
        <f>ROUND(E2623/L2623,2)</f>
        <v>160.5</v>
      </c>
      <c r="Q2623" t="str">
        <f>LEFT(N2623, SEARCH("/",N2623)-1)</f>
        <v>technology</v>
      </c>
      <c r="R2623" t="str">
        <f>RIGHT(N2623, LEN(N2623)-SEARCH("/",N2623))</f>
        <v>wearables</v>
      </c>
      <c r="S2623" s="10">
        <f t="shared" si="80"/>
        <v>42184.850659722222</v>
      </c>
      <c r="T2623" s="10">
        <f t="shared" si="81"/>
        <v>42229.850659722222</v>
      </c>
    </row>
    <row r="2624" spans="1:20" ht="49" x14ac:dyDescent="0.25">
      <c r="A2624">
        <v>977</v>
      </c>
      <c r="B2624" s="3" t="s">
        <v>978</v>
      </c>
      <c r="C2624" s="3" t="s">
        <v>5087</v>
      </c>
      <c r="D2624">
        <v>2700</v>
      </c>
      <c r="E2624">
        <v>909</v>
      </c>
      <c r="F2624" t="s">
        <v>8221</v>
      </c>
      <c r="G2624" t="s">
        <v>8239</v>
      </c>
      <c r="H2624" t="s">
        <v>8249</v>
      </c>
      <c r="I2624">
        <v>1456094197</v>
      </c>
      <c r="J2624">
        <v>1453502197</v>
      </c>
      <c r="K2624" t="b">
        <v>0</v>
      </c>
      <c r="L2624">
        <v>12</v>
      </c>
      <c r="M2624" t="b">
        <v>0</v>
      </c>
      <c r="N2624" t="s">
        <v>8273</v>
      </c>
      <c r="O2624" s="5">
        <f>E2624/D2624</f>
        <v>0.33666666666666667</v>
      </c>
      <c r="P2624" s="6">
        <f>ROUND(E2624/L2624,2)</f>
        <v>75.75</v>
      </c>
      <c r="Q2624" t="str">
        <f>LEFT(N2624, SEARCH("/",N2624)-1)</f>
        <v>technology</v>
      </c>
      <c r="R2624" t="str">
        <f>RIGHT(N2624, LEN(N2624)-SEARCH("/",N2624))</f>
        <v>wearables</v>
      </c>
      <c r="S2624" s="10">
        <f t="shared" si="80"/>
        <v>42391.733761574076</v>
      </c>
      <c r="T2624" s="10">
        <f t="shared" si="81"/>
        <v>42421.733761574076</v>
      </c>
    </row>
    <row r="2625" spans="1:20" ht="49" x14ac:dyDescent="0.25">
      <c r="A2625">
        <v>978</v>
      </c>
      <c r="B2625" s="3" t="s">
        <v>979</v>
      </c>
      <c r="C2625" s="3" t="s">
        <v>5088</v>
      </c>
      <c r="D2625">
        <v>172889</v>
      </c>
      <c r="E2625">
        <v>97273</v>
      </c>
      <c r="F2625" t="s">
        <v>8221</v>
      </c>
      <c r="G2625" t="s">
        <v>8235</v>
      </c>
      <c r="H2625" t="s">
        <v>8255</v>
      </c>
      <c r="I2625">
        <v>1456385101</v>
      </c>
      <c r="J2625">
        <v>1453793101</v>
      </c>
      <c r="K2625" t="b">
        <v>0</v>
      </c>
      <c r="L2625">
        <v>123</v>
      </c>
      <c r="M2625" t="b">
        <v>0</v>
      </c>
      <c r="N2625" t="s">
        <v>8273</v>
      </c>
      <c r="O2625" s="5">
        <f>E2625/D2625</f>
        <v>0.5626326718299024</v>
      </c>
      <c r="P2625" s="6">
        <f>ROUND(E2625/L2625,2)</f>
        <v>790.84</v>
      </c>
      <c r="Q2625" t="str">
        <f>LEFT(N2625, SEARCH("/",N2625)-1)</f>
        <v>technology</v>
      </c>
      <c r="R2625" t="str">
        <f>RIGHT(N2625, LEN(N2625)-SEARCH("/",N2625))</f>
        <v>wearables</v>
      </c>
      <c r="S2625" s="10">
        <f t="shared" si="80"/>
        <v>42395.100706018515</v>
      </c>
      <c r="T2625" s="10">
        <f t="shared" si="81"/>
        <v>42425.100706018515</v>
      </c>
    </row>
    <row r="2626" spans="1:20" ht="49" x14ac:dyDescent="0.25">
      <c r="A2626">
        <v>979</v>
      </c>
      <c r="B2626" s="3" t="s">
        <v>980</v>
      </c>
      <c r="C2626" s="3" t="s">
        <v>5089</v>
      </c>
      <c r="D2626">
        <v>35000</v>
      </c>
      <c r="E2626">
        <v>28986.16</v>
      </c>
      <c r="F2626" t="s">
        <v>8221</v>
      </c>
      <c r="G2626" t="s">
        <v>8224</v>
      </c>
      <c r="H2626" t="s">
        <v>8246</v>
      </c>
      <c r="I2626">
        <v>1466449140</v>
      </c>
      <c r="J2626">
        <v>1463392828</v>
      </c>
      <c r="K2626" t="b">
        <v>0</v>
      </c>
      <c r="L2626">
        <v>96</v>
      </c>
      <c r="M2626" t="b">
        <v>0</v>
      </c>
      <c r="N2626" t="s">
        <v>8273</v>
      </c>
      <c r="O2626" s="5">
        <f>E2626/D2626</f>
        <v>0.82817600000000002</v>
      </c>
      <c r="P2626" s="6">
        <f>ROUND(E2626/L2626,2)</f>
        <v>301.94</v>
      </c>
      <c r="Q2626" t="str">
        <f>LEFT(N2626, SEARCH("/",N2626)-1)</f>
        <v>technology</v>
      </c>
      <c r="R2626" t="str">
        <f>RIGHT(N2626, LEN(N2626)-SEARCH("/",N2626))</f>
        <v>wearables</v>
      </c>
      <c r="S2626" s="10">
        <f t="shared" si="80"/>
        <v>42506.208657407406</v>
      </c>
      <c r="T2626" s="10">
        <f t="shared" si="81"/>
        <v>42541.582638888889</v>
      </c>
    </row>
    <row r="2627" spans="1:20" ht="49" x14ac:dyDescent="0.25">
      <c r="A2627">
        <v>980</v>
      </c>
      <c r="B2627" s="3" t="s">
        <v>981</v>
      </c>
      <c r="C2627" s="3" t="s">
        <v>5090</v>
      </c>
      <c r="D2627">
        <v>10000</v>
      </c>
      <c r="E2627">
        <v>1486</v>
      </c>
      <c r="F2627" t="s">
        <v>8221</v>
      </c>
      <c r="G2627" t="s">
        <v>8224</v>
      </c>
      <c r="H2627" t="s">
        <v>8246</v>
      </c>
      <c r="I2627">
        <v>1417387322</v>
      </c>
      <c r="J2627">
        <v>1413495722</v>
      </c>
      <c r="K2627" t="b">
        <v>0</v>
      </c>
      <c r="L2627">
        <v>31</v>
      </c>
      <c r="M2627" t="b">
        <v>0</v>
      </c>
      <c r="N2627" t="s">
        <v>8273</v>
      </c>
      <c r="O2627" s="5">
        <f>E2627/D2627</f>
        <v>0.14860000000000001</v>
      </c>
      <c r="P2627" s="6">
        <f>ROUND(E2627/L2627,2)</f>
        <v>47.94</v>
      </c>
      <c r="Q2627" t="str">
        <f>LEFT(N2627, SEARCH("/",N2627)-1)</f>
        <v>technology</v>
      </c>
      <c r="R2627" t="str">
        <f>RIGHT(N2627, LEN(N2627)-SEARCH("/",N2627))</f>
        <v>wearables</v>
      </c>
      <c r="S2627" s="10">
        <f t="shared" ref="S2627:S2690" si="82">(J2627/86400)+25569+(-5/24)</f>
        <v>41928.695856481478</v>
      </c>
      <c r="T2627" s="10">
        <f t="shared" ref="T2627:T2690" si="83">(I2627/86400)+25569+(-5/24)</f>
        <v>41973.737523148149</v>
      </c>
    </row>
    <row r="2628" spans="1:20" ht="49" x14ac:dyDescent="0.25">
      <c r="A2628">
        <v>981</v>
      </c>
      <c r="B2628" s="3" t="s">
        <v>982</v>
      </c>
      <c r="C2628" s="3" t="s">
        <v>5091</v>
      </c>
      <c r="D2628">
        <v>88888</v>
      </c>
      <c r="E2628">
        <v>11</v>
      </c>
      <c r="F2628" t="s">
        <v>8221</v>
      </c>
      <c r="G2628" t="s">
        <v>8224</v>
      </c>
      <c r="H2628" t="s">
        <v>8246</v>
      </c>
      <c r="I2628">
        <v>1407624222</v>
      </c>
      <c r="J2628">
        <v>1405032222</v>
      </c>
      <c r="K2628" t="b">
        <v>0</v>
      </c>
      <c r="L2628">
        <v>4</v>
      </c>
      <c r="M2628" t="b">
        <v>0</v>
      </c>
      <c r="N2628" t="s">
        <v>8273</v>
      </c>
      <c r="O2628" s="5">
        <f>E2628/D2628</f>
        <v>1.2375123751237513E-4</v>
      </c>
      <c r="P2628" s="6">
        <f>ROUND(E2628/L2628,2)</f>
        <v>2.75</v>
      </c>
      <c r="Q2628" t="str">
        <f>LEFT(N2628, SEARCH("/",N2628)-1)</f>
        <v>technology</v>
      </c>
      <c r="R2628" t="str">
        <f>RIGHT(N2628, LEN(N2628)-SEARCH("/",N2628))</f>
        <v>wearables</v>
      </c>
      <c r="S2628" s="10">
        <f t="shared" si="82"/>
        <v>41830.738680555551</v>
      </c>
      <c r="T2628" s="10">
        <f t="shared" si="83"/>
        <v>41860.738680555551</v>
      </c>
    </row>
    <row r="2629" spans="1:20" ht="33" x14ac:dyDescent="0.25">
      <c r="A2629">
        <v>982</v>
      </c>
      <c r="B2629" s="3" t="s">
        <v>983</v>
      </c>
      <c r="C2629" s="3" t="s">
        <v>5092</v>
      </c>
      <c r="D2629">
        <v>17500</v>
      </c>
      <c r="E2629">
        <v>3</v>
      </c>
      <c r="F2629" t="s">
        <v>8221</v>
      </c>
      <c r="G2629" t="s">
        <v>8224</v>
      </c>
      <c r="H2629" t="s">
        <v>8246</v>
      </c>
      <c r="I2629">
        <v>1475431486</v>
      </c>
      <c r="J2629">
        <v>1472839486</v>
      </c>
      <c r="K2629" t="b">
        <v>0</v>
      </c>
      <c r="L2629">
        <v>3</v>
      </c>
      <c r="M2629" t="b">
        <v>0</v>
      </c>
      <c r="N2629" t="s">
        <v>8273</v>
      </c>
      <c r="O2629" s="5">
        <f>E2629/D2629</f>
        <v>1.7142857142857143E-4</v>
      </c>
      <c r="P2629" s="6">
        <f>ROUND(E2629/L2629,2)</f>
        <v>1</v>
      </c>
      <c r="Q2629" t="str">
        <f>LEFT(N2629, SEARCH("/",N2629)-1)</f>
        <v>technology</v>
      </c>
      <c r="R2629" t="str">
        <f>RIGHT(N2629, LEN(N2629)-SEARCH("/",N2629))</f>
        <v>wearables</v>
      </c>
      <c r="S2629" s="10">
        <f t="shared" si="82"/>
        <v>42615.544976851852</v>
      </c>
      <c r="T2629" s="10">
        <f t="shared" si="83"/>
        <v>42645.544976851852</v>
      </c>
    </row>
    <row r="2630" spans="1:20" ht="49" x14ac:dyDescent="0.25">
      <c r="A2630">
        <v>983</v>
      </c>
      <c r="B2630" s="3" t="s">
        <v>984</v>
      </c>
      <c r="C2630" s="3" t="s">
        <v>5093</v>
      </c>
      <c r="D2630">
        <v>104219</v>
      </c>
      <c r="E2630">
        <v>30751</v>
      </c>
      <c r="F2630" t="s">
        <v>8221</v>
      </c>
      <c r="G2630" t="s">
        <v>8227</v>
      </c>
      <c r="H2630" t="s">
        <v>8249</v>
      </c>
      <c r="I2630">
        <v>1471985640</v>
      </c>
      <c r="J2630">
        <v>1469289685</v>
      </c>
      <c r="K2630" t="b">
        <v>0</v>
      </c>
      <c r="L2630">
        <v>179</v>
      </c>
      <c r="M2630" t="b">
        <v>0</v>
      </c>
      <c r="N2630" t="s">
        <v>8273</v>
      </c>
      <c r="O2630" s="5">
        <f>E2630/D2630</f>
        <v>0.2950613611721471</v>
      </c>
      <c r="P2630" s="6">
        <f>ROUND(E2630/L2630,2)</f>
        <v>171.79</v>
      </c>
      <c r="Q2630" t="str">
        <f>LEFT(N2630, SEARCH("/",N2630)-1)</f>
        <v>technology</v>
      </c>
      <c r="R2630" t="str">
        <f>RIGHT(N2630, LEN(N2630)-SEARCH("/",N2630))</f>
        <v>wearables</v>
      </c>
      <c r="S2630" s="10">
        <f t="shared" si="82"/>
        <v>42574.459317129622</v>
      </c>
      <c r="T2630" s="10">
        <f t="shared" si="83"/>
        <v>42605.662499999999</v>
      </c>
    </row>
    <row r="2631" spans="1:20" ht="81" x14ac:dyDescent="0.25">
      <c r="A2631">
        <v>984</v>
      </c>
      <c r="B2631" s="3" t="s">
        <v>985</v>
      </c>
      <c r="C2631" s="3" t="s">
        <v>5094</v>
      </c>
      <c r="D2631">
        <v>10000</v>
      </c>
      <c r="E2631">
        <v>106</v>
      </c>
      <c r="F2631" t="s">
        <v>8221</v>
      </c>
      <c r="G2631" t="s">
        <v>8224</v>
      </c>
      <c r="H2631" t="s">
        <v>8246</v>
      </c>
      <c r="I2631">
        <v>1427507208</v>
      </c>
      <c r="J2631">
        <v>1424918808</v>
      </c>
      <c r="K2631" t="b">
        <v>0</v>
      </c>
      <c r="L2631">
        <v>3</v>
      </c>
      <c r="M2631" t="b">
        <v>0</v>
      </c>
      <c r="N2631" t="s">
        <v>8273</v>
      </c>
      <c r="O2631" s="5">
        <f>E2631/D2631</f>
        <v>1.06E-2</v>
      </c>
      <c r="P2631" s="6">
        <f>ROUND(E2631/L2631,2)</f>
        <v>35.33</v>
      </c>
      <c r="Q2631" t="str">
        <f>LEFT(N2631, SEARCH("/",N2631)-1)</f>
        <v>technology</v>
      </c>
      <c r="R2631" t="str">
        <f>RIGHT(N2631, LEN(N2631)-SEARCH("/",N2631))</f>
        <v>wearables</v>
      </c>
      <c r="S2631" s="10">
        <f t="shared" si="82"/>
        <v>42060.907499999994</v>
      </c>
      <c r="T2631" s="10">
        <f t="shared" si="83"/>
        <v>42090.86583333333</v>
      </c>
    </row>
    <row r="2632" spans="1:20" ht="49" x14ac:dyDescent="0.25">
      <c r="A2632">
        <v>985</v>
      </c>
      <c r="B2632" s="3" t="s">
        <v>986</v>
      </c>
      <c r="C2632" s="3" t="s">
        <v>5095</v>
      </c>
      <c r="D2632">
        <v>30000</v>
      </c>
      <c r="E2632">
        <v>1888</v>
      </c>
      <c r="F2632" t="s">
        <v>8221</v>
      </c>
      <c r="G2632" t="s">
        <v>8236</v>
      </c>
      <c r="H2632" t="s">
        <v>8249</v>
      </c>
      <c r="I2632">
        <v>1451602800</v>
      </c>
      <c r="J2632">
        <v>1449011610</v>
      </c>
      <c r="K2632" t="b">
        <v>0</v>
      </c>
      <c r="L2632">
        <v>23</v>
      </c>
      <c r="M2632" t="b">
        <v>0</v>
      </c>
      <c r="N2632" t="s">
        <v>8273</v>
      </c>
      <c r="O2632" s="5">
        <f>E2632/D2632</f>
        <v>6.2933333333333327E-2</v>
      </c>
      <c r="P2632" s="6">
        <f>ROUND(E2632/L2632,2)</f>
        <v>82.09</v>
      </c>
      <c r="Q2632" t="str">
        <f>LEFT(N2632, SEARCH("/",N2632)-1)</f>
        <v>technology</v>
      </c>
      <c r="R2632" t="str">
        <f>RIGHT(N2632, LEN(N2632)-SEARCH("/",N2632))</f>
        <v>wearables</v>
      </c>
      <c r="S2632" s="10">
        <f t="shared" si="82"/>
        <v>42339.759375000001</v>
      </c>
      <c r="T2632" s="10">
        <f t="shared" si="83"/>
        <v>42369.749999999993</v>
      </c>
    </row>
    <row r="2633" spans="1:20" ht="49" x14ac:dyDescent="0.25">
      <c r="A2633">
        <v>986</v>
      </c>
      <c r="B2633" s="3" t="s">
        <v>987</v>
      </c>
      <c r="C2633" s="3" t="s">
        <v>5096</v>
      </c>
      <c r="D2633">
        <v>20000</v>
      </c>
      <c r="E2633">
        <v>2550</v>
      </c>
      <c r="F2633" t="s">
        <v>8221</v>
      </c>
      <c r="G2633" t="s">
        <v>8225</v>
      </c>
      <c r="H2633" t="s">
        <v>8247</v>
      </c>
      <c r="I2633">
        <v>1452384000</v>
      </c>
      <c r="J2633">
        <v>1447698300</v>
      </c>
      <c r="K2633" t="b">
        <v>0</v>
      </c>
      <c r="L2633">
        <v>23</v>
      </c>
      <c r="M2633" t="b">
        <v>0</v>
      </c>
      <c r="N2633" t="s">
        <v>8273</v>
      </c>
      <c r="O2633" s="5">
        <f>E2633/D2633</f>
        <v>0.1275</v>
      </c>
      <c r="P2633" s="6">
        <f>ROUND(E2633/L2633,2)</f>
        <v>110.87</v>
      </c>
      <c r="Q2633" t="str">
        <f>LEFT(N2633, SEARCH("/",N2633)-1)</f>
        <v>technology</v>
      </c>
      <c r="R2633" t="str">
        <f>RIGHT(N2633, LEN(N2633)-SEARCH("/",N2633))</f>
        <v>wearables</v>
      </c>
      <c r="S2633" s="10">
        <f t="shared" si="82"/>
        <v>42324.559027777774</v>
      </c>
      <c r="T2633" s="10">
        <f t="shared" si="83"/>
        <v>42378.791666666664</v>
      </c>
    </row>
    <row r="2634" spans="1:20" ht="49" x14ac:dyDescent="0.25">
      <c r="A2634">
        <v>987</v>
      </c>
      <c r="B2634" s="3" t="s">
        <v>988</v>
      </c>
      <c r="C2634" s="3" t="s">
        <v>5097</v>
      </c>
      <c r="D2634">
        <v>50000</v>
      </c>
      <c r="E2634">
        <v>6610</v>
      </c>
      <c r="F2634" t="s">
        <v>8221</v>
      </c>
      <c r="G2634" t="s">
        <v>8233</v>
      </c>
      <c r="H2634" t="s">
        <v>8249</v>
      </c>
      <c r="I2634">
        <v>1403507050</v>
      </c>
      <c r="J2634">
        <v>1400051050</v>
      </c>
      <c r="K2634" t="b">
        <v>0</v>
      </c>
      <c r="L2634">
        <v>41</v>
      </c>
      <c r="M2634" t="b">
        <v>0</v>
      </c>
      <c r="N2634" t="s">
        <v>8273</v>
      </c>
      <c r="O2634" s="5">
        <f>E2634/D2634</f>
        <v>0.13220000000000001</v>
      </c>
      <c r="P2634" s="6">
        <f>ROUND(E2634/L2634,2)</f>
        <v>161.22</v>
      </c>
      <c r="Q2634" t="str">
        <f>LEFT(N2634, SEARCH("/",N2634)-1)</f>
        <v>technology</v>
      </c>
      <c r="R2634" t="str">
        <f>RIGHT(N2634, LEN(N2634)-SEARCH("/",N2634))</f>
        <v>wearables</v>
      </c>
      <c r="S2634" s="10">
        <f t="shared" si="82"/>
        <v>41773.086226851847</v>
      </c>
      <c r="T2634" s="10">
        <f t="shared" si="83"/>
        <v>41813.086226851847</v>
      </c>
    </row>
    <row r="2635" spans="1:20" ht="49" x14ac:dyDescent="0.25">
      <c r="A2635">
        <v>988</v>
      </c>
      <c r="B2635" s="3" t="s">
        <v>989</v>
      </c>
      <c r="C2635" s="3" t="s">
        <v>5098</v>
      </c>
      <c r="D2635">
        <v>5000</v>
      </c>
      <c r="E2635">
        <v>0</v>
      </c>
      <c r="F2635" t="s">
        <v>8221</v>
      </c>
      <c r="G2635" t="s">
        <v>8237</v>
      </c>
      <c r="H2635" t="s">
        <v>8249</v>
      </c>
      <c r="I2635">
        <v>1475310825</v>
      </c>
      <c r="J2635">
        <v>1472718825</v>
      </c>
      <c r="K2635" t="b">
        <v>0</v>
      </c>
      <c r="L2635">
        <v>0</v>
      </c>
      <c r="M2635" t="b">
        <v>0</v>
      </c>
      <c r="N2635" t="s">
        <v>8273</v>
      </c>
      <c r="O2635" s="5">
        <f>E2635/D2635</f>
        <v>0</v>
      </c>
      <c r="P2635" s="6" t="e">
        <f>ROUND(E2635/L2635,2)</f>
        <v>#DIV/0!</v>
      </c>
      <c r="Q2635" t="str">
        <f>LEFT(N2635, SEARCH("/",N2635)-1)</f>
        <v>technology</v>
      </c>
      <c r="R2635" t="str">
        <f>RIGHT(N2635, LEN(N2635)-SEARCH("/",N2635))</f>
        <v>wearables</v>
      </c>
      <c r="S2635" s="10">
        <f t="shared" si="82"/>
        <v>42614.148437499993</v>
      </c>
      <c r="T2635" s="10">
        <f t="shared" si="83"/>
        <v>42644.148437499993</v>
      </c>
    </row>
    <row r="2636" spans="1:20" ht="18" x14ac:dyDescent="0.25">
      <c r="A2636">
        <v>989</v>
      </c>
      <c r="B2636" s="3" t="s">
        <v>990</v>
      </c>
      <c r="C2636" s="3" t="s">
        <v>5099</v>
      </c>
      <c r="D2636">
        <v>10000</v>
      </c>
      <c r="E2636">
        <v>1677</v>
      </c>
      <c r="F2636" t="s">
        <v>8221</v>
      </c>
      <c r="G2636" t="s">
        <v>8224</v>
      </c>
      <c r="H2636" t="s">
        <v>8246</v>
      </c>
      <c r="I2636">
        <v>1475101495</v>
      </c>
      <c r="J2636">
        <v>1472509495</v>
      </c>
      <c r="K2636" t="b">
        <v>0</v>
      </c>
      <c r="L2636">
        <v>32</v>
      </c>
      <c r="M2636" t="b">
        <v>0</v>
      </c>
      <c r="N2636" t="s">
        <v>8273</v>
      </c>
      <c r="O2636" s="5">
        <f>E2636/D2636</f>
        <v>0.16769999999999999</v>
      </c>
      <c r="P2636" s="6">
        <f>ROUND(E2636/L2636,2)</f>
        <v>52.41</v>
      </c>
      <c r="Q2636" t="str">
        <f>LEFT(N2636, SEARCH("/",N2636)-1)</f>
        <v>technology</v>
      </c>
      <c r="R2636" t="str">
        <f>RIGHT(N2636, LEN(N2636)-SEARCH("/",N2636))</f>
        <v>wearables</v>
      </c>
      <c r="S2636" s="10">
        <f t="shared" si="82"/>
        <v>42611.725636574069</v>
      </c>
      <c r="T2636" s="10">
        <f t="shared" si="83"/>
        <v>42641.725636574069</v>
      </c>
    </row>
    <row r="2637" spans="1:20" ht="49" x14ac:dyDescent="0.25">
      <c r="A2637">
        <v>990</v>
      </c>
      <c r="B2637" s="3" t="s">
        <v>991</v>
      </c>
      <c r="C2637" s="3" t="s">
        <v>5100</v>
      </c>
      <c r="D2637">
        <v>25000</v>
      </c>
      <c r="E2637">
        <v>26</v>
      </c>
      <c r="F2637" t="s">
        <v>8221</v>
      </c>
      <c r="G2637" t="s">
        <v>8224</v>
      </c>
      <c r="H2637" t="s">
        <v>8246</v>
      </c>
      <c r="I2637">
        <v>1409770164</v>
      </c>
      <c r="J2637">
        <v>1407178164</v>
      </c>
      <c r="K2637" t="b">
        <v>0</v>
      </c>
      <c r="L2637">
        <v>2</v>
      </c>
      <c r="M2637" t="b">
        <v>0</v>
      </c>
      <c r="N2637" t="s">
        <v>8273</v>
      </c>
      <c r="O2637" s="5">
        <f>E2637/D2637</f>
        <v>1.0399999999999999E-3</v>
      </c>
      <c r="P2637" s="6">
        <f>ROUND(E2637/L2637,2)</f>
        <v>13</v>
      </c>
      <c r="Q2637" t="str">
        <f>LEFT(N2637, SEARCH("/",N2637)-1)</f>
        <v>technology</v>
      </c>
      <c r="R2637" t="str">
        <f>RIGHT(N2637, LEN(N2637)-SEARCH("/",N2637))</f>
        <v>wearables</v>
      </c>
      <c r="S2637" s="10">
        <f t="shared" si="82"/>
        <v>41855.575972222221</v>
      </c>
      <c r="T2637" s="10">
        <f t="shared" si="83"/>
        <v>41885.575972222221</v>
      </c>
    </row>
    <row r="2638" spans="1:20" ht="81" x14ac:dyDescent="0.25">
      <c r="A2638">
        <v>991</v>
      </c>
      <c r="B2638" s="3" t="s">
        <v>992</v>
      </c>
      <c r="C2638" s="3" t="s">
        <v>5101</v>
      </c>
      <c r="D2638">
        <v>5000</v>
      </c>
      <c r="E2638">
        <v>212</v>
      </c>
      <c r="F2638" t="s">
        <v>8221</v>
      </c>
      <c r="G2638" t="s">
        <v>8225</v>
      </c>
      <c r="H2638" t="s">
        <v>8247</v>
      </c>
      <c r="I2638">
        <v>1468349460</v>
      </c>
      <c r="J2638">
        <v>1466186988</v>
      </c>
      <c r="K2638" t="b">
        <v>0</v>
      </c>
      <c r="L2638">
        <v>7</v>
      </c>
      <c r="M2638" t="b">
        <v>0</v>
      </c>
      <c r="N2638" t="s">
        <v>8273</v>
      </c>
      <c r="O2638" s="5">
        <f>E2638/D2638</f>
        <v>4.24E-2</v>
      </c>
      <c r="P2638" s="6">
        <f>ROUND(E2638/L2638,2)</f>
        <v>30.29</v>
      </c>
      <c r="Q2638" t="str">
        <f>LEFT(N2638, SEARCH("/",N2638)-1)</f>
        <v>technology</v>
      </c>
      <c r="R2638" t="str">
        <f>RIGHT(N2638, LEN(N2638)-SEARCH("/",N2638))</f>
        <v>wearables</v>
      </c>
      <c r="S2638" s="10">
        <f t="shared" si="82"/>
        <v>42538.548472222225</v>
      </c>
      <c r="T2638" s="10">
        <f t="shared" si="83"/>
        <v>42563.57708333333</v>
      </c>
    </row>
    <row r="2639" spans="1:20" ht="49" x14ac:dyDescent="0.25">
      <c r="A2639">
        <v>992</v>
      </c>
      <c r="B2639" s="3" t="s">
        <v>993</v>
      </c>
      <c r="C2639" s="3" t="s">
        <v>5102</v>
      </c>
      <c r="D2639">
        <v>100000</v>
      </c>
      <c r="E2639">
        <v>467</v>
      </c>
      <c r="F2639" t="s">
        <v>8221</v>
      </c>
      <c r="G2639" t="s">
        <v>8224</v>
      </c>
      <c r="H2639" t="s">
        <v>8246</v>
      </c>
      <c r="I2639">
        <v>1462655519</v>
      </c>
      <c r="J2639">
        <v>1457475119</v>
      </c>
      <c r="K2639" t="b">
        <v>0</v>
      </c>
      <c r="L2639">
        <v>4</v>
      </c>
      <c r="M2639" t="b">
        <v>0</v>
      </c>
      <c r="N2639" t="s">
        <v>8273</v>
      </c>
      <c r="O2639" s="5">
        <f>E2639/D2639</f>
        <v>4.6699999999999997E-3</v>
      </c>
      <c r="P2639" s="6">
        <f>ROUND(E2639/L2639,2)</f>
        <v>116.75</v>
      </c>
      <c r="Q2639" t="str">
        <f>LEFT(N2639, SEARCH("/",N2639)-1)</f>
        <v>technology</v>
      </c>
      <c r="R2639" t="str">
        <f>RIGHT(N2639, LEN(N2639)-SEARCH("/",N2639))</f>
        <v>wearables</v>
      </c>
      <c r="S2639" s="10">
        <f t="shared" si="82"/>
        <v>42437.71665509259</v>
      </c>
      <c r="T2639" s="10">
        <f t="shared" si="83"/>
        <v>42497.674988425926</v>
      </c>
    </row>
    <row r="2640" spans="1:20" ht="49" x14ac:dyDescent="0.25">
      <c r="A2640">
        <v>993</v>
      </c>
      <c r="B2640" s="3" t="s">
        <v>994</v>
      </c>
      <c r="C2640" s="3" t="s">
        <v>5103</v>
      </c>
      <c r="D2640">
        <v>70000</v>
      </c>
      <c r="E2640">
        <v>17561</v>
      </c>
      <c r="F2640" t="s">
        <v>8221</v>
      </c>
      <c r="G2640" t="s">
        <v>8224</v>
      </c>
      <c r="H2640" t="s">
        <v>8246</v>
      </c>
      <c r="I2640">
        <v>1478926800</v>
      </c>
      <c r="J2640">
        <v>1476054568</v>
      </c>
      <c r="K2640" t="b">
        <v>0</v>
      </c>
      <c r="L2640">
        <v>196</v>
      </c>
      <c r="M2640" t="b">
        <v>0</v>
      </c>
      <c r="N2640" t="s">
        <v>8273</v>
      </c>
      <c r="O2640" s="5">
        <f>E2640/D2640</f>
        <v>0.25087142857142858</v>
      </c>
      <c r="P2640" s="6">
        <f>ROUND(E2640/L2640,2)</f>
        <v>89.6</v>
      </c>
      <c r="Q2640" t="str">
        <f>LEFT(N2640, SEARCH("/",N2640)-1)</f>
        <v>technology</v>
      </c>
      <c r="R2640" t="str">
        <f>RIGHT(N2640, LEN(N2640)-SEARCH("/",N2640))</f>
        <v>wearables</v>
      </c>
      <c r="S2640" s="10">
        <f t="shared" si="82"/>
        <v>42652.756574074076</v>
      </c>
      <c r="T2640" s="10">
        <f t="shared" si="83"/>
        <v>42685.999999999993</v>
      </c>
    </row>
    <row r="2641" spans="1:20" ht="65" x14ac:dyDescent="0.25">
      <c r="A2641">
        <v>994</v>
      </c>
      <c r="B2641" s="3" t="s">
        <v>995</v>
      </c>
      <c r="C2641" s="3" t="s">
        <v>5104</v>
      </c>
      <c r="D2641">
        <v>200000</v>
      </c>
      <c r="E2641">
        <v>4669</v>
      </c>
      <c r="F2641" t="s">
        <v>8221</v>
      </c>
      <c r="G2641" t="s">
        <v>8224</v>
      </c>
      <c r="H2641" t="s">
        <v>8246</v>
      </c>
      <c r="I2641">
        <v>1417388340</v>
      </c>
      <c r="J2641">
        <v>1412835530</v>
      </c>
      <c r="K2641" t="b">
        <v>0</v>
      </c>
      <c r="L2641">
        <v>11</v>
      </c>
      <c r="M2641" t="b">
        <v>0</v>
      </c>
      <c r="N2641" t="s">
        <v>8273</v>
      </c>
      <c r="O2641" s="5">
        <f>E2641/D2641</f>
        <v>2.3345000000000001E-2</v>
      </c>
      <c r="P2641" s="6">
        <f>ROUND(E2641/L2641,2)</f>
        <v>424.45</v>
      </c>
      <c r="Q2641" t="str">
        <f>LEFT(N2641, SEARCH("/",N2641)-1)</f>
        <v>technology</v>
      </c>
      <c r="R2641" t="str">
        <f>RIGHT(N2641, LEN(N2641)-SEARCH("/",N2641))</f>
        <v>wearables</v>
      </c>
      <c r="S2641" s="10">
        <f t="shared" si="82"/>
        <v>41921.054745370369</v>
      </c>
      <c r="T2641" s="10">
        <f t="shared" si="83"/>
        <v>41973.749305555553</v>
      </c>
    </row>
    <row r="2642" spans="1:20" ht="49" x14ac:dyDescent="0.25">
      <c r="A2642">
        <v>995</v>
      </c>
      <c r="B2642" s="3" t="s">
        <v>996</v>
      </c>
      <c r="C2642" s="3" t="s">
        <v>5105</v>
      </c>
      <c r="D2642">
        <v>10000</v>
      </c>
      <c r="E2642">
        <v>726</v>
      </c>
      <c r="F2642" t="s">
        <v>8221</v>
      </c>
      <c r="G2642" t="s">
        <v>8224</v>
      </c>
      <c r="H2642" t="s">
        <v>8246</v>
      </c>
      <c r="I2642">
        <v>1417276800</v>
      </c>
      <c r="J2642">
        <v>1415140480</v>
      </c>
      <c r="K2642" t="b">
        <v>0</v>
      </c>
      <c r="L2642">
        <v>9</v>
      </c>
      <c r="M2642" t="b">
        <v>0</v>
      </c>
      <c r="N2642" t="s">
        <v>8273</v>
      </c>
      <c r="O2642" s="5">
        <f>E2642/D2642</f>
        <v>7.2599999999999998E-2</v>
      </c>
      <c r="P2642" s="6">
        <f>ROUND(E2642/L2642,2)</f>
        <v>80.67</v>
      </c>
      <c r="Q2642" t="str">
        <f>LEFT(N2642, SEARCH("/",N2642)-1)</f>
        <v>technology</v>
      </c>
      <c r="R2642" t="str">
        <f>RIGHT(N2642, LEN(N2642)-SEARCH("/",N2642))</f>
        <v>wearables</v>
      </c>
      <c r="S2642" s="10">
        <f t="shared" si="82"/>
        <v>41947.732407407406</v>
      </c>
      <c r="T2642" s="10">
        <f t="shared" si="83"/>
        <v>41972.458333333336</v>
      </c>
    </row>
    <row r="2643" spans="1:20" ht="33" x14ac:dyDescent="0.25">
      <c r="A2643">
        <v>996</v>
      </c>
      <c r="B2643" s="3" t="s">
        <v>997</v>
      </c>
      <c r="C2643" s="3" t="s">
        <v>5106</v>
      </c>
      <c r="D2643">
        <v>4000</v>
      </c>
      <c r="E2643">
        <v>65</v>
      </c>
      <c r="F2643" t="s">
        <v>8221</v>
      </c>
      <c r="G2643" t="s">
        <v>8224</v>
      </c>
      <c r="H2643" t="s">
        <v>8246</v>
      </c>
      <c r="I2643">
        <v>1406474820</v>
      </c>
      <c r="J2643">
        <v>1403902060</v>
      </c>
      <c r="K2643" t="b">
        <v>0</v>
      </c>
      <c r="L2643">
        <v>5</v>
      </c>
      <c r="M2643" t="b">
        <v>0</v>
      </c>
      <c r="N2643" t="s">
        <v>8273</v>
      </c>
      <c r="O2643" s="5">
        <f>E2643/D2643</f>
        <v>1.6250000000000001E-2</v>
      </c>
      <c r="P2643" s="6">
        <f>ROUND(E2643/L2643,2)</f>
        <v>13</v>
      </c>
      <c r="Q2643" t="str">
        <f>LEFT(N2643, SEARCH("/",N2643)-1)</f>
        <v>technology</v>
      </c>
      <c r="R2643" t="str">
        <f>RIGHT(N2643, LEN(N2643)-SEARCH("/",N2643))</f>
        <v>wearables</v>
      </c>
      <c r="S2643" s="10">
        <f t="shared" si="82"/>
        <v>41817.658101851848</v>
      </c>
      <c r="T2643" s="10">
        <f t="shared" si="83"/>
        <v>41847.435416666667</v>
      </c>
    </row>
    <row r="2644" spans="1:20" ht="33" x14ac:dyDescent="0.25">
      <c r="A2644">
        <v>997</v>
      </c>
      <c r="B2644" s="3" t="s">
        <v>998</v>
      </c>
      <c r="C2644" s="3" t="s">
        <v>5107</v>
      </c>
      <c r="D2644">
        <v>5000</v>
      </c>
      <c r="E2644">
        <v>65</v>
      </c>
      <c r="F2644" t="s">
        <v>8221</v>
      </c>
      <c r="G2644" t="s">
        <v>8224</v>
      </c>
      <c r="H2644" t="s">
        <v>8246</v>
      </c>
      <c r="I2644">
        <v>1417145297</v>
      </c>
      <c r="J2644">
        <v>1414549697</v>
      </c>
      <c r="K2644" t="b">
        <v>0</v>
      </c>
      <c r="L2644">
        <v>8</v>
      </c>
      <c r="M2644" t="b">
        <v>0</v>
      </c>
      <c r="N2644" t="s">
        <v>8273</v>
      </c>
      <c r="O2644" s="5">
        <f>E2644/D2644</f>
        <v>1.2999999999999999E-2</v>
      </c>
      <c r="P2644" s="6">
        <f>ROUND(E2644/L2644,2)</f>
        <v>8.1300000000000008</v>
      </c>
      <c r="Q2644" t="str">
        <f>LEFT(N2644, SEARCH("/",N2644)-1)</f>
        <v>technology</v>
      </c>
      <c r="R2644" t="str">
        <f>RIGHT(N2644, LEN(N2644)-SEARCH("/",N2644))</f>
        <v>wearables</v>
      </c>
      <c r="S2644" s="10">
        <f t="shared" si="82"/>
        <v>41940.894641203704</v>
      </c>
      <c r="T2644" s="10">
        <f t="shared" si="83"/>
        <v>41970.936307870368</v>
      </c>
    </row>
    <row r="2645" spans="1:20" ht="33" x14ac:dyDescent="0.25">
      <c r="A2645">
        <v>998</v>
      </c>
      <c r="B2645" s="3" t="s">
        <v>999</v>
      </c>
      <c r="C2645" s="3" t="s">
        <v>5108</v>
      </c>
      <c r="D2645">
        <v>60000</v>
      </c>
      <c r="E2645">
        <v>35135</v>
      </c>
      <c r="F2645" t="s">
        <v>8221</v>
      </c>
      <c r="G2645" t="s">
        <v>8229</v>
      </c>
      <c r="H2645" t="s">
        <v>8251</v>
      </c>
      <c r="I2645">
        <v>1447909401</v>
      </c>
      <c r="J2645">
        <v>1444017801</v>
      </c>
      <c r="K2645" t="b">
        <v>0</v>
      </c>
      <c r="L2645">
        <v>229</v>
      </c>
      <c r="M2645" t="b">
        <v>0</v>
      </c>
      <c r="N2645" t="s">
        <v>8273</v>
      </c>
      <c r="O2645" s="5">
        <f>E2645/D2645</f>
        <v>0.58558333333333334</v>
      </c>
      <c r="P2645" s="6">
        <f>ROUND(E2645/L2645,2)</f>
        <v>153.43</v>
      </c>
      <c r="Q2645" t="str">
        <f>LEFT(N2645, SEARCH("/",N2645)-1)</f>
        <v>technology</v>
      </c>
      <c r="R2645" t="str">
        <f>RIGHT(N2645, LEN(N2645)-SEARCH("/",N2645))</f>
        <v>wearables</v>
      </c>
      <c r="S2645" s="10">
        <f t="shared" si="82"/>
        <v>42281.960659722223</v>
      </c>
      <c r="T2645" s="10">
        <f t="shared" si="83"/>
        <v>42327.002326388887</v>
      </c>
    </row>
    <row r="2646" spans="1:20" ht="49" x14ac:dyDescent="0.25">
      <c r="A2646">
        <v>999</v>
      </c>
      <c r="B2646" s="3" t="s">
        <v>1000</v>
      </c>
      <c r="C2646" s="3" t="s">
        <v>5109</v>
      </c>
      <c r="D2646">
        <v>150000</v>
      </c>
      <c r="E2646">
        <v>11683</v>
      </c>
      <c r="F2646" t="s">
        <v>8221</v>
      </c>
      <c r="G2646" t="s">
        <v>8229</v>
      </c>
      <c r="H2646" t="s">
        <v>8251</v>
      </c>
      <c r="I2646">
        <v>1415865720</v>
      </c>
      <c r="J2646">
        <v>1413270690</v>
      </c>
      <c r="K2646" t="b">
        <v>0</v>
      </c>
      <c r="L2646">
        <v>40</v>
      </c>
      <c r="M2646" t="b">
        <v>0</v>
      </c>
      <c r="N2646" t="s">
        <v>8273</v>
      </c>
      <c r="O2646" s="5">
        <f>E2646/D2646</f>
        <v>7.7886666666666673E-2</v>
      </c>
      <c r="P2646" s="6">
        <f>ROUND(E2646/L2646,2)</f>
        <v>292.08</v>
      </c>
      <c r="Q2646" t="str">
        <f>LEFT(N2646, SEARCH("/",N2646)-1)</f>
        <v>technology</v>
      </c>
      <c r="R2646" t="str">
        <f>RIGHT(N2646, LEN(N2646)-SEARCH("/",N2646))</f>
        <v>wearables</v>
      </c>
      <c r="S2646" s="10">
        <f t="shared" si="82"/>
        <v>41926.091319444444</v>
      </c>
      <c r="T2646" s="10">
        <f t="shared" si="83"/>
        <v>41956.126388888886</v>
      </c>
    </row>
    <row r="2647" spans="1:20" ht="49" x14ac:dyDescent="0.25">
      <c r="A2647">
        <v>1064</v>
      </c>
      <c r="B2647" s="3" t="s">
        <v>1065</v>
      </c>
      <c r="C2647" s="3" t="s">
        <v>5174</v>
      </c>
      <c r="D2647">
        <v>90000</v>
      </c>
      <c r="E2647">
        <v>8077</v>
      </c>
      <c r="F2647" t="s">
        <v>8221</v>
      </c>
      <c r="G2647" t="s">
        <v>8224</v>
      </c>
      <c r="H2647" t="s">
        <v>8246</v>
      </c>
      <c r="I2647">
        <v>1373174903</v>
      </c>
      <c r="J2647">
        <v>1369286903</v>
      </c>
      <c r="K2647" t="b">
        <v>0</v>
      </c>
      <c r="L2647">
        <v>123</v>
      </c>
      <c r="M2647" t="b">
        <v>0</v>
      </c>
      <c r="N2647" t="s">
        <v>8282</v>
      </c>
      <c r="O2647" s="5">
        <f>E2647/D2647</f>
        <v>8.9744444444444446E-2</v>
      </c>
      <c r="P2647" s="6">
        <f>ROUND(E2647/L2647,2)</f>
        <v>65.67</v>
      </c>
      <c r="Q2647" t="str">
        <f>LEFT(N2647, SEARCH("/",N2647)-1)</f>
        <v>games</v>
      </c>
      <c r="R2647" t="str">
        <f>RIGHT(N2647, LEN(N2647)-SEARCH("/",N2647))</f>
        <v>video games</v>
      </c>
      <c r="S2647" s="10">
        <f t="shared" si="82"/>
        <v>41417.019710648143</v>
      </c>
      <c r="T2647" s="10">
        <f t="shared" si="83"/>
        <v>41462.019710648143</v>
      </c>
    </row>
    <row r="2648" spans="1:20" ht="49" x14ac:dyDescent="0.25">
      <c r="A2648">
        <v>1065</v>
      </c>
      <c r="B2648" s="3" t="s">
        <v>1066</v>
      </c>
      <c r="C2648" s="3" t="s">
        <v>5175</v>
      </c>
      <c r="D2648">
        <v>3000</v>
      </c>
      <c r="E2648">
        <v>81</v>
      </c>
      <c r="F2648" t="s">
        <v>8221</v>
      </c>
      <c r="G2648" t="s">
        <v>8226</v>
      </c>
      <c r="H2648" t="s">
        <v>8248</v>
      </c>
      <c r="I2648">
        <v>1392800922</v>
      </c>
      <c r="J2648">
        <v>1390381722</v>
      </c>
      <c r="K2648" t="b">
        <v>0</v>
      </c>
      <c r="L2648">
        <v>5</v>
      </c>
      <c r="M2648" t="b">
        <v>0</v>
      </c>
      <c r="N2648" t="s">
        <v>8282</v>
      </c>
      <c r="O2648" s="5">
        <f>E2648/D2648</f>
        <v>2.7E-2</v>
      </c>
      <c r="P2648" s="6">
        <f>ROUND(E2648/L2648,2)</f>
        <v>16.2</v>
      </c>
      <c r="Q2648" t="str">
        <f>LEFT(N2648, SEARCH("/",N2648)-1)</f>
        <v>games</v>
      </c>
      <c r="R2648" t="str">
        <f>RIGHT(N2648, LEN(N2648)-SEARCH("/",N2648))</f>
        <v>video games</v>
      </c>
      <c r="S2648" s="10">
        <f t="shared" si="82"/>
        <v>41661.172708333332</v>
      </c>
      <c r="T2648" s="10">
        <f t="shared" si="83"/>
        <v>41689.172708333332</v>
      </c>
    </row>
    <row r="2649" spans="1:20" ht="49" x14ac:dyDescent="0.25">
      <c r="A2649">
        <v>1066</v>
      </c>
      <c r="B2649" s="3" t="s">
        <v>1067</v>
      </c>
      <c r="C2649" s="3" t="s">
        <v>5176</v>
      </c>
      <c r="D2649">
        <v>150000</v>
      </c>
      <c r="E2649">
        <v>5051</v>
      </c>
      <c r="F2649" t="s">
        <v>8221</v>
      </c>
      <c r="G2649" t="s">
        <v>8224</v>
      </c>
      <c r="H2649" t="s">
        <v>8246</v>
      </c>
      <c r="I2649">
        <v>1375657582</v>
      </c>
      <c r="J2649">
        <v>1371769582</v>
      </c>
      <c r="K2649" t="b">
        <v>0</v>
      </c>
      <c r="L2649">
        <v>148</v>
      </c>
      <c r="M2649" t="b">
        <v>0</v>
      </c>
      <c r="N2649" t="s">
        <v>8282</v>
      </c>
      <c r="O2649" s="5">
        <f>E2649/D2649</f>
        <v>3.3673333333333333E-2</v>
      </c>
      <c r="P2649" s="6">
        <f>ROUND(E2649/L2649,2)</f>
        <v>34.130000000000003</v>
      </c>
      <c r="Q2649" t="str">
        <f>LEFT(N2649, SEARCH("/",N2649)-1)</f>
        <v>games</v>
      </c>
      <c r="R2649" t="str">
        <f>RIGHT(N2649, LEN(N2649)-SEARCH("/",N2649))</f>
        <v>video games</v>
      </c>
      <c r="S2649" s="10">
        <f t="shared" si="82"/>
        <v>41445.754421296289</v>
      </c>
      <c r="T2649" s="10">
        <f t="shared" si="83"/>
        <v>41490.754421296289</v>
      </c>
    </row>
    <row r="2650" spans="1:20" ht="49" x14ac:dyDescent="0.25">
      <c r="A2650">
        <v>1067</v>
      </c>
      <c r="B2650" s="3" t="s">
        <v>1068</v>
      </c>
      <c r="C2650" s="3" t="s">
        <v>5177</v>
      </c>
      <c r="D2650">
        <v>500</v>
      </c>
      <c r="E2650">
        <v>130</v>
      </c>
      <c r="F2650" t="s">
        <v>8221</v>
      </c>
      <c r="G2650" t="s">
        <v>8224</v>
      </c>
      <c r="H2650" t="s">
        <v>8246</v>
      </c>
      <c r="I2650">
        <v>1387657931</v>
      </c>
      <c r="J2650">
        <v>1385065931</v>
      </c>
      <c r="K2650" t="b">
        <v>0</v>
      </c>
      <c r="L2650">
        <v>10</v>
      </c>
      <c r="M2650" t="b">
        <v>0</v>
      </c>
      <c r="N2650" t="s">
        <v>8282</v>
      </c>
      <c r="O2650" s="5">
        <f>E2650/D2650</f>
        <v>0.26</v>
      </c>
      <c r="P2650" s="6">
        <f>ROUND(E2650/L2650,2)</f>
        <v>13</v>
      </c>
      <c r="Q2650" t="str">
        <f>LEFT(N2650, SEARCH("/",N2650)-1)</f>
        <v>games</v>
      </c>
      <c r="R2650" t="str">
        <f>RIGHT(N2650, LEN(N2650)-SEARCH("/",N2650))</f>
        <v>video games</v>
      </c>
      <c r="S2650" s="10">
        <f t="shared" si="82"/>
        <v>41599.647349537037</v>
      </c>
      <c r="T2650" s="10">
        <f t="shared" si="83"/>
        <v>41629.647349537037</v>
      </c>
    </row>
    <row r="2651" spans="1:20" ht="49" x14ac:dyDescent="0.25">
      <c r="A2651">
        <v>1068</v>
      </c>
      <c r="B2651" s="3" t="s">
        <v>1069</v>
      </c>
      <c r="C2651" s="3" t="s">
        <v>5178</v>
      </c>
      <c r="D2651">
        <v>30000</v>
      </c>
      <c r="E2651">
        <v>45</v>
      </c>
      <c r="F2651" t="s">
        <v>8221</v>
      </c>
      <c r="G2651" t="s">
        <v>8224</v>
      </c>
      <c r="H2651" t="s">
        <v>8246</v>
      </c>
      <c r="I2651">
        <v>1460274864</v>
      </c>
      <c r="J2651">
        <v>1457686464</v>
      </c>
      <c r="K2651" t="b">
        <v>0</v>
      </c>
      <c r="L2651">
        <v>4</v>
      </c>
      <c r="M2651" t="b">
        <v>0</v>
      </c>
      <c r="N2651" t="s">
        <v>8282</v>
      </c>
      <c r="O2651" s="5">
        <f>E2651/D2651</f>
        <v>1.5E-3</v>
      </c>
      <c r="P2651" s="6">
        <f>ROUND(E2651/L2651,2)</f>
        <v>11.25</v>
      </c>
      <c r="Q2651" t="str">
        <f>LEFT(N2651, SEARCH("/",N2651)-1)</f>
        <v>games</v>
      </c>
      <c r="R2651" t="str">
        <f>RIGHT(N2651, LEN(N2651)-SEARCH("/",N2651))</f>
        <v>video games</v>
      </c>
      <c r="S2651" s="10">
        <f t="shared" si="82"/>
        <v>42440.162777777776</v>
      </c>
      <c r="T2651" s="10">
        <f t="shared" si="83"/>
        <v>42470.121111111112</v>
      </c>
    </row>
    <row r="2652" spans="1:20" ht="49" x14ac:dyDescent="0.25">
      <c r="A2652">
        <v>1069</v>
      </c>
      <c r="B2652" s="3" t="s">
        <v>1070</v>
      </c>
      <c r="C2652" s="3" t="s">
        <v>5179</v>
      </c>
      <c r="D2652">
        <v>2200</v>
      </c>
      <c r="E2652">
        <v>850</v>
      </c>
      <c r="F2652" t="s">
        <v>8221</v>
      </c>
      <c r="G2652" t="s">
        <v>8224</v>
      </c>
      <c r="H2652" t="s">
        <v>8246</v>
      </c>
      <c r="I2652">
        <v>1385447459</v>
      </c>
      <c r="J2652">
        <v>1382679059</v>
      </c>
      <c r="K2652" t="b">
        <v>0</v>
      </c>
      <c r="L2652">
        <v>21</v>
      </c>
      <c r="M2652" t="b">
        <v>0</v>
      </c>
      <c r="N2652" t="s">
        <v>8282</v>
      </c>
      <c r="O2652" s="5">
        <f>E2652/D2652</f>
        <v>0.38636363636363635</v>
      </c>
      <c r="P2652" s="6">
        <f>ROUND(E2652/L2652,2)</f>
        <v>40.479999999999997</v>
      </c>
      <c r="Q2652" t="str">
        <f>LEFT(N2652, SEARCH("/",N2652)-1)</f>
        <v>games</v>
      </c>
      <c r="R2652" t="str">
        <f>RIGHT(N2652, LEN(N2652)-SEARCH("/",N2652))</f>
        <v>video games</v>
      </c>
      <c r="S2652" s="10">
        <f t="shared" si="82"/>
        <v>41572.021516203698</v>
      </c>
      <c r="T2652" s="10">
        <f t="shared" si="83"/>
        <v>41604.06318287037</v>
      </c>
    </row>
    <row r="2653" spans="1:20" ht="49" x14ac:dyDescent="0.25">
      <c r="A2653">
        <v>1070</v>
      </c>
      <c r="B2653" s="3" t="s">
        <v>1071</v>
      </c>
      <c r="C2653" s="3" t="s">
        <v>5180</v>
      </c>
      <c r="D2653">
        <v>10000</v>
      </c>
      <c r="E2653">
        <v>70</v>
      </c>
      <c r="F2653" t="s">
        <v>8221</v>
      </c>
      <c r="G2653" t="s">
        <v>8224</v>
      </c>
      <c r="H2653" t="s">
        <v>8246</v>
      </c>
      <c r="I2653">
        <v>1349050622</v>
      </c>
      <c r="J2653">
        <v>1347322622</v>
      </c>
      <c r="K2653" t="b">
        <v>0</v>
      </c>
      <c r="L2653">
        <v>2</v>
      </c>
      <c r="M2653" t="b">
        <v>0</v>
      </c>
      <c r="N2653" t="s">
        <v>8282</v>
      </c>
      <c r="O2653" s="5">
        <f>E2653/D2653</f>
        <v>7.0000000000000001E-3</v>
      </c>
      <c r="P2653" s="6">
        <f>ROUND(E2653/L2653,2)</f>
        <v>35</v>
      </c>
      <c r="Q2653" t="str">
        <f>LEFT(N2653, SEARCH("/",N2653)-1)</f>
        <v>games</v>
      </c>
      <c r="R2653" t="str">
        <f>RIGHT(N2653, LEN(N2653)-SEARCH("/",N2653))</f>
        <v>video games</v>
      </c>
      <c r="S2653" s="10">
        <f t="shared" si="82"/>
        <v>41162.803495370368</v>
      </c>
      <c r="T2653" s="10">
        <f t="shared" si="83"/>
        <v>41182.803495370368</v>
      </c>
    </row>
    <row r="2654" spans="1:20" ht="49" x14ac:dyDescent="0.25">
      <c r="A2654">
        <v>1071</v>
      </c>
      <c r="B2654" s="3" t="s">
        <v>1072</v>
      </c>
      <c r="C2654" s="3" t="s">
        <v>5181</v>
      </c>
      <c r="D2654">
        <v>100</v>
      </c>
      <c r="E2654">
        <v>0</v>
      </c>
      <c r="F2654" t="s">
        <v>8221</v>
      </c>
      <c r="G2654" t="s">
        <v>8234</v>
      </c>
      <c r="H2654" t="s">
        <v>8254</v>
      </c>
      <c r="I2654">
        <v>1447787093</v>
      </c>
      <c r="J2654">
        <v>1445191493</v>
      </c>
      <c r="K2654" t="b">
        <v>0</v>
      </c>
      <c r="L2654">
        <v>0</v>
      </c>
      <c r="M2654" t="b">
        <v>0</v>
      </c>
      <c r="N2654" t="s">
        <v>8282</v>
      </c>
      <c r="O2654" s="5">
        <f>E2654/D2654</f>
        <v>0</v>
      </c>
      <c r="P2654" s="6" t="e">
        <f>ROUND(E2654/L2654,2)</f>
        <v>#DIV/0!</v>
      </c>
      <c r="Q2654" t="str">
        <f>LEFT(N2654, SEARCH("/",N2654)-1)</f>
        <v>games</v>
      </c>
      <c r="R2654" t="str">
        <f>RIGHT(N2654, LEN(N2654)-SEARCH("/",N2654))</f>
        <v>video games</v>
      </c>
      <c r="S2654" s="10">
        <f t="shared" si="82"/>
        <v>42295.545057870368</v>
      </c>
      <c r="T2654" s="10">
        <f t="shared" si="83"/>
        <v>42325.586724537039</v>
      </c>
    </row>
    <row r="2655" spans="1:20" ht="49" x14ac:dyDescent="0.25">
      <c r="A2655">
        <v>1072</v>
      </c>
      <c r="B2655" s="3" t="s">
        <v>1073</v>
      </c>
      <c r="C2655" s="3" t="s">
        <v>5182</v>
      </c>
      <c r="D2655">
        <v>75000</v>
      </c>
      <c r="E2655">
        <v>51</v>
      </c>
      <c r="F2655" t="s">
        <v>8221</v>
      </c>
      <c r="G2655" t="s">
        <v>8224</v>
      </c>
      <c r="H2655" t="s">
        <v>8246</v>
      </c>
      <c r="I2655">
        <v>1391630297</v>
      </c>
      <c r="J2655">
        <v>1389038297</v>
      </c>
      <c r="K2655" t="b">
        <v>0</v>
      </c>
      <c r="L2655">
        <v>4</v>
      </c>
      <c r="M2655" t="b">
        <v>0</v>
      </c>
      <c r="N2655" t="s">
        <v>8282</v>
      </c>
      <c r="O2655" s="5">
        <f>E2655/D2655</f>
        <v>6.8000000000000005E-4</v>
      </c>
      <c r="P2655" s="6">
        <f>ROUND(E2655/L2655,2)</f>
        <v>12.75</v>
      </c>
      <c r="Q2655" t="str">
        <f>LEFT(N2655, SEARCH("/",N2655)-1)</f>
        <v>games</v>
      </c>
      <c r="R2655" t="str">
        <f>RIGHT(N2655, LEN(N2655)-SEARCH("/",N2655))</f>
        <v>video games</v>
      </c>
      <c r="S2655" s="10">
        <f t="shared" si="82"/>
        <v>41645.623807870368</v>
      </c>
      <c r="T2655" s="10">
        <f t="shared" si="83"/>
        <v>41675.623807870368</v>
      </c>
    </row>
    <row r="2656" spans="1:20" ht="33" x14ac:dyDescent="0.25">
      <c r="A2656">
        <v>1073</v>
      </c>
      <c r="B2656" s="3" t="s">
        <v>1074</v>
      </c>
      <c r="C2656" s="3" t="s">
        <v>5183</v>
      </c>
      <c r="D2656">
        <v>750</v>
      </c>
      <c r="E2656">
        <v>10</v>
      </c>
      <c r="F2656" t="s">
        <v>8221</v>
      </c>
      <c r="G2656" t="s">
        <v>8224</v>
      </c>
      <c r="H2656" t="s">
        <v>8246</v>
      </c>
      <c r="I2656">
        <v>1318806541</v>
      </c>
      <c r="J2656">
        <v>1316214541</v>
      </c>
      <c r="K2656" t="b">
        <v>0</v>
      </c>
      <c r="L2656">
        <v>1</v>
      </c>
      <c r="M2656" t="b">
        <v>0</v>
      </c>
      <c r="N2656" t="s">
        <v>8282</v>
      </c>
      <c r="O2656" s="5">
        <f>E2656/D2656</f>
        <v>1.3333333333333334E-2</v>
      </c>
      <c r="P2656" s="6">
        <f>ROUND(E2656/L2656,2)</f>
        <v>10</v>
      </c>
      <c r="Q2656" t="str">
        <f>LEFT(N2656, SEARCH("/",N2656)-1)</f>
        <v>games</v>
      </c>
      <c r="R2656" t="str">
        <f>RIGHT(N2656, LEN(N2656)-SEARCH("/",N2656))</f>
        <v>video games</v>
      </c>
      <c r="S2656" s="10">
        <f t="shared" si="82"/>
        <v>40802.756261574068</v>
      </c>
      <c r="T2656" s="10">
        <f t="shared" si="83"/>
        <v>40832.756261574068</v>
      </c>
    </row>
    <row r="2657" spans="1:20" ht="49" x14ac:dyDescent="0.25">
      <c r="A2657">
        <v>1074</v>
      </c>
      <c r="B2657" s="3" t="s">
        <v>1075</v>
      </c>
      <c r="C2657" s="3" t="s">
        <v>5184</v>
      </c>
      <c r="D2657">
        <v>54000</v>
      </c>
      <c r="E2657">
        <v>3407</v>
      </c>
      <c r="F2657" t="s">
        <v>8221</v>
      </c>
      <c r="G2657" t="s">
        <v>8224</v>
      </c>
      <c r="H2657" t="s">
        <v>8246</v>
      </c>
      <c r="I2657">
        <v>1388808545</v>
      </c>
      <c r="J2657">
        <v>1386216545</v>
      </c>
      <c r="K2657" t="b">
        <v>0</v>
      </c>
      <c r="L2657">
        <v>30</v>
      </c>
      <c r="M2657" t="b">
        <v>0</v>
      </c>
      <c r="N2657" t="s">
        <v>8282</v>
      </c>
      <c r="O2657" s="5">
        <f>E2657/D2657</f>
        <v>6.3092592592592589E-2</v>
      </c>
      <c r="P2657" s="6">
        <f>ROUND(E2657/L2657,2)</f>
        <v>113.57</v>
      </c>
      <c r="Q2657" t="str">
        <f>LEFT(N2657, SEARCH("/",N2657)-1)</f>
        <v>games</v>
      </c>
      <c r="R2657" t="str">
        <f>RIGHT(N2657, LEN(N2657)-SEARCH("/",N2657))</f>
        <v>video games</v>
      </c>
      <c r="S2657" s="10">
        <f t="shared" si="82"/>
        <v>41612.964641203704</v>
      </c>
      <c r="T2657" s="10">
        <f t="shared" si="83"/>
        <v>41642.964641203704</v>
      </c>
    </row>
    <row r="2658" spans="1:20" ht="33" x14ac:dyDescent="0.25">
      <c r="A2658">
        <v>1075</v>
      </c>
      <c r="B2658" s="3" t="s">
        <v>1076</v>
      </c>
      <c r="C2658" s="3" t="s">
        <v>5185</v>
      </c>
      <c r="D2658">
        <v>1000</v>
      </c>
      <c r="E2658">
        <v>45</v>
      </c>
      <c r="F2658" t="s">
        <v>8221</v>
      </c>
      <c r="G2658" t="s">
        <v>8224</v>
      </c>
      <c r="H2658" t="s">
        <v>8246</v>
      </c>
      <c r="I2658">
        <v>1336340516</v>
      </c>
      <c r="J2658">
        <v>1333748516</v>
      </c>
      <c r="K2658" t="b">
        <v>0</v>
      </c>
      <c r="L2658">
        <v>3</v>
      </c>
      <c r="M2658" t="b">
        <v>0</v>
      </c>
      <c r="N2658" t="s">
        <v>8282</v>
      </c>
      <c r="O2658" s="5">
        <f>E2658/D2658</f>
        <v>4.4999999999999998E-2</v>
      </c>
      <c r="P2658" s="6">
        <f>ROUND(E2658/L2658,2)</f>
        <v>15</v>
      </c>
      <c r="Q2658" t="str">
        <f>LEFT(N2658, SEARCH("/",N2658)-1)</f>
        <v>games</v>
      </c>
      <c r="R2658" t="str">
        <f>RIGHT(N2658, LEN(N2658)-SEARCH("/",N2658))</f>
        <v>video games</v>
      </c>
      <c r="S2658" s="10">
        <f t="shared" si="82"/>
        <v>41005.695787037032</v>
      </c>
      <c r="T2658" s="10">
        <f t="shared" si="83"/>
        <v>41035.695787037032</v>
      </c>
    </row>
    <row r="2659" spans="1:20" ht="49" x14ac:dyDescent="0.25">
      <c r="A2659">
        <v>1076</v>
      </c>
      <c r="B2659" s="3" t="s">
        <v>1077</v>
      </c>
      <c r="C2659" s="3" t="s">
        <v>5186</v>
      </c>
      <c r="D2659">
        <v>75000</v>
      </c>
      <c r="E2659">
        <v>47074</v>
      </c>
      <c r="F2659" t="s">
        <v>8221</v>
      </c>
      <c r="G2659" t="s">
        <v>8224</v>
      </c>
      <c r="H2659" t="s">
        <v>8246</v>
      </c>
      <c r="I2659">
        <v>1410426250</v>
      </c>
      <c r="J2659">
        <v>1405674250</v>
      </c>
      <c r="K2659" t="b">
        <v>0</v>
      </c>
      <c r="L2659">
        <v>975</v>
      </c>
      <c r="M2659" t="b">
        <v>0</v>
      </c>
      <c r="N2659" t="s">
        <v>8282</v>
      </c>
      <c r="O2659" s="5">
        <f>E2659/D2659</f>
        <v>0.62765333333333329</v>
      </c>
      <c r="P2659" s="6">
        <f>ROUND(E2659/L2659,2)</f>
        <v>48.28</v>
      </c>
      <c r="Q2659" t="str">
        <f>LEFT(N2659, SEARCH("/",N2659)-1)</f>
        <v>games</v>
      </c>
      <c r="R2659" t="str">
        <f>RIGHT(N2659, LEN(N2659)-SEARCH("/",N2659))</f>
        <v>video games</v>
      </c>
      <c r="S2659" s="10">
        <f t="shared" si="82"/>
        <v>41838.169560185182</v>
      </c>
      <c r="T2659" s="10">
        <f t="shared" si="83"/>
        <v>41893.169560185182</v>
      </c>
    </row>
    <row r="2660" spans="1:20" ht="49" x14ac:dyDescent="0.25">
      <c r="A2660">
        <v>1077</v>
      </c>
      <c r="B2660" s="3" t="s">
        <v>1078</v>
      </c>
      <c r="C2660" s="3" t="s">
        <v>5187</v>
      </c>
      <c r="D2660">
        <v>25000</v>
      </c>
      <c r="E2660">
        <v>7344</v>
      </c>
      <c r="F2660" t="s">
        <v>8221</v>
      </c>
      <c r="G2660" t="s">
        <v>8224</v>
      </c>
      <c r="H2660" t="s">
        <v>8246</v>
      </c>
      <c r="I2660">
        <v>1452744011</v>
      </c>
      <c r="J2660">
        <v>1450152011</v>
      </c>
      <c r="K2660" t="b">
        <v>0</v>
      </c>
      <c r="L2660">
        <v>167</v>
      </c>
      <c r="M2660" t="b">
        <v>0</v>
      </c>
      <c r="N2660" t="s">
        <v>8282</v>
      </c>
      <c r="O2660" s="5">
        <f>E2660/D2660</f>
        <v>0.29376000000000002</v>
      </c>
      <c r="P2660" s="6">
        <f>ROUND(E2660/L2660,2)</f>
        <v>43.98</v>
      </c>
      <c r="Q2660" t="str">
        <f>LEFT(N2660, SEARCH("/",N2660)-1)</f>
        <v>games</v>
      </c>
      <c r="R2660" t="str">
        <f>RIGHT(N2660, LEN(N2660)-SEARCH("/",N2660))</f>
        <v>video games</v>
      </c>
      <c r="S2660" s="10">
        <f t="shared" si="82"/>
        <v>42352.958460648144</v>
      </c>
      <c r="T2660" s="10">
        <f t="shared" si="83"/>
        <v>42382.958460648144</v>
      </c>
    </row>
    <row r="2661" spans="1:20" ht="49" x14ac:dyDescent="0.25">
      <c r="A2661">
        <v>1078</v>
      </c>
      <c r="B2661" s="3" t="s">
        <v>1079</v>
      </c>
      <c r="C2661" s="3" t="s">
        <v>5188</v>
      </c>
      <c r="D2661">
        <v>600</v>
      </c>
      <c r="E2661">
        <v>45</v>
      </c>
      <c r="F2661" t="s">
        <v>8221</v>
      </c>
      <c r="G2661" t="s">
        <v>8224</v>
      </c>
      <c r="H2661" t="s">
        <v>8246</v>
      </c>
      <c r="I2661">
        <v>1311309721</v>
      </c>
      <c r="J2661">
        <v>1307421721</v>
      </c>
      <c r="K2661" t="b">
        <v>0</v>
      </c>
      <c r="L2661">
        <v>5</v>
      </c>
      <c r="M2661" t="b">
        <v>0</v>
      </c>
      <c r="N2661" t="s">
        <v>8282</v>
      </c>
      <c r="O2661" s="5">
        <f>E2661/D2661</f>
        <v>7.4999999999999997E-2</v>
      </c>
      <c r="P2661" s="6">
        <f>ROUND(E2661/L2661,2)</f>
        <v>9</v>
      </c>
      <c r="Q2661" t="str">
        <f>LEFT(N2661, SEARCH("/",N2661)-1)</f>
        <v>games</v>
      </c>
      <c r="R2661" t="str">
        <f>RIGHT(N2661, LEN(N2661)-SEARCH("/",N2661))</f>
        <v>video games</v>
      </c>
      <c r="S2661" s="10">
        <f t="shared" si="82"/>
        <v>40700.987511574072</v>
      </c>
      <c r="T2661" s="10">
        <f t="shared" si="83"/>
        <v>40745.987511574072</v>
      </c>
    </row>
    <row r="2662" spans="1:20" ht="49" x14ac:dyDescent="0.25">
      <c r="A2662">
        <v>1079</v>
      </c>
      <c r="B2662" s="3" t="s">
        <v>1080</v>
      </c>
      <c r="C2662" s="3" t="s">
        <v>5189</v>
      </c>
      <c r="D2662">
        <v>26000</v>
      </c>
      <c r="E2662">
        <v>678</v>
      </c>
      <c r="F2662" t="s">
        <v>8221</v>
      </c>
      <c r="G2662" t="s">
        <v>8236</v>
      </c>
      <c r="H2662" t="s">
        <v>8249</v>
      </c>
      <c r="I2662">
        <v>1463232936</v>
      </c>
      <c r="J2662">
        <v>1461072936</v>
      </c>
      <c r="K2662" t="b">
        <v>0</v>
      </c>
      <c r="L2662">
        <v>18</v>
      </c>
      <c r="M2662" t="b">
        <v>0</v>
      </c>
      <c r="N2662" t="s">
        <v>8282</v>
      </c>
      <c r="O2662" s="5">
        <f>E2662/D2662</f>
        <v>2.6076923076923077E-2</v>
      </c>
      <c r="P2662" s="6">
        <f>ROUND(E2662/L2662,2)</f>
        <v>37.67</v>
      </c>
      <c r="Q2662" t="str">
        <f>LEFT(N2662, SEARCH("/",N2662)-1)</f>
        <v>games</v>
      </c>
      <c r="R2662" t="str">
        <f>RIGHT(N2662, LEN(N2662)-SEARCH("/",N2662))</f>
        <v>video games</v>
      </c>
      <c r="S2662" s="10">
        <f t="shared" si="82"/>
        <v>42479.358055555553</v>
      </c>
      <c r="T2662" s="10">
        <f t="shared" si="83"/>
        <v>42504.358055555553</v>
      </c>
    </row>
    <row r="2663" spans="1:20" ht="49" x14ac:dyDescent="0.25">
      <c r="A2663">
        <v>1080</v>
      </c>
      <c r="B2663" s="3" t="s">
        <v>1081</v>
      </c>
      <c r="C2663" s="3" t="s">
        <v>5190</v>
      </c>
      <c r="D2663">
        <v>20000</v>
      </c>
      <c r="E2663">
        <v>1821</v>
      </c>
      <c r="F2663" t="s">
        <v>8221</v>
      </c>
      <c r="G2663" t="s">
        <v>8224</v>
      </c>
      <c r="H2663" t="s">
        <v>8246</v>
      </c>
      <c r="I2663">
        <v>1399778333</v>
      </c>
      <c r="J2663">
        <v>1397186333</v>
      </c>
      <c r="K2663" t="b">
        <v>0</v>
      </c>
      <c r="L2663">
        <v>98</v>
      </c>
      <c r="M2663" t="b">
        <v>0</v>
      </c>
      <c r="N2663" t="s">
        <v>8282</v>
      </c>
      <c r="O2663" s="5">
        <f>E2663/D2663</f>
        <v>9.1050000000000006E-2</v>
      </c>
      <c r="P2663" s="6">
        <f>ROUND(E2663/L2663,2)</f>
        <v>18.579999999999998</v>
      </c>
      <c r="Q2663" t="str">
        <f>LEFT(N2663, SEARCH("/",N2663)-1)</f>
        <v>games</v>
      </c>
      <c r="R2663" t="str">
        <f>RIGHT(N2663, LEN(N2663)-SEARCH("/",N2663))</f>
        <v>video games</v>
      </c>
      <c r="S2663" s="10">
        <f t="shared" si="82"/>
        <v>41739.929780092592</v>
      </c>
      <c r="T2663" s="10">
        <f t="shared" si="83"/>
        <v>41769.929780092592</v>
      </c>
    </row>
    <row r="2664" spans="1:20" ht="49" x14ac:dyDescent="0.25">
      <c r="A2664">
        <v>1081</v>
      </c>
      <c r="B2664" s="3" t="s">
        <v>1082</v>
      </c>
      <c r="C2664" s="3" t="s">
        <v>5191</v>
      </c>
      <c r="D2664">
        <v>68000</v>
      </c>
      <c r="E2664">
        <v>12</v>
      </c>
      <c r="F2664" t="s">
        <v>8221</v>
      </c>
      <c r="G2664" t="s">
        <v>8224</v>
      </c>
      <c r="H2664" t="s">
        <v>8246</v>
      </c>
      <c r="I2664">
        <v>1422483292</v>
      </c>
      <c r="J2664">
        <v>1419891292</v>
      </c>
      <c r="K2664" t="b">
        <v>0</v>
      </c>
      <c r="L2664">
        <v>4</v>
      </c>
      <c r="M2664" t="b">
        <v>0</v>
      </c>
      <c r="N2664" t="s">
        <v>8282</v>
      </c>
      <c r="O2664" s="5">
        <f>E2664/D2664</f>
        <v>1.7647058823529413E-4</v>
      </c>
      <c r="P2664" s="6">
        <f>ROUND(E2664/L2664,2)</f>
        <v>3</v>
      </c>
      <c r="Q2664" t="str">
        <f>LEFT(N2664, SEARCH("/",N2664)-1)</f>
        <v>games</v>
      </c>
      <c r="R2664" t="str">
        <f>RIGHT(N2664, LEN(N2664)-SEARCH("/",N2664))</f>
        <v>video games</v>
      </c>
      <c r="S2664" s="10">
        <f t="shared" si="82"/>
        <v>42002.718657407408</v>
      </c>
      <c r="T2664" s="10">
        <f t="shared" si="83"/>
        <v>42032.718657407408</v>
      </c>
    </row>
    <row r="2665" spans="1:20" ht="33" x14ac:dyDescent="0.25">
      <c r="A2665">
        <v>1082</v>
      </c>
      <c r="B2665" s="3" t="s">
        <v>1083</v>
      </c>
      <c r="C2665" s="3" t="s">
        <v>5192</v>
      </c>
      <c r="D2665">
        <v>10000</v>
      </c>
      <c r="E2665">
        <v>56</v>
      </c>
      <c r="F2665" t="s">
        <v>8221</v>
      </c>
      <c r="G2665" t="s">
        <v>8224</v>
      </c>
      <c r="H2665" t="s">
        <v>8246</v>
      </c>
      <c r="I2665">
        <v>1344635088</v>
      </c>
      <c r="J2665">
        <v>1342043088</v>
      </c>
      <c r="K2665" t="b">
        <v>0</v>
      </c>
      <c r="L2665">
        <v>3</v>
      </c>
      <c r="M2665" t="b">
        <v>0</v>
      </c>
      <c r="N2665" t="s">
        <v>8282</v>
      </c>
      <c r="O2665" s="5">
        <f>E2665/D2665</f>
        <v>5.5999999999999999E-3</v>
      </c>
      <c r="P2665" s="6">
        <f>ROUND(E2665/L2665,2)</f>
        <v>18.670000000000002</v>
      </c>
      <c r="Q2665" t="str">
        <f>LEFT(N2665, SEARCH("/",N2665)-1)</f>
        <v>games</v>
      </c>
      <c r="R2665" t="str">
        <f>RIGHT(N2665, LEN(N2665)-SEARCH("/",N2665))</f>
        <v>video games</v>
      </c>
      <c r="S2665" s="10">
        <f t="shared" si="82"/>
        <v>41101.697777777772</v>
      </c>
      <c r="T2665" s="10">
        <f t="shared" si="83"/>
        <v>41131.697777777772</v>
      </c>
    </row>
    <row r="2666" spans="1:20" ht="49" x14ac:dyDescent="0.25">
      <c r="A2666">
        <v>1083</v>
      </c>
      <c r="B2666" s="3" t="s">
        <v>1084</v>
      </c>
      <c r="C2666" s="3" t="s">
        <v>5193</v>
      </c>
      <c r="D2666">
        <v>50000</v>
      </c>
      <c r="E2666">
        <v>410</v>
      </c>
      <c r="F2666" t="s">
        <v>8221</v>
      </c>
      <c r="G2666" t="s">
        <v>8229</v>
      </c>
      <c r="H2666" t="s">
        <v>8251</v>
      </c>
      <c r="I2666">
        <v>1406994583</v>
      </c>
      <c r="J2666">
        <v>1401810583</v>
      </c>
      <c r="K2666" t="b">
        <v>0</v>
      </c>
      <c r="L2666">
        <v>1</v>
      </c>
      <c r="M2666" t="b">
        <v>0</v>
      </c>
      <c r="N2666" t="s">
        <v>8282</v>
      </c>
      <c r="O2666" s="5">
        <f>E2666/D2666</f>
        <v>8.2000000000000007E-3</v>
      </c>
      <c r="P2666" s="6">
        <f>ROUND(E2666/L2666,2)</f>
        <v>410</v>
      </c>
      <c r="Q2666" t="str">
        <f>LEFT(N2666, SEARCH("/",N2666)-1)</f>
        <v>games</v>
      </c>
      <c r="R2666" t="str">
        <f>RIGHT(N2666, LEN(N2666)-SEARCH("/",N2666))</f>
        <v>video games</v>
      </c>
      <c r="S2666" s="10">
        <f t="shared" si="82"/>
        <v>41793.451192129629</v>
      </c>
      <c r="T2666" s="10">
        <f t="shared" si="83"/>
        <v>41853.451192129629</v>
      </c>
    </row>
    <row r="2667" spans="1:20" ht="18" x14ac:dyDescent="0.25">
      <c r="A2667">
        <v>1084</v>
      </c>
      <c r="B2667" s="3" t="s">
        <v>1085</v>
      </c>
      <c r="C2667" s="3" t="s">
        <v>5194</v>
      </c>
      <c r="D2667">
        <v>550</v>
      </c>
      <c r="E2667">
        <v>0</v>
      </c>
      <c r="F2667" t="s">
        <v>8221</v>
      </c>
      <c r="G2667" t="s">
        <v>8224</v>
      </c>
      <c r="H2667" t="s">
        <v>8246</v>
      </c>
      <c r="I2667">
        <v>1407534804</v>
      </c>
      <c r="J2667">
        <v>1404942804</v>
      </c>
      <c r="K2667" t="b">
        <v>0</v>
      </c>
      <c r="L2667">
        <v>0</v>
      </c>
      <c r="M2667" t="b">
        <v>0</v>
      </c>
      <c r="N2667" t="s">
        <v>8282</v>
      </c>
      <c r="O2667" s="5">
        <f>E2667/D2667</f>
        <v>0</v>
      </c>
      <c r="P2667" s="6" t="e">
        <f>ROUND(E2667/L2667,2)</f>
        <v>#DIV/0!</v>
      </c>
      <c r="Q2667" t="str">
        <f>LEFT(N2667, SEARCH("/",N2667)-1)</f>
        <v>games</v>
      </c>
      <c r="R2667" t="str">
        <f>RIGHT(N2667, LEN(N2667)-SEARCH("/",N2667))</f>
        <v>video games</v>
      </c>
      <c r="S2667" s="10">
        <f t="shared" si="82"/>
        <v>41829.703749999993</v>
      </c>
      <c r="T2667" s="10">
        <f t="shared" si="83"/>
        <v>41859.703749999993</v>
      </c>
    </row>
    <row r="2668" spans="1:20" ht="33" x14ac:dyDescent="0.25">
      <c r="A2668">
        <v>1085</v>
      </c>
      <c r="B2668" s="3" t="s">
        <v>1086</v>
      </c>
      <c r="C2668" s="3" t="s">
        <v>5195</v>
      </c>
      <c r="D2668">
        <v>30000</v>
      </c>
      <c r="E2668">
        <v>1026</v>
      </c>
      <c r="F2668" t="s">
        <v>8221</v>
      </c>
      <c r="G2668" t="s">
        <v>8229</v>
      </c>
      <c r="H2668" t="s">
        <v>8251</v>
      </c>
      <c r="I2668">
        <v>1457967975</v>
      </c>
      <c r="J2668">
        <v>1455379575</v>
      </c>
      <c r="K2668" t="b">
        <v>0</v>
      </c>
      <c r="L2668">
        <v>9</v>
      </c>
      <c r="M2668" t="b">
        <v>0</v>
      </c>
      <c r="N2668" t="s">
        <v>8282</v>
      </c>
      <c r="O2668" s="5">
        <f>E2668/D2668</f>
        <v>3.4200000000000001E-2</v>
      </c>
      <c r="P2668" s="6">
        <f>ROUND(E2668/L2668,2)</f>
        <v>114</v>
      </c>
      <c r="Q2668" t="str">
        <f>LEFT(N2668, SEARCH("/",N2668)-1)</f>
        <v>games</v>
      </c>
      <c r="R2668" t="str">
        <f>RIGHT(N2668, LEN(N2668)-SEARCH("/",N2668))</f>
        <v>video games</v>
      </c>
      <c r="S2668" s="10">
        <f t="shared" si="82"/>
        <v>42413.462673611109</v>
      </c>
      <c r="T2668" s="10">
        <f t="shared" si="83"/>
        <v>42443.421006944445</v>
      </c>
    </row>
    <row r="2669" spans="1:20" ht="18" x14ac:dyDescent="0.25">
      <c r="A2669">
        <v>1086</v>
      </c>
      <c r="B2669" s="3" t="s">
        <v>1087</v>
      </c>
      <c r="C2669" s="3" t="s">
        <v>5196</v>
      </c>
      <c r="D2669">
        <v>18000</v>
      </c>
      <c r="E2669">
        <v>15</v>
      </c>
      <c r="F2669" t="s">
        <v>8221</v>
      </c>
      <c r="G2669" t="s">
        <v>8224</v>
      </c>
      <c r="H2669" t="s">
        <v>8246</v>
      </c>
      <c r="I2669">
        <v>1408913291</v>
      </c>
      <c r="J2669">
        <v>1406321291</v>
      </c>
      <c r="K2669" t="b">
        <v>0</v>
      </c>
      <c r="L2669">
        <v>2</v>
      </c>
      <c r="M2669" t="b">
        <v>0</v>
      </c>
      <c r="N2669" t="s">
        <v>8282</v>
      </c>
      <c r="O2669" s="5">
        <f>E2669/D2669</f>
        <v>8.3333333333333339E-4</v>
      </c>
      <c r="P2669" s="6">
        <f>ROUND(E2669/L2669,2)</f>
        <v>7.5</v>
      </c>
      <c r="Q2669" t="str">
        <f>LEFT(N2669, SEARCH("/",N2669)-1)</f>
        <v>games</v>
      </c>
      <c r="R2669" t="str">
        <f>RIGHT(N2669, LEN(N2669)-SEARCH("/",N2669))</f>
        <v>video games</v>
      </c>
      <c r="S2669" s="10">
        <f t="shared" si="82"/>
        <v>41845.658460648148</v>
      </c>
      <c r="T2669" s="10">
        <f t="shared" si="83"/>
        <v>41875.658460648148</v>
      </c>
    </row>
    <row r="2670" spans="1:20" ht="49" x14ac:dyDescent="0.25">
      <c r="A2670">
        <v>1087</v>
      </c>
      <c r="B2670" s="3" t="s">
        <v>1088</v>
      </c>
      <c r="C2670" s="3" t="s">
        <v>5197</v>
      </c>
      <c r="D2670">
        <v>1100</v>
      </c>
      <c r="E2670">
        <v>0</v>
      </c>
      <c r="F2670" t="s">
        <v>8221</v>
      </c>
      <c r="G2670" t="s">
        <v>8224</v>
      </c>
      <c r="H2670" t="s">
        <v>8246</v>
      </c>
      <c r="I2670">
        <v>1402852087</v>
      </c>
      <c r="J2670">
        <v>1400260087</v>
      </c>
      <c r="K2670" t="b">
        <v>0</v>
      </c>
      <c r="L2670">
        <v>0</v>
      </c>
      <c r="M2670" t="b">
        <v>0</v>
      </c>
      <c r="N2670" t="s">
        <v>8282</v>
      </c>
      <c r="O2670" s="5">
        <f>E2670/D2670</f>
        <v>0</v>
      </c>
      <c r="P2670" s="6" t="e">
        <f>ROUND(E2670/L2670,2)</f>
        <v>#DIV/0!</v>
      </c>
      <c r="Q2670" t="str">
        <f>LEFT(N2670, SEARCH("/",N2670)-1)</f>
        <v>games</v>
      </c>
      <c r="R2670" t="str">
        <f>RIGHT(N2670, LEN(N2670)-SEARCH("/",N2670))</f>
        <v>video games</v>
      </c>
      <c r="S2670" s="10">
        <f t="shared" si="82"/>
        <v>41775.505636574067</v>
      </c>
      <c r="T2670" s="10">
        <f t="shared" si="83"/>
        <v>41805.505636574067</v>
      </c>
    </row>
    <row r="2671" spans="1:20" ht="33" x14ac:dyDescent="0.25">
      <c r="A2671">
        <v>1088</v>
      </c>
      <c r="B2671" s="3" t="s">
        <v>1089</v>
      </c>
      <c r="C2671" s="3" t="s">
        <v>5198</v>
      </c>
      <c r="D2671">
        <v>45000</v>
      </c>
      <c r="E2671">
        <v>6382.34</v>
      </c>
      <c r="F2671" t="s">
        <v>8221</v>
      </c>
      <c r="G2671" t="s">
        <v>8224</v>
      </c>
      <c r="H2671" t="s">
        <v>8246</v>
      </c>
      <c r="I2671">
        <v>1398366667</v>
      </c>
      <c r="J2671">
        <v>1395774667</v>
      </c>
      <c r="K2671" t="b">
        <v>0</v>
      </c>
      <c r="L2671">
        <v>147</v>
      </c>
      <c r="M2671" t="b">
        <v>0</v>
      </c>
      <c r="N2671" t="s">
        <v>8282</v>
      </c>
      <c r="O2671" s="5">
        <f>E2671/D2671</f>
        <v>0.14182977777777778</v>
      </c>
      <c r="P2671" s="6">
        <f>ROUND(E2671/L2671,2)</f>
        <v>43.42</v>
      </c>
      <c r="Q2671" t="str">
        <f>LEFT(N2671, SEARCH("/",N2671)-1)</f>
        <v>games</v>
      </c>
      <c r="R2671" t="str">
        <f>RIGHT(N2671, LEN(N2671)-SEARCH("/",N2671))</f>
        <v>video games</v>
      </c>
      <c r="S2671" s="10">
        <f t="shared" si="82"/>
        <v>41723.591053240736</v>
      </c>
      <c r="T2671" s="10">
        <f t="shared" si="83"/>
        <v>41753.591053240736</v>
      </c>
    </row>
    <row r="2672" spans="1:20" ht="33" x14ac:dyDescent="0.25">
      <c r="A2672">
        <v>1089</v>
      </c>
      <c r="B2672" s="3" t="s">
        <v>1090</v>
      </c>
      <c r="C2672" s="3" t="s">
        <v>5199</v>
      </c>
      <c r="D2672">
        <v>15000</v>
      </c>
      <c r="E2672">
        <v>1174</v>
      </c>
      <c r="F2672" t="s">
        <v>8221</v>
      </c>
      <c r="G2672" t="s">
        <v>8230</v>
      </c>
      <c r="H2672" t="s">
        <v>8249</v>
      </c>
      <c r="I2672">
        <v>1435293175</v>
      </c>
      <c r="J2672">
        <v>1432701175</v>
      </c>
      <c r="K2672" t="b">
        <v>0</v>
      </c>
      <c r="L2672">
        <v>49</v>
      </c>
      <c r="M2672" t="b">
        <v>0</v>
      </c>
      <c r="N2672" t="s">
        <v>8282</v>
      </c>
      <c r="O2672" s="5">
        <f>E2672/D2672</f>
        <v>7.8266666666666665E-2</v>
      </c>
      <c r="P2672" s="6">
        <f>ROUND(E2672/L2672,2)</f>
        <v>23.96</v>
      </c>
      <c r="Q2672" t="str">
        <f>LEFT(N2672, SEARCH("/",N2672)-1)</f>
        <v>games</v>
      </c>
      <c r="R2672" t="str">
        <f>RIGHT(N2672, LEN(N2672)-SEARCH("/",N2672))</f>
        <v>video games</v>
      </c>
      <c r="S2672" s="10">
        <f t="shared" si="82"/>
        <v>42150.981192129628</v>
      </c>
      <c r="T2672" s="10">
        <f t="shared" si="83"/>
        <v>42180.981192129628</v>
      </c>
    </row>
    <row r="2673" spans="1:20" ht="49" x14ac:dyDescent="0.25">
      <c r="A2673">
        <v>1090</v>
      </c>
      <c r="B2673" s="3" t="s">
        <v>1091</v>
      </c>
      <c r="C2673" s="3" t="s">
        <v>5200</v>
      </c>
      <c r="D2673">
        <v>12999</v>
      </c>
      <c r="E2673">
        <v>5</v>
      </c>
      <c r="F2673" t="s">
        <v>8221</v>
      </c>
      <c r="G2673" t="s">
        <v>8226</v>
      </c>
      <c r="H2673" t="s">
        <v>8248</v>
      </c>
      <c r="I2673">
        <v>1432873653</v>
      </c>
      <c r="J2673">
        <v>1430281653</v>
      </c>
      <c r="K2673" t="b">
        <v>0</v>
      </c>
      <c r="L2673">
        <v>1</v>
      </c>
      <c r="M2673" t="b">
        <v>0</v>
      </c>
      <c r="N2673" t="s">
        <v>8282</v>
      </c>
      <c r="O2673" s="5">
        <f>E2673/D2673</f>
        <v>3.8464497269020693E-4</v>
      </c>
      <c r="P2673" s="6">
        <f>ROUND(E2673/L2673,2)</f>
        <v>5</v>
      </c>
      <c r="Q2673" t="str">
        <f>LEFT(N2673, SEARCH("/",N2673)-1)</f>
        <v>games</v>
      </c>
      <c r="R2673" t="str">
        <f>RIGHT(N2673, LEN(N2673)-SEARCH("/",N2673))</f>
        <v>video games</v>
      </c>
      <c r="S2673" s="10">
        <f t="shared" si="82"/>
        <v>42122.977465277778</v>
      </c>
      <c r="T2673" s="10">
        <f t="shared" si="83"/>
        <v>42152.977465277778</v>
      </c>
    </row>
    <row r="2674" spans="1:20" ht="49" x14ac:dyDescent="0.25">
      <c r="A2674">
        <v>1091</v>
      </c>
      <c r="B2674" s="3" t="s">
        <v>1092</v>
      </c>
      <c r="C2674" s="3" t="s">
        <v>5201</v>
      </c>
      <c r="D2674">
        <v>200</v>
      </c>
      <c r="E2674">
        <v>25</v>
      </c>
      <c r="F2674" t="s">
        <v>8221</v>
      </c>
      <c r="G2674" t="s">
        <v>8225</v>
      </c>
      <c r="H2674" t="s">
        <v>8247</v>
      </c>
      <c r="I2674">
        <v>1460313672</v>
      </c>
      <c r="J2674">
        <v>1457725272</v>
      </c>
      <c r="K2674" t="b">
        <v>0</v>
      </c>
      <c r="L2674">
        <v>2</v>
      </c>
      <c r="M2674" t="b">
        <v>0</v>
      </c>
      <c r="N2674" t="s">
        <v>8282</v>
      </c>
      <c r="O2674" s="5">
        <f>E2674/D2674</f>
        <v>0.125</v>
      </c>
      <c r="P2674" s="6">
        <f>ROUND(E2674/L2674,2)</f>
        <v>12.5</v>
      </c>
      <c r="Q2674" t="str">
        <f>LEFT(N2674, SEARCH("/",N2674)-1)</f>
        <v>games</v>
      </c>
      <c r="R2674" t="str">
        <f>RIGHT(N2674, LEN(N2674)-SEARCH("/",N2674))</f>
        <v>video games</v>
      </c>
      <c r="S2674" s="10">
        <f t="shared" si="82"/>
        <v>42440.611944444441</v>
      </c>
      <c r="T2674" s="10">
        <f t="shared" si="83"/>
        <v>42470.570277777777</v>
      </c>
    </row>
    <row r="2675" spans="1:20" ht="49" x14ac:dyDescent="0.25">
      <c r="A2675">
        <v>1092</v>
      </c>
      <c r="B2675" s="3" t="s">
        <v>1093</v>
      </c>
      <c r="C2675" s="3" t="s">
        <v>5202</v>
      </c>
      <c r="D2675">
        <v>2000</v>
      </c>
      <c r="E2675">
        <v>21</v>
      </c>
      <c r="F2675" t="s">
        <v>8221</v>
      </c>
      <c r="G2675" t="s">
        <v>8224</v>
      </c>
      <c r="H2675" t="s">
        <v>8246</v>
      </c>
      <c r="I2675">
        <v>1357432638</v>
      </c>
      <c r="J2675">
        <v>1354840638</v>
      </c>
      <c r="K2675" t="b">
        <v>0</v>
      </c>
      <c r="L2675">
        <v>7</v>
      </c>
      <c r="M2675" t="b">
        <v>0</v>
      </c>
      <c r="N2675" t="s">
        <v>8282</v>
      </c>
      <c r="O2675" s="5">
        <f>E2675/D2675</f>
        <v>1.0500000000000001E-2</v>
      </c>
      <c r="P2675" s="6">
        <f>ROUND(E2675/L2675,2)</f>
        <v>3</v>
      </c>
      <c r="Q2675" t="str">
        <f>LEFT(N2675, SEARCH("/",N2675)-1)</f>
        <v>games</v>
      </c>
      <c r="R2675" t="str">
        <f>RIGHT(N2675, LEN(N2675)-SEARCH("/",N2675))</f>
        <v>video games</v>
      </c>
      <c r="S2675" s="10">
        <f t="shared" si="82"/>
        <v>41249.817569444444</v>
      </c>
      <c r="T2675" s="10">
        <f t="shared" si="83"/>
        <v>41279.817569444444</v>
      </c>
    </row>
    <row r="2676" spans="1:20" ht="49" x14ac:dyDescent="0.25">
      <c r="A2676">
        <v>1093</v>
      </c>
      <c r="B2676" s="3" t="s">
        <v>1094</v>
      </c>
      <c r="C2676" s="3" t="s">
        <v>5203</v>
      </c>
      <c r="D2676">
        <v>300</v>
      </c>
      <c r="E2676">
        <v>42.25</v>
      </c>
      <c r="F2676" t="s">
        <v>8221</v>
      </c>
      <c r="G2676" t="s">
        <v>8229</v>
      </c>
      <c r="H2676" t="s">
        <v>8251</v>
      </c>
      <c r="I2676">
        <v>1455232937</v>
      </c>
      <c r="J2676">
        <v>1453936937</v>
      </c>
      <c r="K2676" t="b">
        <v>0</v>
      </c>
      <c r="L2676">
        <v>4</v>
      </c>
      <c r="M2676" t="b">
        <v>0</v>
      </c>
      <c r="N2676" t="s">
        <v>8282</v>
      </c>
      <c r="O2676" s="5">
        <f>E2676/D2676</f>
        <v>0.14083333333333334</v>
      </c>
      <c r="P2676" s="6">
        <f>ROUND(E2676/L2676,2)</f>
        <v>10.56</v>
      </c>
      <c r="Q2676" t="str">
        <f>LEFT(N2676, SEARCH("/",N2676)-1)</f>
        <v>games</v>
      </c>
      <c r="R2676" t="str">
        <f>RIGHT(N2676, LEN(N2676)-SEARCH("/",N2676))</f>
        <v>video games</v>
      </c>
      <c r="S2676" s="10">
        <f t="shared" si="82"/>
        <v>42396.765474537031</v>
      </c>
      <c r="T2676" s="10">
        <f t="shared" si="83"/>
        <v>42411.765474537031</v>
      </c>
    </row>
    <row r="2677" spans="1:20" ht="49" x14ac:dyDescent="0.25">
      <c r="A2677">
        <v>1094</v>
      </c>
      <c r="B2677" s="3" t="s">
        <v>1095</v>
      </c>
      <c r="C2677" s="3" t="s">
        <v>5204</v>
      </c>
      <c r="D2677">
        <v>18000</v>
      </c>
      <c r="E2677">
        <v>3294.01</v>
      </c>
      <c r="F2677" t="s">
        <v>8221</v>
      </c>
      <c r="G2677" t="s">
        <v>8224</v>
      </c>
      <c r="H2677" t="s">
        <v>8246</v>
      </c>
      <c r="I2677">
        <v>1318180033</v>
      </c>
      <c r="J2677">
        <v>1315588033</v>
      </c>
      <c r="K2677" t="b">
        <v>0</v>
      </c>
      <c r="L2677">
        <v>27</v>
      </c>
      <c r="M2677" t="b">
        <v>0</v>
      </c>
      <c r="N2677" t="s">
        <v>8282</v>
      </c>
      <c r="O2677" s="5">
        <f>E2677/D2677</f>
        <v>0.18300055555555556</v>
      </c>
      <c r="P2677" s="6">
        <f>ROUND(E2677/L2677,2)</f>
        <v>122</v>
      </c>
      <c r="Q2677" t="str">
        <f>LEFT(N2677, SEARCH("/",N2677)-1)</f>
        <v>games</v>
      </c>
      <c r="R2677" t="str">
        <f>RIGHT(N2677, LEN(N2677)-SEARCH("/",N2677))</f>
        <v>video games</v>
      </c>
      <c r="S2677" s="10">
        <f t="shared" si="82"/>
        <v>40795.505011574074</v>
      </c>
      <c r="T2677" s="10">
        <f t="shared" si="83"/>
        <v>40825.505011574074</v>
      </c>
    </row>
    <row r="2678" spans="1:20" ht="49" x14ac:dyDescent="0.25">
      <c r="A2678">
        <v>1095</v>
      </c>
      <c r="B2678" s="3" t="s">
        <v>1096</v>
      </c>
      <c r="C2678" s="3" t="s">
        <v>5205</v>
      </c>
      <c r="D2678">
        <v>500000</v>
      </c>
      <c r="E2678">
        <v>25174</v>
      </c>
      <c r="F2678" t="s">
        <v>8221</v>
      </c>
      <c r="G2678" t="s">
        <v>8224</v>
      </c>
      <c r="H2678" t="s">
        <v>8246</v>
      </c>
      <c r="I2678">
        <v>1377867220</v>
      </c>
      <c r="J2678">
        <v>1375275220</v>
      </c>
      <c r="K2678" t="b">
        <v>0</v>
      </c>
      <c r="L2678">
        <v>94</v>
      </c>
      <c r="M2678" t="b">
        <v>0</v>
      </c>
      <c r="N2678" t="s">
        <v>8282</v>
      </c>
      <c r="O2678" s="5">
        <f>E2678/D2678</f>
        <v>5.0347999999999997E-2</v>
      </c>
      <c r="P2678" s="6">
        <f>ROUND(E2678/L2678,2)</f>
        <v>267.81</v>
      </c>
      <c r="Q2678" t="str">
        <f>LEFT(N2678, SEARCH("/",N2678)-1)</f>
        <v>games</v>
      </c>
      <c r="R2678" t="str">
        <f>RIGHT(N2678, LEN(N2678)-SEARCH("/",N2678))</f>
        <v>video games</v>
      </c>
      <c r="S2678" s="10">
        <f t="shared" si="82"/>
        <v>41486.328935185185</v>
      </c>
      <c r="T2678" s="10">
        <f t="shared" si="83"/>
        <v>41516.328935185185</v>
      </c>
    </row>
    <row r="2679" spans="1:20" ht="49" x14ac:dyDescent="0.25">
      <c r="A2679">
        <v>1096</v>
      </c>
      <c r="B2679" s="3" t="s">
        <v>1097</v>
      </c>
      <c r="C2679" s="3" t="s">
        <v>5206</v>
      </c>
      <c r="D2679">
        <v>12000</v>
      </c>
      <c r="E2679">
        <v>2152</v>
      </c>
      <c r="F2679" t="s">
        <v>8221</v>
      </c>
      <c r="G2679" t="s">
        <v>8224</v>
      </c>
      <c r="H2679" t="s">
        <v>8246</v>
      </c>
      <c r="I2679">
        <v>1412393400</v>
      </c>
      <c r="J2679">
        <v>1409747154</v>
      </c>
      <c r="K2679" t="b">
        <v>0</v>
      </c>
      <c r="L2679">
        <v>29</v>
      </c>
      <c r="M2679" t="b">
        <v>0</v>
      </c>
      <c r="N2679" t="s">
        <v>8282</v>
      </c>
      <c r="O2679" s="5">
        <f>E2679/D2679</f>
        <v>0.17933333333333334</v>
      </c>
      <c r="P2679" s="6">
        <f>ROUND(E2679/L2679,2)</f>
        <v>74.209999999999994</v>
      </c>
      <c r="Q2679" t="str">
        <f>LEFT(N2679, SEARCH("/",N2679)-1)</f>
        <v>games</v>
      </c>
      <c r="R2679" t="str">
        <f>RIGHT(N2679, LEN(N2679)-SEARCH("/",N2679))</f>
        <v>video games</v>
      </c>
      <c r="S2679" s="10">
        <f t="shared" si="82"/>
        <v>41885.309652777774</v>
      </c>
      <c r="T2679" s="10">
        <f t="shared" si="83"/>
        <v>41915.9375</v>
      </c>
    </row>
    <row r="2680" spans="1:20" ht="49" x14ac:dyDescent="0.25">
      <c r="A2680">
        <v>1097</v>
      </c>
      <c r="B2680" s="3" t="s">
        <v>1098</v>
      </c>
      <c r="C2680" s="3" t="s">
        <v>5207</v>
      </c>
      <c r="D2680">
        <v>100000</v>
      </c>
      <c r="E2680">
        <v>47</v>
      </c>
      <c r="F2680" t="s">
        <v>8221</v>
      </c>
      <c r="G2680" t="s">
        <v>8224</v>
      </c>
      <c r="H2680" t="s">
        <v>8246</v>
      </c>
      <c r="I2680">
        <v>1393786877</v>
      </c>
      <c r="J2680">
        <v>1390330877</v>
      </c>
      <c r="K2680" t="b">
        <v>0</v>
      </c>
      <c r="L2680">
        <v>7</v>
      </c>
      <c r="M2680" t="b">
        <v>0</v>
      </c>
      <c r="N2680" t="s">
        <v>8282</v>
      </c>
      <c r="O2680" s="5">
        <f>E2680/D2680</f>
        <v>4.6999999999999999E-4</v>
      </c>
      <c r="P2680" s="6">
        <f>ROUND(E2680/L2680,2)</f>
        <v>6.71</v>
      </c>
      <c r="Q2680" t="str">
        <f>LEFT(N2680, SEARCH("/",N2680)-1)</f>
        <v>games</v>
      </c>
      <c r="R2680" t="str">
        <f>RIGHT(N2680, LEN(N2680)-SEARCH("/",N2680))</f>
        <v>video games</v>
      </c>
      <c r="S2680" s="10">
        <f t="shared" si="82"/>
        <v>41660.584224537037</v>
      </c>
      <c r="T2680" s="10">
        <f t="shared" si="83"/>
        <v>41700.584224537037</v>
      </c>
    </row>
    <row r="2681" spans="1:20" ht="33" x14ac:dyDescent="0.25">
      <c r="A2681">
        <v>1098</v>
      </c>
      <c r="B2681" s="3" t="s">
        <v>1099</v>
      </c>
      <c r="C2681" s="3" t="s">
        <v>5208</v>
      </c>
      <c r="D2681">
        <v>25000</v>
      </c>
      <c r="E2681">
        <v>1803</v>
      </c>
      <c r="F2681" t="s">
        <v>8221</v>
      </c>
      <c r="G2681" t="s">
        <v>8224</v>
      </c>
      <c r="H2681" t="s">
        <v>8246</v>
      </c>
      <c r="I2681">
        <v>1397413095</v>
      </c>
      <c r="J2681">
        <v>1394821095</v>
      </c>
      <c r="K2681" t="b">
        <v>0</v>
      </c>
      <c r="L2681">
        <v>22</v>
      </c>
      <c r="M2681" t="b">
        <v>0</v>
      </c>
      <c r="N2681" t="s">
        <v>8282</v>
      </c>
      <c r="O2681" s="5">
        <f>E2681/D2681</f>
        <v>7.2120000000000004E-2</v>
      </c>
      <c r="P2681" s="6">
        <f>ROUND(E2681/L2681,2)</f>
        <v>81.95</v>
      </c>
      <c r="Q2681" t="str">
        <f>LEFT(N2681, SEARCH("/",N2681)-1)</f>
        <v>games</v>
      </c>
      <c r="R2681" t="str">
        <f>RIGHT(N2681, LEN(N2681)-SEARCH("/",N2681))</f>
        <v>video games</v>
      </c>
      <c r="S2681" s="10">
        <f t="shared" si="82"/>
        <v>41712.554340277777</v>
      </c>
      <c r="T2681" s="10">
        <f t="shared" si="83"/>
        <v>41742.554340277777</v>
      </c>
    </row>
    <row r="2682" spans="1:20" ht="49" x14ac:dyDescent="0.25">
      <c r="A2682">
        <v>1099</v>
      </c>
      <c r="B2682" s="3" t="s">
        <v>1100</v>
      </c>
      <c r="C2682" s="3" t="s">
        <v>5209</v>
      </c>
      <c r="D2682">
        <v>5000</v>
      </c>
      <c r="E2682">
        <v>25</v>
      </c>
      <c r="F2682" t="s">
        <v>8221</v>
      </c>
      <c r="G2682" t="s">
        <v>8225</v>
      </c>
      <c r="H2682" t="s">
        <v>8247</v>
      </c>
      <c r="I2682">
        <v>1431547468</v>
      </c>
      <c r="J2682">
        <v>1428955468</v>
      </c>
      <c r="K2682" t="b">
        <v>0</v>
      </c>
      <c r="L2682">
        <v>1</v>
      </c>
      <c r="M2682" t="b">
        <v>0</v>
      </c>
      <c r="N2682" t="s">
        <v>8282</v>
      </c>
      <c r="O2682" s="5">
        <f>E2682/D2682</f>
        <v>5.0000000000000001E-3</v>
      </c>
      <c r="P2682" s="6">
        <f>ROUND(E2682/L2682,2)</f>
        <v>25</v>
      </c>
      <c r="Q2682" t="str">
        <f>LEFT(N2682, SEARCH("/",N2682)-1)</f>
        <v>games</v>
      </c>
      <c r="R2682" t="str">
        <f>RIGHT(N2682, LEN(N2682)-SEARCH("/",N2682))</f>
        <v>video games</v>
      </c>
      <c r="S2682" s="10">
        <f t="shared" si="82"/>
        <v>42107.628101851849</v>
      </c>
      <c r="T2682" s="10">
        <f t="shared" si="83"/>
        <v>42137.628101851849</v>
      </c>
    </row>
    <row r="2683" spans="1:20" ht="49" x14ac:dyDescent="0.25">
      <c r="A2683">
        <v>1100</v>
      </c>
      <c r="B2683" s="3" t="s">
        <v>1101</v>
      </c>
      <c r="C2683" s="3" t="s">
        <v>5210</v>
      </c>
      <c r="D2683">
        <v>4000</v>
      </c>
      <c r="E2683">
        <v>100</v>
      </c>
      <c r="F2683" t="s">
        <v>8221</v>
      </c>
      <c r="G2683" t="s">
        <v>8236</v>
      </c>
      <c r="H2683" t="s">
        <v>8249</v>
      </c>
      <c r="I2683">
        <v>1455417571</v>
      </c>
      <c r="J2683">
        <v>1452825571</v>
      </c>
      <c r="K2683" t="b">
        <v>0</v>
      </c>
      <c r="L2683">
        <v>10</v>
      </c>
      <c r="M2683" t="b">
        <v>0</v>
      </c>
      <c r="N2683" t="s">
        <v>8282</v>
      </c>
      <c r="O2683" s="5">
        <f>E2683/D2683</f>
        <v>2.5000000000000001E-2</v>
      </c>
      <c r="P2683" s="6">
        <f>ROUND(E2683/L2683,2)</f>
        <v>10</v>
      </c>
      <c r="Q2683" t="str">
        <f>LEFT(N2683, SEARCH("/",N2683)-1)</f>
        <v>games</v>
      </c>
      <c r="R2683" t="str">
        <f>RIGHT(N2683, LEN(N2683)-SEARCH("/",N2683))</f>
        <v>video games</v>
      </c>
      <c r="S2683" s="10">
        <f t="shared" si="82"/>
        <v>42383.902442129627</v>
      </c>
      <c r="T2683" s="10">
        <f t="shared" si="83"/>
        <v>42413.902442129627</v>
      </c>
    </row>
    <row r="2684" spans="1:20" ht="33" x14ac:dyDescent="0.25">
      <c r="A2684">
        <v>1101</v>
      </c>
      <c r="B2684" s="3" t="s">
        <v>1102</v>
      </c>
      <c r="C2684" s="3" t="s">
        <v>5211</v>
      </c>
      <c r="D2684">
        <v>100000</v>
      </c>
      <c r="E2684">
        <v>41</v>
      </c>
      <c r="F2684" t="s">
        <v>8221</v>
      </c>
      <c r="G2684" t="s">
        <v>8224</v>
      </c>
      <c r="H2684" t="s">
        <v>8246</v>
      </c>
      <c r="I2684">
        <v>1468519920</v>
      </c>
      <c r="J2684">
        <v>1466188338</v>
      </c>
      <c r="K2684" t="b">
        <v>0</v>
      </c>
      <c r="L2684">
        <v>6</v>
      </c>
      <c r="M2684" t="b">
        <v>0</v>
      </c>
      <c r="N2684" t="s">
        <v>8282</v>
      </c>
      <c r="O2684" s="5">
        <f>E2684/D2684</f>
        <v>4.0999999999999999E-4</v>
      </c>
      <c r="P2684" s="6">
        <f>ROUND(E2684/L2684,2)</f>
        <v>6.83</v>
      </c>
      <c r="Q2684" t="str">
        <f>LEFT(N2684, SEARCH("/",N2684)-1)</f>
        <v>games</v>
      </c>
      <c r="R2684" t="str">
        <f>RIGHT(N2684, LEN(N2684)-SEARCH("/",N2684))</f>
        <v>video games</v>
      </c>
      <c r="S2684" s="10">
        <f t="shared" si="82"/>
        <v>42538.564097222225</v>
      </c>
      <c r="T2684" s="10">
        <f t="shared" si="83"/>
        <v>42565.549999999996</v>
      </c>
    </row>
    <row r="2685" spans="1:20" ht="49" x14ac:dyDescent="0.25">
      <c r="A2685">
        <v>1102</v>
      </c>
      <c r="B2685" s="3" t="s">
        <v>1103</v>
      </c>
      <c r="C2685" s="3" t="s">
        <v>5212</v>
      </c>
      <c r="D2685">
        <v>8000</v>
      </c>
      <c r="E2685">
        <v>425</v>
      </c>
      <c r="F2685" t="s">
        <v>8221</v>
      </c>
      <c r="G2685" t="s">
        <v>8224</v>
      </c>
      <c r="H2685" t="s">
        <v>8246</v>
      </c>
      <c r="I2685">
        <v>1386568740</v>
      </c>
      <c r="J2685">
        <v>1383095125</v>
      </c>
      <c r="K2685" t="b">
        <v>0</v>
      </c>
      <c r="L2685">
        <v>24</v>
      </c>
      <c r="M2685" t="b">
        <v>0</v>
      </c>
      <c r="N2685" t="s">
        <v>8282</v>
      </c>
      <c r="O2685" s="5">
        <f>E2685/D2685</f>
        <v>5.3124999999999999E-2</v>
      </c>
      <c r="P2685" s="6">
        <f>ROUND(E2685/L2685,2)</f>
        <v>17.71</v>
      </c>
      <c r="Q2685" t="str">
        <f>LEFT(N2685, SEARCH("/",N2685)-1)</f>
        <v>games</v>
      </c>
      <c r="R2685" t="str">
        <f>RIGHT(N2685, LEN(N2685)-SEARCH("/",N2685))</f>
        <v>video games</v>
      </c>
      <c r="S2685" s="10">
        <f t="shared" si="82"/>
        <v>41576.837094907409</v>
      </c>
      <c r="T2685" s="10">
        <f t="shared" si="83"/>
        <v>41617.040972222218</v>
      </c>
    </row>
    <row r="2686" spans="1:20" ht="49" x14ac:dyDescent="0.25">
      <c r="A2686">
        <v>1103</v>
      </c>
      <c r="B2686" s="3" t="s">
        <v>1104</v>
      </c>
      <c r="C2686" s="3" t="s">
        <v>5213</v>
      </c>
      <c r="D2686">
        <v>15000</v>
      </c>
      <c r="E2686">
        <v>243</v>
      </c>
      <c r="F2686" t="s">
        <v>8221</v>
      </c>
      <c r="G2686" t="s">
        <v>8224</v>
      </c>
      <c r="H2686" t="s">
        <v>8246</v>
      </c>
      <c r="I2686">
        <v>1466227190</v>
      </c>
      <c r="J2686">
        <v>1461043190</v>
      </c>
      <c r="K2686" t="b">
        <v>0</v>
      </c>
      <c r="L2686">
        <v>15</v>
      </c>
      <c r="M2686" t="b">
        <v>0</v>
      </c>
      <c r="N2686" t="s">
        <v>8282</v>
      </c>
      <c r="O2686" s="5">
        <f>E2686/D2686</f>
        <v>1.6199999999999999E-2</v>
      </c>
      <c r="P2686" s="6">
        <f>ROUND(E2686/L2686,2)</f>
        <v>16.2</v>
      </c>
      <c r="Q2686" t="str">
        <f>LEFT(N2686, SEARCH("/",N2686)-1)</f>
        <v>games</v>
      </c>
      <c r="R2686" t="str">
        <f>RIGHT(N2686, LEN(N2686)-SEARCH("/",N2686))</f>
        <v>video games</v>
      </c>
      <c r="S2686" s="10">
        <f t="shared" si="82"/>
        <v>42479.013773148145</v>
      </c>
      <c r="T2686" s="10">
        <f t="shared" si="83"/>
        <v>42539.013773148145</v>
      </c>
    </row>
    <row r="2687" spans="1:20" ht="49" x14ac:dyDescent="0.25">
      <c r="A2687">
        <v>1104</v>
      </c>
      <c r="B2687" s="3" t="s">
        <v>1105</v>
      </c>
      <c r="C2687" s="3" t="s">
        <v>5214</v>
      </c>
      <c r="D2687">
        <v>60000</v>
      </c>
      <c r="E2687">
        <v>2971</v>
      </c>
      <c r="F2687" t="s">
        <v>8221</v>
      </c>
      <c r="G2687" t="s">
        <v>8225</v>
      </c>
      <c r="H2687" t="s">
        <v>8247</v>
      </c>
      <c r="I2687">
        <v>1402480221</v>
      </c>
      <c r="J2687">
        <v>1399888221</v>
      </c>
      <c r="K2687" t="b">
        <v>0</v>
      </c>
      <c r="L2687">
        <v>37</v>
      </c>
      <c r="M2687" t="b">
        <v>0</v>
      </c>
      <c r="N2687" t="s">
        <v>8282</v>
      </c>
      <c r="O2687" s="5">
        <f>E2687/D2687</f>
        <v>4.9516666666666667E-2</v>
      </c>
      <c r="P2687" s="6">
        <f>ROUND(E2687/L2687,2)</f>
        <v>80.3</v>
      </c>
      <c r="Q2687" t="str">
        <f>LEFT(N2687, SEARCH("/",N2687)-1)</f>
        <v>games</v>
      </c>
      <c r="R2687" t="str">
        <f>RIGHT(N2687, LEN(N2687)-SEARCH("/",N2687))</f>
        <v>video games</v>
      </c>
      <c r="S2687" s="10">
        <f t="shared" si="82"/>
        <v>41771.201631944445</v>
      </c>
      <c r="T2687" s="10">
        <f t="shared" si="83"/>
        <v>41801.201631944445</v>
      </c>
    </row>
    <row r="2688" spans="1:20" ht="49" x14ac:dyDescent="0.25">
      <c r="A2688">
        <v>1105</v>
      </c>
      <c r="B2688" s="3" t="s">
        <v>1106</v>
      </c>
      <c r="C2688" s="3" t="s">
        <v>5215</v>
      </c>
      <c r="D2688">
        <v>900000</v>
      </c>
      <c r="E2688">
        <v>1431</v>
      </c>
      <c r="F2688" t="s">
        <v>8221</v>
      </c>
      <c r="G2688" t="s">
        <v>8224</v>
      </c>
      <c r="H2688" t="s">
        <v>8246</v>
      </c>
      <c r="I2688">
        <v>1395627327</v>
      </c>
      <c r="J2688">
        <v>1393038927</v>
      </c>
      <c r="K2688" t="b">
        <v>0</v>
      </c>
      <c r="L2688">
        <v>20</v>
      </c>
      <c r="M2688" t="b">
        <v>0</v>
      </c>
      <c r="N2688" t="s">
        <v>8282</v>
      </c>
      <c r="O2688" s="5">
        <f>E2688/D2688</f>
        <v>1.5900000000000001E-3</v>
      </c>
      <c r="P2688" s="6">
        <f>ROUND(E2688/L2688,2)</f>
        <v>71.55</v>
      </c>
      <c r="Q2688" t="str">
        <f>LEFT(N2688, SEARCH("/",N2688)-1)</f>
        <v>games</v>
      </c>
      <c r="R2688" t="str">
        <f>RIGHT(N2688, LEN(N2688)-SEARCH("/",N2688))</f>
        <v>video games</v>
      </c>
      <c r="S2688" s="10">
        <f t="shared" si="82"/>
        <v>41691.927395833329</v>
      </c>
      <c r="T2688" s="10">
        <f t="shared" si="83"/>
        <v>41721.885729166665</v>
      </c>
    </row>
    <row r="2689" spans="1:20" ht="49" x14ac:dyDescent="0.25">
      <c r="A2689">
        <v>1106</v>
      </c>
      <c r="B2689" s="3" t="s">
        <v>1107</v>
      </c>
      <c r="C2689" s="3" t="s">
        <v>5216</v>
      </c>
      <c r="D2689">
        <v>400</v>
      </c>
      <c r="E2689">
        <v>165</v>
      </c>
      <c r="F2689" t="s">
        <v>8221</v>
      </c>
      <c r="G2689" t="s">
        <v>8224</v>
      </c>
      <c r="H2689" t="s">
        <v>8246</v>
      </c>
      <c r="I2689">
        <v>1333557975</v>
      </c>
      <c r="J2689">
        <v>1330969575</v>
      </c>
      <c r="K2689" t="b">
        <v>0</v>
      </c>
      <c r="L2689">
        <v>7</v>
      </c>
      <c r="M2689" t="b">
        <v>0</v>
      </c>
      <c r="N2689" t="s">
        <v>8282</v>
      </c>
      <c r="O2689" s="5">
        <f>E2689/D2689</f>
        <v>0.41249999999999998</v>
      </c>
      <c r="P2689" s="6">
        <f>ROUND(E2689/L2689,2)</f>
        <v>23.57</v>
      </c>
      <c r="Q2689" t="str">
        <f>LEFT(N2689, SEARCH("/",N2689)-1)</f>
        <v>games</v>
      </c>
      <c r="R2689" t="str">
        <f>RIGHT(N2689, LEN(N2689)-SEARCH("/",N2689))</f>
        <v>video games</v>
      </c>
      <c r="S2689" s="10">
        <f t="shared" si="82"/>
        <v>40973.532118055555</v>
      </c>
      <c r="T2689" s="10">
        <f t="shared" si="83"/>
        <v>41003.490451388883</v>
      </c>
    </row>
    <row r="2690" spans="1:20" ht="65" x14ac:dyDescent="0.25">
      <c r="A2690">
        <v>1107</v>
      </c>
      <c r="B2690" s="3" t="s">
        <v>1108</v>
      </c>
      <c r="C2690" s="3" t="s">
        <v>5217</v>
      </c>
      <c r="D2690">
        <v>10000</v>
      </c>
      <c r="E2690">
        <v>0</v>
      </c>
      <c r="F2690" t="s">
        <v>8221</v>
      </c>
      <c r="G2690" t="s">
        <v>8224</v>
      </c>
      <c r="H2690" t="s">
        <v>8246</v>
      </c>
      <c r="I2690">
        <v>1406148024</v>
      </c>
      <c r="J2690">
        <v>1403556024</v>
      </c>
      <c r="K2690" t="b">
        <v>0</v>
      </c>
      <c r="L2690">
        <v>0</v>
      </c>
      <c r="M2690" t="b">
        <v>0</v>
      </c>
      <c r="N2690" t="s">
        <v>8282</v>
      </c>
      <c r="O2690" s="5">
        <f>E2690/D2690</f>
        <v>0</v>
      </c>
      <c r="P2690" s="6" t="e">
        <f>ROUND(E2690/L2690,2)</f>
        <v>#DIV/0!</v>
      </c>
      <c r="Q2690" t="str">
        <f>LEFT(N2690, SEARCH("/",N2690)-1)</f>
        <v>games</v>
      </c>
      <c r="R2690" t="str">
        <f>RIGHT(N2690, LEN(N2690)-SEARCH("/",N2690))</f>
        <v>video games</v>
      </c>
      <c r="S2690" s="10">
        <f t="shared" si="82"/>
        <v>41813.653055555551</v>
      </c>
      <c r="T2690" s="10">
        <f t="shared" si="83"/>
        <v>41843.653055555551</v>
      </c>
    </row>
    <row r="2691" spans="1:20" ht="49" x14ac:dyDescent="0.25">
      <c r="A2691">
        <v>1108</v>
      </c>
      <c r="B2691" s="3" t="s">
        <v>1109</v>
      </c>
      <c r="C2691" s="3" t="s">
        <v>5218</v>
      </c>
      <c r="D2691">
        <v>25000</v>
      </c>
      <c r="E2691">
        <v>732.5</v>
      </c>
      <c r="F2691" t="s">
        <v>8221</v>
      </c>
      <c r="G2691" t="s">
        <v>8224</v>
      </c>
      <c r="H2691" t="s">
        <v>8246</v>
      </c>
      <c r="I2691">
        <v>1334326635</v>
      </c>
      <c r="J2691">
        <v>1329146235</v>
      </c>
      <c r="K2691" t="b">
        <v>0</v>
      </c>
      <c r="L2691">
        <v>21</v>
      </c>
      <c r="M2691" t="b">
        <v>0</v>
      </c>
      <c r="N2691" t="s">
        <v>8282</v>
      </c>
      <c r="O2691" s="5">
        <f>E2691/D2691</f>
        <v>2.93E-2</v>
      </c>
      <c r="P2691" s="6">
        <f>ROUND(E2691/L2691,2)</f>
        <v>34.880000000000003</v>
      </c>
      <c r="Q2691" t="str">
        <f>LEFT(N2691, SEARCH("/",N2691)-1)</f>
        <v>games</v>
      </c>
      <c r="R2691" t="str">
        <f>RIGHT(N2691, LEN(N2691)-SEARCH("/",N2691))</f>
        <v>video games</v>
      </c>
      <c r="S2691" s="10">
        <f t="shared" ref="S2691:S2754" si="84">(J2691/86400)+25569+(-5/24)</f>
        <v>40952.42864583333</v>
      </c>
      <c r="T2691" s="10">
        <f t="shared" ref="T2691:T2754" si="85">(I2691/86400)+25569+(-5/24)</f>
        <v>41012.386979166666</v>
      </c>
    </row>
    <row r="2692" spans="1:20" ht="49" x14ac:dyDescent="0.25">
      <c r="A2692">
        <v>1109</v>
      </c>
      <c r="B2692" s="3" t="s">
        <v>1110</v>
      </c>
      <c r="C2692" s="3" t="s">
        <v>5219</v>
      </c>
      <c r="D2692">
        <v>10000</v>
      </c>
      <c r="E2692">
        <v>45</v>
      </c>
      <c r="F2692" t="s">
        <v>8221</v>
      </c>
      <c r="G2692" t="s">
        <v>8224</v>
      </c>
      <c r="H2692" t="s">
        <v>8246</v>
      </c>
      <c r="I2692">
        <v>1479495790</v>
      </c>
      <c r="J2692">
        <v>1476900190</v>
      </c>
      <c r="K2692" t="b">
        <v>0</v>
      </c>
      <c r="L2692">
        <v>3</v>
      </c>
      <c r="M2692" t="b">
        <v>0</v>
      </c>
      <c r="N2692" t="s">
        <v>8282</v>
      </c>
      <c r="O2692" s="5">
        <f>E2692/D2692</f>
        <v>4.4999999999999997E-3</v>
      </c>
      <c r="P2692" s="6">
        <f>ROUND(E2692/L2692,2)</f>
        <v>15</v>
      </c>
      <c r="Q2692" t="str">
        <f>LEFT(N2692, SEARCH("/",N2692)-1)</f>
        <v>games</v>
      </c>
      <c r="R2692" t="str">
        <f>RIGHT(N2692, LEN(N2692)-SEARCH("/",N2692))</f>
        <v>video games</v>
      </c>
      <c r="S2692" s="10">
        <f t="shared" si="84"/>
        <v>42662.543865740743</v>
      </c>
      <c r="T2692" s="10">
        <f t="shared" si="85"/>
        <v>42692.5855324074</v>
      </c>
    </row>
    <row r="2693" spans="1:20" ht="49" x14ac:dyDescent="0.25">
      <c r="A2693">
        <v>1110</v>
      </c>
      <c r="B2693" s="3" t="s">
        <v>1111</v>
      </c>
      <c r="C2693" s="3" t="s">
        <v>5220</v>
      </c>
      <c r="D2693">
        <v>50000</v>
      </c>
      <c r="E2693">
        <v>255</v>
      </c>
      <c r="F2693" t="s">
        <v>8221</v>
      </c>
      <c r="G2693" t="s">
        <v>8224</v>
      </c>
      <c r="H2693" t="s">
        <v>8246</v>
      </c>
      <c r="I2693">
        <v>1354919022</v>
      </c>
      <c r="J2693">
        <v>1352327022</v>
      </c>
      <c r="K2693" t="b">
        <v>0</v>
      </c>
      <c r="L2693">
        <v>11</v>
      </c>
      <c r="M2693" t="b">
        <v>0</v>
      </c>
      <c r="N2693" t="s">
        <v>8282</v>
      </c>
      <c r="O2693" s="5">
        <f>E2693/D2693</f>
        <v>5.1000000000000004E-3</v>
      </c>
      <c r="P2693" s="6">
        <f>ROUND(E2693/L2693,2)</f>
        <v>23.18</v>
      </c>
      <c r="Q2693" t="str">
        <f>LEFT(N2693, SEARCH("/",N2693)-1)</f>
        <v>games</v>
      </c>
      <c r="R2693" t="str">
        <f>RIGHT(N2693, LEN(N2693)-SEARCH("/",N2693))</f>
        <v>video games</v>
      </c>
      <c r="S2693" s="10">
        <f t="shared" si="84"/>
        <v>41220.72479166666</v>
      </c>
      <c r="T2693" s="10">
        <f t="shared" si="85"/>
        <v>41250.72479166666</v>
      </c>
    </row>
    <row r="2694" spans="1:20" ht="49" x14ac:dyDescent="0.25">
      <c r="A2694">
        <v>1111</v>
      </c>
      <c r="B2694" s="3" t="s">
        <v>1112</v>
      </c>
      <c r="C2694" s="3" t="s">
        <v>5221</v>
      </c>
      <c r="D2694">
        <v>2500</v>
      </c>
      <c r="E2694">
        <v>1</v>
      </c>
      <c r="F2694" t="s">
        <v>8221</v>
      </c>
      <c r="G2694" t="s">
        <v>8224</v>
      </c>
      <c r="H2694" t="s">
        <v>8246</v>
      </c>
      <c r="I2694">
        <v>1452228790</v>
      </c>
      <c r="J2694">
        <v>1449636790</v>
      </c>
      <c r="K2694" t="b">
        <v>0</v>
      </c>
      <c r="L2694">
        <v>1</v>
      </c>
      <c r="M2694" t="b">
        <v>0</v>
      </c>
      <c r="N2694" t="s">
        <v>8282</v>
      </c>
      <c r="O2694" s="5">
        <f>E2694/D2694</f>
        <v>4.0000000000000002E-4</v>
      </c>
      <c r="P2694" s="6">
        <f>ROUND(E2694/L2694,2)</f>
        <v>1</v>
      </c>
      <c r="Q2694" t="str">
        <f>LEFT(N2694, SEARCH("/",N2694)-1)</f>
        <v>games</v>
      </c>
      <c r="R2694" t="str">
        <f>RIGHT(N2694, LEN(N2694)-SEARCH("/",N2694))</f>
        <v>video games</v>
      </c>
      <c r="S2694" s="10">
        <f t="shared" si="84"/>
        <v>42346.995254629626</v>
      </c>
      <c r="T2694" s="10">
        <f t="shared" si="85"/>
        <v>42376.995254629626</v>
      </c>
    </row>
    <row r="2695" spans="1:20" ht="49" x14ac:dyDescent="0.25">
      <c r="A2695">
        <v>1112</v>
      </c>
      <c r="B2695" s="3" t="s">
        <v>1113</v>
      </c>
      <c r="C2695" s="3" t="s">
        <v>5222</v>
      </c>
      <c r="D2695">
        <v>88000</v>
      </c>
      <c r="E2695">
        <v>31272.92</v>
      </c>
      <c r="F2695" t="s">
        <v>8221</v>
      </c>
      <c r="G2695" t="s">
        <v>8224</v>
      </c>
      <c r="H2695" t="s">
        <v>8246</v>
      </c>
      <c r="I2695">
        <v>1421656200</v>
      </c>
      <c r="J2695">
        <v>1416507211</v>
      </c>
      <c r="K2695" t="b">
        <v>0</v>
      </c>
      <c r="L2695">
        <v>312</v>
      </c>
      <c r="M2695" t="b">
        <v>0</v>
      </c>
      <c r="N2695" t="s">
        <v>8282</v>
      </c>
      <c r="O2695" s="5">
        <f>E2695/D2695</f>
        <v>0.35537409090909089</v>
      </c>
      <c r="P2695" s="6">
        <f>ROUND(E2695/L2695,2)</f>
        <v>100.23</v>
      </c>
      <c r="Q2695" t="str">
        <f>LEFT(N2695, SEARCH("/",N2695)-1)</f>
        <v>games</v>
      </c>
      <c r="R2695" t="str">
        <f>RIGHT(N2695, LEN(N2695)-SEARCH("/",N2695))</f>
        <v>video games</v>
      </c>
      <c r="S2695" s="10">
        <f t="shared" si="84"/>
        <v>41963.551053240742</v>
      </c>
      <c r="T2695" s="10">
        <f t="shared" si="85"/>
        <v>42023.145833333336</v>
      </c>
    </row>
    <row r="2696" spans="1:20" ht="49" x14ac:dyDescent="0.25">
      <c r="A2696">
        <v>1113</v>
      </c>
      <c r="B2696" s="3" t="s">
        <v>1114</v>
      </c>
      <c r="C2696" s="3" t="s">
        <v>5223</v>
      </c>
      <c r="D2696">
        <v>1000</v>
      </c>
      <c r="E2696">
        <v>5</v>
      </c>
      <c r="F2696" t="s">
        <v>8221</v>
      </c>
      <c r="G2696" t="s">
        <v>8225</v>
      </c>
      <c r="H2696" t="s">
        <v>8247</v>
      </c>
      <c r="I2696">
        <v>1408058820</v>
      </c>
      <c r="J2696">
        <v>1405466820</v>
      </c>
      <c r="K2696" t="b">
        <v>0</v>
      </c>
      <c r="L2696">
        <v>1</v>
      </c>
      <c r="M2696" t="b">
        <v>0</v>
      </c>
      <c r="N2696" t="s">
        <v>8282</v>
      </c>
      <c r="O2696" s="5">
        <f>E2696/D2696</f>
        <v>5.0000000000000001E-3</v>
      </c>
      <c r="P2696" s="6">
        <f>ROUND(E2696/L2696,2)</f>
        <v>5</v>
      </c>
      <c r="Q2696" t="str">
        <f>LEFT(N2696, SEARCH("/",N2696)-1)</f>
        <v>games</v>
      </c>
      <c r="R2696" t="str">
        <f>RIGHT(N2696, LEN(N2696)-SEARCH("/",N2696))</f>
        <v>video games</v>
      </c>
      <c r="S2696" s="10">
        <f t="shared" si="84"/>
        <v>41835.768749999996</v>
      </c>
      <c r="T2696" s="10">
        <f t="shared" si="85"/>
        <v>41865.768749999996</v>
      </c>
    </row>
    <row r="2697" spans="1:20" ht="49" x14ac:dyDescent="0.25">
      <c r="A2697">
        <v>1114</v>
      </c>
      <c r="B2697" s="3" t="s">
        <v>1115</v>
      </c>
      <c r="C2697" s="3" t="s">
        <v>5224</v>
      </c>
      <c r="D2697">
        <v>6000</v>
      </c>
      <c r="E2697">
        <v>10</v>
      </c>
      <c r="F2697" t="s">
        <v>8221</v>
      </c>
      <c r="G2697" t="s">
        <v>8225</v>
      </c>
      <c r="H2697" t="s">
        <v>8247</v>
      </c>
      <c r="I2697">
        <v>1381306687</v>
      </c>
      <c r="J2697">
        <v>1378714687</v>
      </c>
      <c r="K2697" t="b">
        <v>0</v>
      </c>
      <c r="L2697">
        <v>3</v>
      </c>
      <c r="M2697" t="b">
        <v>0</v>
      </c>
      <c r="N2697" t="s">
        <v>8282</v>
      </c>
      <c r="O2697" s="5">
        <f>E2697/D2697</f>
        <v>1.6666666666666668E-3</v>
      </c>
      <c r="P2697" s="6">
        <f>ROUND(E2697/L2697,2)</f>
        <v>3.33</v>
      </c>
      <c r="Q2697" t="str">
        <f>LEFT(N2697, SEARCH("/",N2697)-1)</f>
        <v>games</v>
      </c>
      <c r="R2697" t="str">
        <f>RIGHT(N2697, LEN(N2697)-SEARCH("/",N2697))</f>
        <v>video games</v>
      </c>
      <c r="S2697" s="10">
        <f t="shared" si="84"/>
        <v>41526.13758101852</v>
      </c>
      <c r="T2697" s="10">
        <f t="shared" si="85"/>
        <v>41556.13758101852</v>
      </c>
    </row>
    <row r="2698" spans="1:20" ht="49" x14ac:dyDescent="0.25">
      <c r="A2698">
        <v>1115</v>
      </c>
      <c r="B2698" s="3" t="s">
        <v>1116</v>
      </c>
      <c r="C2698" s="3" t="s">
        <v>5225</v>
      </c>
      <c r="D2698">
        <v>40000</v>
      </c>
      <c r="E2698">
        <v>53</v>
      </c>
      <c r="F2698" t="s">
        <v>8221</v>
      </c>
      <c r="G2698" t="s">
        <v>8224</v>
      </c>
      <c r="H2698" t="s">
        <v>8246</v>
      </c>
      <c r="I2698">
        <v>1459352495</v>
      </c>
      <c r="J2698">
        <v>1456764095</v>
      </c>
      <c r="K2698" t="b">
        <v>0</v>
      </c>
      <c r="L2698">
        <v>4</v>
      </c>
      <c r="M2698" t="b">
        <v>0</v>
      </c>
      <c r="N2698" t="s">
        <v>8282</v>
      </c>
      <c r="O2698" s="5">
        <f>E2698/D2698</f>
        <v>1.325E-3</v>
      </c>
      <c r="P2698" s="6">
        <f>ROUND(E2698/L2698,2)</f>
        <v>13.25</v>
      </c>
      <c r="Q2698" t="str">
        <f>LEFT(N2698, SEARCH("/",N2698)-1)</f>
        <v>games</v>
      </c>
      <c r="R2698" t="str">
        <f>RIGHT(N2698, LEN(N2698)-SEARCH("/",N2698))</f>
        <v>video games</v>
      </c>
      <c r="S2698" s="10">
        <f t="shared" si="84"/>
        <v>42429.487210648142</v>
      </c>
      <c r="T2698" s="10">
        <f t="shared" si="85"/>
        <v>42459.445543981477</v>
      </c>
    </row>
    <row r="2699" spans="1:20" ht="33" x14ac:dyDescent="0.25">
      <c r="A2699">
        <v>1116</v>
      </c>
      <c r="B2699" s="3" t="s">
        <v>1117</v>
      </c>
      <c r="C2699" s="3" t="s">
        <v>5226</v>
      </c>
      <c r="D2699">
        <v>500000</v>
      </c>
      <c r="E2699">
        <v>178.52</v>
      </c>
      <c r="F2699" t="s">
        <v>8221</v>
      </c>
      <c r="G2699" t="s">
        <v>8224</v>
      </c>
      <c r="H2699" t="s">
        <v>8246</v>
      </c>
      <c r="I2699">
        <v>1339273208</v>
      </c>
      <c r="J2699">
        <v>1334089208</v>
      </c>
      <c r="K2699" t="b">
        <v>0</v>
      </c>
      <c r="L2699">
        <v>10</v>
      </c>
      <c r="M2699" t="b">
        <v>0</v>
      </c>
      <c r="N2699" t="s">
        <v>8282</v>
      </c>
      <c r="O2699" s="5">
        <f>E2699/D2699</f>
        <v>3.5704000000000004E-4</v>
      </c>
      <c r="P2699" s="6">
        <f>ROUND(E2699/L2699,2)</f>
        <v>17.850000000000001</v>
      </c>
      <c r="Q2699" t="str">
        <f>LEFT(N2699, SEARCH("/",N2699)-1)</f>
        <v>games</v>
      </c>
      <c r="R2699" t="str">
        <f>RIGHT(N2699, LEN(N2699)-SEARCH("/",N2699))</f>
        <v>video games</v>
      </c>
      <c r="S2699" s="10">
        <f t="shared" si="84"/>
        <v>41009.638981481483</v>
      </c>
      <c r="T2699" s="10">
        <f t="shared" si="85"/>
        <v>41069.638981481483</v>
      </c>
    </row>
    <row r="2700" spans="1:20" ht="49" x14ac:dyDescent="0.25">
      <c r="A2700">
        <v>1117</v>
      </c>
      <c r="B2700" s="3" t="s">
        <v>1118</v>
      </c>
      <c r="C2700" s="3" t="s">
        <v>5227</v>
      </c>
      <c r="D2700">
        <v>1000</v>
      </c>
      <c r="E2700">
        <v>83</v>
      </c>
      <c r="F2700" t="s">
        <v>8221</v>
      </c>
      <c r="G2700" t="s">
        <v>8236</v>
      </c>
      <c r="H2700" t="s">
        <v>8249</v>
      </c>
      <c r="I2700">
        <v>1451053313</v>
      </c>
      <c r="J2700">
        <v>1448461313</v>
      </c>
      <c r="K2700" t="b">
        <v>0</v>
      </c>
      <c r="L2700">
        <v>8</v>
      </c>
      <c r="M2700" t="b">
        <v>0</v>
      </c>
      <c r="N2700" t="s">
        <v>8282</v>
      </c>
      <c r="O2700" s="5">
        <f>E2700/D2700</f>
        <v>8.3000000000000004E-2</v>
      </c>
      <c r="P2700" s="6">
        <f>ROUND(E2700/L2700,2)</f>
        <v>10.38</v>
      </c>
      <c r="Q2700" t="str">
        <f>LEFT(N2700, SEARCH("/",N2700)-1)</f>
        <v>games</v>
      </c>
      <c r="R2700" t="str">
        <f>RIGHT(N2700, LEN(N2700)-SEARCH("/",N2700))</f>
        <v>video games</v>
      </c>
      <c r="S2700" s="10">
        <f t="shared" si="84"/>
        <v>42333.390196759261</v>
      </c>
      <c r="T2700" s="10">
        <f t="shared" si="85"/>
        <v>42363.390196759261</v>
      </c>
    </row>
    <row r="2701" spans="1:20" ht="49" x14ac:dyDescent="0.25">
      <c r="A2701">
        <v>1118</v>
      </c>
      <c r="B2701" s="3" t="s">
        <v>1119</v>
      </c>
      <c r="C2701" s="3" t="s">
        <v>5228</v>
      </c>
      <c r="D2701">
        <v>4500</v>
      </c>
      <c r="E2701">
        <v>109</v>
      </c>
      <c r="F2701" t="s">
        <v>8221</v>
      </c>
      <c r="G2701" t="s">
        <v>8226</v>
      </c>
      <c r="H2701" t="s">
        <v>8248</v>
      </c>
      <c r="I2701">
        <v>1396666779</v>
      </c>
      <c r="J2701">
        <v>1394078379</v>
      </c>
      <c r="K2701" t="b">
        <v>0</v>
      </c>
      <c r="L2701">
        <v>3</v>
      </c>
      <c r="M2701" t="b">
        <v>0</v>
      </c>
      <c r="N2701" t="s">
        <v>8282</v>
      </c>
      <c r="O2701" s="5">
        <f>E2701/D2701</f>
        <v>2.4222222222222221E-2</v>
      </c>
      <c r="P2701" s="6">
        <f>ROUND(E2701/L2701,2)</f>
        <v>36.33</v>
      </c>
      <c r="Q2701" t="str">
        <f>LEFT(N2701, SEARCH("/",N2701)-1)</f>
        <v>games</v>
      </c>
      <c r="R2701" t="str">
        <f>RIGHT(N2701, LEN(N2701)-SEARCH("/",N2701))</f>
        <v>video games</v>
      </c>
      <c r="S2701" s="10">
        <f t="shared" si="84"/>
        <v>41703.958090277774</v>
      </c>
      <c r="T2701" s="10">
        <f t="shared" si="85"/>
        <v>41733.91642361111</v>
      </c>
    </row>
    <row r="2702" spans="1:20" ht="49" x14ac:dyDescent="0.25">
      <c r="A2702">
        <v>1119</v>
      </c>
      <c r="B2702" s="3" t="s">
        <v>1120</v>
      </c>
      <c r="C2702" s="3" t="s">
        <v>5229</v>
      </c>
      <c r="D2702">
        <v>2100</v>
      </c>
      <c r="E2702">
        <v>5</v>
      </c>
      <c r="F2702" t="s">
        <v>8221</v>
      </c>
      <c r="G2702" t="s">
        <v>8224</v>
      </c>
      <c r="H2702" t="s">
        <v>8246</v>
      </c>
      <c r="I2702">
        <v>1396810864</v>
      </c>
      <c r="J2702">
        <v>1395687664</v>
      </c>
      <c r="K2702" t="b">
        <v>0</v>
      </c>
      <c r="L2702">
        <v>1</v>
      </c>
      <c r="M2702" t="b">
        <v>0</v>
      </c>
      <c r="N2702" t="s">
        <v>8282</v>
      </c>
      <c r="O2702" s="5">
        <f>E2702/D2702</f>
        <v>2.3809523809523812E-3</v>
      </c>
      <c r="P2702" s="6">
        <f>ROUND(E2702/L2702,2)</f>
        <v>5</v>
      </c>
      <c r="Q2702" t="str">
        <f>LEFT(N2702, SEARCH("/",N2702)-1)</f>
        <v>games</v>
      </c>
      <c r="R2702" t="str">
        <f>RIGHT(N2702, LEN(N2702)-SEARCH("/",N2702))</f>
        <v>video games</v>
      </c>
      <c r="S2702" s="10">
        <f t="shared" si="84"/>
        <v>41722.584074074075</v>
      </c>
      <c r="T2702" s="10">
        <f t="shared" si="85"/>
        <v>41735.584074074075</v>
      </c>
    </row>
    <row r="2703" spans="1:20" ht="33" x14ac:dyDescent="0.25">
      <c r="A2703">
        <v>1120</v>
      </c>
      <c r="B2703" s="3" t="s">
        <v>1121</v>
      </c>
      <c r="C2703" s="3" t="s">
        <v>5230</v>
      </c>
      <c r="D2703">
        <v>25000</v>
      </c>
      <c r="E2703">
        <v>0</v>
      </c>
      <c r="F2703" t="s">
        <v>8221</v>
      </c>
      <c r="G2703" t="s">
        <v>8224</v>
      </c>
      <c r="H2703" t="s">
        <v>8246</v>
      </c>
      <c r="I2703">
        <v>1319835400</v>
      </c>
      <c r="J2703">
        <v>1315947400</v>
      </c>
      <c r="K2703" t="b">
        <v>0</v>
      </c>
      <c r="L2703">
        <v>0</v>
      </c>
      <c r="M2703" t="b">
        <v>0</v>
      </c>
      <c r="N2703" t="s">
        <v>8282</v>
      </c>
      <c r="O2703" s="5">
        <f>E2703/D2703</f>
        <v>0</v>
      </c>
      <c r="P2703" s="6" t="e">
        <f>ROUND(E2703/L2703,2)</f>
        <v>#DIV/0!</v>
      </c>
      <c r="Q2703" t="str">
        <f>LEFT(N2703, SEARCH("/",N2703)-1)</f>
        <v>games</v>
      </c>
      <c r="R2703" t="str">
        <f>RIGHT(N2703, LEN(N2703)-SEARCH("/",N2703))</f>
        <v>video games</v>
      </c>
      <c r="S2703" s="10">
        <f t="shared" si="84"/>
        <v>40799.664351851847</v>
      </c>
      <c r="T2703" s="10">
        <f t="shared" si="85"/>
        <v>40844.664351851847</v>
      </c>
    </row>
    <row r="2704" spans="1:20" ht="49" x14ac:dyDescent="0.25">
      <c r="A2704">
        <v>1121</v>
      </c>
      <c r="B2704" s="3" t="s">
        <v>1122</v>
      </c>
      <c r="C2704" s="3" t="s">
        <v>5231</v>
      </c>
      <c r="D2704">
        <v>250000</v>
      </c>
      <c r="E2704">
        <v>29</v>
      </c>
      <c r="F2704" t="s">
        <v>8221</v>
      </c>
      <c r="G2704" t="s">
        <v>8224</v>
      </c>
      <c r="H2704" t="s">
        <v>8246</v>
      </c>
      <c r="I2704">
        <v>1457904316</v>
      </c>
      <c r="J2704">
        <v>1455315916</v>
      </c>
      <c r="K2704" t="b">
        <v>0</v>
      </c>
      <c r="L2704">
        <v>5</v>
      </c>
      <c r="M2704" t="b">
        <v>0</v>
      </c>
      <c r="N2704" t="s">
        <v>8282</v>
      </c>
      <c r="O2704" s="5">
        <f>E2704/D2704</f>
        <v>1.16E-4</v>
      </c>
      <c r="P2704" s="6">
        <f>ROUND(E2704/L2704,2)</f>
        <v>5.8</v>
      </c>
      <c r="Q2704" t="str">
        <f>LEFT(N2704, SEARCH("/",N2704)-1)</f>
        <v>games</v>
      </c>
      <c r="R2704" t="str">
        <f>RIGHT(N2704, LEN(N2704)-SEARCH("/",N2704))</f>
        <v>video games</v>
      </c>
      <c r="S2704" s="10">
        <f t="shared" si="84"/>
        <v>42412.72587962963</v>
      </c>
      <c r="T2704" s="10">
        <f t="shared" si="85"/>
        <v>42442.684212962959</v>
      </c>
    </row>
    <row r="2705" spans="1:20" ht="49" x14ac:dyDescent="0.25">
      <c r="A2705">
        <v>1122</v>
      </c>
      <c r="B2705" s="3" t="s">
        <v>1123</v>
      </c>
      <c r="C2705" s="3" t="s">
        <v>5232</v>
      </c>
      <c r="D2705">
        <v>3200</v>
      </c>
      <c r="E2705">
        <v>0</v>
      </c>
      <c r="F2705" t="s">
        <v>8221</v>
      </c>
      <c r="G2705" t="s">
        <v>8225</v>
      </c>
      <c r="H2705" t="s">
        <v>8247</v>
      </c>
      <c r="I2705">
        <v>1369932825</v>
      </c>
      <c r="J2705">
        <v>1368723225</v>
      </c>
      <c r="K2705" t="b">
        <v>0</v>
      </c>
      <c r="L2705">
        <v>0</v>
      </c>
      <c r="M2705" t="b">
        <v>0</v>
      </c>
      <c r="N2705" t="s">
        <v>8282</v>
      </c>
      <c r="O2705" s="5">
        <f>E2705/D2705</f>
        <v>0</v>
      </c>
      <c r="P2705" s="6" t="e">
        <f>ROUND(E2705/L2705,2)</f>
        <v>#DIV/0!</v>
      </c>
      <c r="Q2705" t="str">
        <f>LEFT(N2705, SEARCH("/",N2705)-1)</f>
        <v>games</v>
      </c>
      <c r="R2705" t="str">
        <f>RIGHT(N2705, LEN(N2705)-SEARCH("/",N2705))</f>
        <v>video games</v>
      </c>
      <c r="S2705" s="10">
        <f t="shared" si="84"/>
        <v>41410.495659722219</v>
      </c>
      <c r="T2705" s="10">
        <f t="shared" si="85"/>
        <v>41424.495659722219</v>
      </c>
    </row>
    <row r="2706" spans="1:20" ht="49" x14ac:dyDescent="0.25">
      <c r="A2706">
        <v>1123</v>
      </c>
      <c r="B2706" s="3" t="s">
        <v>1124</v>
      </c>
      <c r="C2706" s="3" t="s">
        <v>5233</v>
      </c>
      <c r="D2706">
        <v>5000</v>
      </c>
      <c r="E2706">
        <v>11</v>
      </c>
      <c r="F2706" t="s">
        <v>8221</v>
      </c>
      <c r="G2706" t="s">
        <v>8224</v>
      </c>
      <c r="H2706" t="s">
        <v>8246</v>
      </c>
      <c r="I2706">
        <v>1397910848</v>
      </c>
      <c r="J2706">
        <v>1395318848</v>
      </c>
      <c r="K2706" t="b">
        <v>0</v>
      </c>
      <c r="L2706">
        <v>3</v>
      </c>
      <c r="M2706" t="b">
        <v>0</v>
      </c>
      <c r="N2706" t="s">
        <v>8282</v>
      </c>
      <c r="O2706" s="5">
        <f>E2706/D2706</f>
        <v>2.2000000000000001E-3</v>
      </c>
      <c r="P2706" s="6">
        <f>ROUND(E2706/L2706,2)</f>
        <v>3.67</v>
      </c>
      <c r="Q2706" t="str">
        <f>LEFT(N2706, SEARCH("/",N2706)-1)</f>
        <v>games</v>
      </c>
      <c r="R2706" t="str">
        <f>RIGHT(N2706, LEN(N2706)-SEARCH("/",N2706))</f>
        <v>video games</v>
      </c>
      <c r="S2706" s="10">
        <f t="shared" si="84"/>
        <v>41718.315370370365</v>
      </c>
      <c r="T2706" s="10">
        <f t="shared" si="85"/>
        <v>41748.315370370365</v>
      </c>
    </row>
    <row r="2707" spans="1:20" ht="49" x14ac:dyDescent="0.25">
      <c r="A2707">
        <v>1124</v>
      </c>
      <c r="B2707" s="3" t="s">
        <v>1125</v>
      </c>
      <c r="C2707" s="3" t="s">
        <v>5234</v>
      </c>
      <c r="D2707">
        <v>90000</v>
      </c>
      <c r="E2707">
        <v>425</v>
      </c>
      <c r="F2707" t="s">
        <v>8221</v>
      </c>
      <c r="G2707" t="s">
        <v>8224</v>
      </c>
      <c r="H2707" t="s">
        <v>8246</v>
      </c>
      <c r="I2707">
        <v>1430409651</v>
      </c>
      <c r="J2707">
        <v>1427817651</v>
      </c>
      <c r="K2707" t="b">
        <v>0</v>
      </c>
      <c r="L2707">
        <v>7</v>
      </c>
      <c r="M2707" t="b">
        <v>0</v>
      </c>
      <c r="N2707" t="s">
        <v>8283</v>
      </c>
      <c r="O2707" s="5">
        <f>E2707/D2707</f>
        <v>4.7222222222222223E-3</v>
      </c>
      <c r="P2707" s="6">
        <f>ROUND(E2707/L2707,2)</f>
        <v>60.71</v>
      </c>
      <c r="Q2707" t="str">
        <f>LEFT(N2707, SEARCH("/",N2707)-1)</f>
        <v>games</v>
      </c>
      <c r="R2707" t="str">
        <f>RIGHT(N2707, LEN(N2707)-SEARCH("/",N2707))</f>
        <v>mobile games</v>
      </c>
      <c r="S2707" s="10">
        <f t="shared" si="84"/>
        <v>42094.458923611113</v>
      </c>
      <c r="T2707" s="10">
        <f t="shared" si="85"/>
        <v>42124.458923611113</v>
      </c>
    </row>
    <row r="2708" spans="1:20" ht="49" x14ac:dyDescent="0.25">
      <c r="A2708">
        <v>1125</v>
      </c>
      <c r="B2708" s="3" t="s">
        <v>1126</v>
      </c>
      <c r="C2708" s="3" t="s">
        <v>5235</v>
      </c>
      <c r="D2708">
        <v>3000</v>
      </c>
      <c r="E2708">
        <v>0</v>
      </c>
      <c r="F2708" t="s">
        <v>8221</v>
      </c>
      <c r="G2708" t="s">
        <v>8225</v>
      </c>
      <c r="H2708" t="s">
        <v>8247</v>
      </c>
      <c r="I2708">
        <v>1443193130</v>
      </c>
      <c r="J2708">
        <v>1438009130</v>
      </c>
      <c r="K2708" t="b">
        <v>0</v>
      </c>
      <c r="L2708">
        <v>0</v>
      </c>
      <c r="M2708" t="b">
        <v>0</v>
      </c>
      <c r="N2708" t="s">
        <v>8283</v>
      </c>
      <c r="O2708" s="5">
        <f>E2708/D2708</f>
        <v>0</v>
      </c>
      <c r="P2708" s="6" t="e">
        <f>ROUND(E2708/L2708,2)</f>
        <v>#DIV/0!</v>
      </c>
      <c r="Q2708" t="str">
        <f>LEFT(N2708, SEARCH("/",N2708)-1)</f>
        <v>games</v>
      </c>
      <c r="R2708" t="str">
        <f>RIGHT(N2708, LEN(N2708)-SEARCH("/",N2708))</f>
        <v>mobile games</v>
      </c>
      <c r="S2708" s="10">
        <f t="shared" si="84"/>
        <v>42212.415856481479</v>
      </c>
      <c r="T2708" s="10">
        <f t="shared" si="85"/>
        <v>42272.415856481479</v>
      </c>
    </row>
    <row r="2709" spans="1:20" ht="33" x14ac:dyDescent="0.25">
      <c r="A2709">
        <v>1126</v>
      </c>
      <c r="B2709" s="3" t="s">
        <v>1127</v>
      </c>
      <c r="C2709" s="3" t="s">
        <v>5236</v>
      </c>
      <c r="D2709">
        <v>2000</v>
      </c>
      <c r="E2709">
        <v>10</v>
      </c>
      <c r="F2709" t="s">
        <v>8221</v>
      </c>
      <c r="G2709" t="s">
        <v>8224</v>
      </c>
      <c r="H2709" t="s">
        <v>8246</v>
      </c>
      <c r="I2709">
        <v>1468482694</v>
      </c>
      <c r="J2709">
        <v>1465890694</v>
      </c>
      <c r="K2709" t="b">
        <v>0</v>
      </c>
      <c r="L2709">
        <v>2</v>
      </c>
      <c r="M2709" t="b">
        <v>0</v>
      </c>
      <c r="N2709" t="s">
        <v>8283</v>
      </c>
      <c r="O2709" s="5">
        <f>E2709/D2709</f>
        <v>5.0000000000000001E-3</v>
      </c>
      <c r="P2709" s="6">
        <f>ROUND(E2709/L2709,2)</f>
        <v>5</v>
      </c>
      <c r="Q2709" t="str">
        <f>LEFT(N2709, SEARCH("/",N2709)-1)</f>
        <v>games</v>
      </c>
      <c r="R2709" t="str">
        <f>RIGHT(N2709, LEN(N2709)-SEARCH("/",N2709))</f>
        <v>mobile games</v>
      </c>
      <c r="S2709" s="10">
        <f t="shared" si="84"/>
        <v>42535.119143518517</v>
      </c>
      <c r="T2709" s="10">
        <f t="shared" si="85"/>
        <v>42565.119143518517</v>
      </c>
    </row>
    <row r="2710" spans="1:20" ht="65" x14ac:dyDescent="0.25">
      <c r="A2710">
        <v>1127</v>
      </c>
      <c r="B2710" s="3" t="s">
        <v>1128</v>
      </c>
      <c r="C2710" s="3" t="s">
        <v>5237</v>
      </c>
      <c r="D2710">
        <v>35000</v>
      </c>
      <c r="E2710">
        <v>585</v>
      </c>
      <c r="F2710" t="s">
        <v>8221</v>
      </c>
      <c r="G2710" t="s">
        <v>8224</v>
      </c>
      <c r="H2710" t="s">
        <v>8246</v>
      </c>
      <c r="I2710">
        <v>1416000600</v>
      </c>
      <c r="J2710">
        <v>1413318600</v>
      </c>
      <c r="K2710" t="b">
        <v>0</v>
      </c>
      <c r="L2710">
        <v>23</v>
      </c>
      <c r="M2710" t="b">
        <v>0</v>
      </c>
      <c r="N2710" t="s">
        <v>8283</v>
      </c>
      <c r="O2710" s="5">
        <f>E2710/D2710</f>
        <v>1.6714285714285713E-2</v>
      </c>
      <c r="P2710" s="6">
        <f>ROUND(E2710/L2710,2)</f>
        <v>25.43</v>
      </c>
      <c r="Q2710" t="str">
        <f>LEFT(N2710, SEARCH("/",N2710)-1)</f>
        <v>games</v>
      </c>
      <c r="R2710" t="str">
        <f>RIGHT(N2710, LEN(N2710)-SEARCH("/",N2710))</f>
        <v>mobile games</v>
      </c>
      <c r="S2710" s="10">
        <f t="shared" si="84"/>
        <v>41926.645833333328</v>
      </c>
      <c r="T2710" s="10">
        <f t="shared" si="85"/>
        <v>41957.687499999993</v>
      </c>
    </row>
    <row r="2711" spans="1:20" ht="18" x14ac:dyDescent="0.25">
      <c r="A2711">
        <v>1128</v>
      </c>
      <c r="B2711" s="3" t="s">
        <v>1129</v>
      </c>
      <c r="C2711" s="3" t="s">
        <v>5238</v>
      </c>
      <c r="D2711">
        <v>1000</v>
      </c>
      <c r="E2711">
        <v>1</v>
      </c>
      <c r="F2711" t="s">
        <v>8221</v>
      </c>
      <c r="G2711" t="s">
        <v>8225</v>
      </c>
      <c r="H2711" t="s">
        <v>8247</v>
      </c>
      <c r="I2711">
        <v>1407425717</v>
      </c>
      <c r="J2711">
        <v>1404833717</v>
      </c>
      <c r="K2711" t="b">
        <v>0</v>
      </c>
      <c r="L2711">
        <v>1</v>
      </c>
      <c r="M2711" t="b">
        <v>0</v>
      </c>
      <c r="N2711" t="s">
        <v>8283</v>
      </c>
      <c r="O2711" s="5">
        <f>E2711/D2711</f>
        <v>1E-3</v>
      </c>
      <c r="P2711" s="6">
        <f>ROUND(E2711/L2711,2)</f>
        <v>1</v>
      </c>
      <c r="Q2711" t="str">
        <f>LEFT(N2711, SEARCH("/",N2711)-1)</f>
        <v>games</v>
      </c>
      <c r="R2711" t="str">
        <f>RIGHT(N2711, LEN(N2711)-SEARCH("/",N2711))</f>
        <v>mobile games</v>
      </c>
      <c r="S2711" s="10">
        <f t="shared" si="84"/>
        <v>41828.441168981481</v>
      </c>
      <c r="T2711" s="10">
        <f t="shared" si="85"/>
        <v>41858.441168981481</v>
      </c>
    </row>
    <row r="2712" spans="1:20" ht="49" x14ac:dyDescent="0.25">
      <c r="A2712">
        <v>1129</v>
      </c>
      <c r="B2712" s="3" t="s">
        <v>1130</v>
      </c>
      <c r="C2712" s="3" t="s">
        <v>5239</v>
      </c>
      <c r="D2712">
        <v>20000</v>
      </c>
      <c r="E2712">
        <v>21</v>
      </c>
      <c r="F2712" t="s">
        <v>8221</v>
      </c>
      <c r="G2712" t="s">
        <v>8224</v>
      </c>
      <c r="H2712" t="s">
        <v>8246</v>
      </c>
      <c r="I2712">
        <v>1465107693</v>
      </c>
      <c r="J2712">
        <v>1462515693</v>
      </c>
      <c r="K2712" t="b">
        <v>0</v>
      </c>
      <c r="L2712">
        <v>2</v>
      </c>
      <c r="M2712" t="b">
        <v>0</v>
      </c>
      <c r="N2712" t="s">
        <v>8283</v>
      </c>
      <c r="O2712" s="5">
        <f>E2712/D2712</f>
        <v>1.0499999999999999E-3</v>
      </c>
      <c r="P2712" s="6">
        <f>ROUND(E2712/L2712,2)</f>
        <v>10.5</v>
      </c>
      <c r="Q2712" t="str">
        <f>LEFT(N2712, SEARCH("/",N2712)-1)</f>
        <v>games</v>
      </c>
      <c r="R2712" t="str">
        <f>RIGHT(N2712, LEN(N2712)-SEARCH("/",N2712))</f>
        <v>mobile games</v>
      </c>
      <c r="S2712" s="10">
        <f t="shared" si="84"/>
        <v>42496.056631944441</v>
      </c>
      <c r="T2712" s="10">
        <f t="shared" si="85"/>
        <v>42526.056631944441</v>
      </c>
    </row>
    <row r="2713" spans="1:20" ht="49" x14ac:dyDescent="0.25">
      <c r="A2713">
        <v>1130</v>
      </c>
      <c r="B2713" s="3" t="s">
        <v>1131</v>
      </c>
      <c r="C2713" s="3" t="s">
        <v>5240</v>
      </c>
      <c r="D2713">
        <v>5000</v>
      </c>
      <c r="E2713">
        <v>11</v>
      </c>
      <c r="F2713" t="s">
        <v>8221</v>
      </c>
      <c r="G2713" t="s">
        <v>8224</v>
      </c>
      <c r="H2713" t="s">
        <v>8246</v>
      </c>
      <c r="I2713">
        <v>1416963300</v>
      </c>
      <c r="J2713">
        <v>1411775700</v>
      </c>
      <c r="K2713" t="b">
        <v>0</v>
      </c>
      <c r="L2713">
        <v>3</v>
      </c>
      <c r="M2713" t="b">
        <v>0</v>
      </c>
      <c r="N2713" t="s">
        <v>8283</v>
      </c>
      <c r="O2713" s="5">
        <f>E2713/D2713</f>
        <v>2.2000000000000001E-3</v>
      </c>
      <c r="P2713" s="6">
        <f>ROUND(E2713/L2713,2)</f>
        <v>3.67</v>
      </c>
      <c r="Q2713" t="str">
        <f>LEFT(N2713, SEARCH("/",N2713)-1)</f>
        <v>games</v>
      </c>
      <c r="R2713" t="str">
        <f>RIGHT(N2713, LEN(N2713)-SEARCH("/",N2713))</f>
        <v>mobile games</v>
      </c>
      <c r="S2713" s="10">
        <f t="shared" si="84"/>
        <v>41908.788194444445</v>
      </c>
      <c r="T2713" s="10">
        <f t="shared" si="85"/>
        <v>41968.829861111109</v>
      </c>
    </row>
    <row r="2714" spans="1:20" ht="49" x14ac:dyDescent="0.25">
      <c r="A2714">
        <v>1131</v>
      </c>
      <c r="B2714" s="3" t="s">
        <v>1132</v>
      </c>
      <c r="C2714" s="3" t="s">
        <v>5241</v>
      </c>
      <c r="D2714">
        <v>40000</v>
      </c>
      <c r="E2714">
        <v>0</v>
      </c>
      <c r="F2714" t="s">
        <v>8221</v>
      </c>
      <c r="G2714" t="s">
        <v>8226</v>
      </c>
      <c r="H2714" t="s">
        <v>8248</v>
      </c>
      <c r="I2714">
        <v>1450993668</v>
      </c>
      <c r="J2714">
        <v>1448401668</v>
      </c>
      <c r="K2714" t="b">
        <v>0</v>
      </c>
      <c r="L2714">
        <v>0</v>
      </c>
      <c r="M2714" t="b">
        <v>0</v>
      </c>
      <c r="N2714" t="s">
        <v>8283</v>
      </c>
      <c r="O2714" s="5">
        <f>E2714/D2714</f>
        <v>0</v>
      </c>
      <c r="P2714" s="6" t="e">
        <f>ROUND(E2714/L2714,2)</f>
        <v>#DIV/0!</v>
      </c>
      <c r="Q2714" t="str">
        <f>LEFT(N2714, SEARCH("/",N2714)-1)</f>
        <v>games</v>
      </c>
      <c r="R2714" t="str">
        <f>RIGHT(N2714, LEN(N2714)-SEARCH("/",N2714))</f>
        <v>mobile games</v>
      </c>
      <c r="S2714" s="10">
        <f t="shared" si="84"/>
        <v>42332.699861111112</v>
      </c>
      <c r="T2714" s="10">
        <f t="shared" si="85"/>
        <v>42362.699861111112</v>
      </c>
    </row>
    <row r="2715" spans="1:20" ht="49" x14ac:dyDescent="0.25">
      <c r="A2715">
        <v>1132</v>
      </c>
      <c r="B2715" s="3" t="s">
        <v>1133</v>
      </c>
      <c r="C2715" s="3" t="s">
        <v>5242</v>
      </c>
      <c r="D2715">
        <v>10000</v>
      </c>
      <c r="E2715">
        <v>1438</v>
      </c>
      <c r="F2715" t="s">
        <v>8221</v>
      </c>
      <c r="G2715" t="s">
        <v>8229</v>
      </c>
      <c r="H2715" t="s">
        <v>8251</v>
      </c>
      <c r="I2715">
        <v>1483238771</v>
      </c>
      <c r="J2715">
        <v>1480646771</v>
      </c>
      <c r="K2715" t="b">
        <v>0</v>
      </c>
      <c r="L2715">
        <v>13</v>
      </c>
      <c r="M2715" t="b">
        <v>0</v>
      </c>
      <c r="N2715" t="s">
        <v>8283</v>
      </c>
      <c r="O2715" s="5">
        <f>E2715/D2715</f>
        <v>0.14380000000000001</v>
      </c>
      <c r="P2715" s="6">
        <f>ROUND(E2715/L2715,2)</f>
        <v>110.62</v>
      </c>
      <c r="Q2715" t="str">
        <f>LEFT(N2715, SEARCH("/",N2715)-1)</f>
        <v>games</v>
      </c>
      <c r="R2715" t="str">
        <f>RIGHT(N2715, LEN(N2715)-SEARCH("/",N2715))</f>
        <v>mobile games</v>
      </c>
      <c r="S2715" s="10">
        <f t="shared" si="84"/>
        <v>42705.907071759262</v>
      </c>
      <c r="T2715" s="10">
        <f t="shared" si="85"/>
        <v>42735.907071759262</v>
      </c>
    </row>
    <row r="2716" spans="1:20" ht="49" x14ac:dyDescent="0.25">
      <c r="A2716">
        <v>1133</v>
      </c>
      <c r="B2716" s="3" t="s">
        <v>1134</v>
      </c>
      <c r="C2716" s="3" t="s">
        <v>5243</v>
      </c>
      <c r="D2716">
        <v>3000</v>
      </c>
      <c r="E2716">
        <v>20</v>
      </c>
      <c r="F2716" t="s">
        <v>8221</v>
      </c>
      <c r="G2716" t="s">
        <v>8225</v>
      </c>
      <c r="H2716" t="s">
        <v>8247</v>
      </c>
      <c r="I2716">
        <v>1406799981</v>
      </c>
      <c r="J2716">
        <v>1404207981</v>
      </c>
      <c r="K2716" t="b">
        <v>0</v>
      </c>
      <c r="L2716">
        <v>1</v>
      </c>
      <c r="M2716" t="b">
        <v>0</v>
      </c>
      <c r="N2716" t="s">
        <v>8283</v>
      </c>
      <c r="O2716" s="5">
        <f>E2716/D2716</f>
        <v>6.6666666666666671E-3</v>
      </c>
      <c r="P2716" s="6">
        <f>ROUND(E2716/L2716,2)</f>
        <v>20</v>
      </c>
      <c r="Q2716" t="str">
        <f>LEFT(N2716, SEARCH("/",N2716)-1)</f>
        <v>games</v>
      </c>
      <c r="R2716" t="str">
        <f>RIGHT(N2716, LEN(N2716)-SEARCH("/",N2716))</f>
        <v>mobile games</v>
      </c>
      <c r="S2716" s="10">
        <f t="shared" si="84"/>
        <v>41821.198854166665</v>
      </c>
      <c r="T2716" s="10">
        <f t="shared" si="85"/>
        <v>41851.198854166665</v>
      </c>
    </row>
    <row r="2717" spans="1:20" ht="49" x14ac:dyDescent="0.25">
      <c r="A2717">
        <v>1134</v>
      </c>
      <c r="B2717" s="3" t="s">
        <v>1135</v>
      </c>
      <c r="C2717" s="3" t="s">
        <v>5244</v>
      </c>
      <c r="D2717">
        <v>25000</v>
      </c>
      <c r="E2717">
        <v>1</v>
      </c>
      <c r="F2717" t="s">
        <v>8221</v>
      </c>
      <c r="G2717" t="s">
        <v>8226</v>
      </c>
      <c r="H2717" t="s">
        <v>8248</v>
      </c>
      <c r="I2717">
        <v>1417235580</v>
      </c>
      <c r="J2717">
        <v>1416034228</v>
      </c>
      <c r="K2717" t="b">
        <v>0</v>
      </c>
      <c r="L2717">
        <v>1</v>
      </c>
      <c r="M2717" t="b">
        <v>0</v>
      </c>
      <c r="N2717" t="s">
        <v>8283</v>
      </c>
      <c r="O2717" s="5">
        <f>E2717/D2717</f>
        <v>4.0000000000000003E-5</v>
      </c>
      <c r="P2717" s="6">
        <f>ROUND(E2717/L2717,2)</f>
        <v>1</v>
      </c>
      <c r="Q2717" t="str">
        <f>LEFT(N2717, SEARCH("/",N2717)-1)</f>
        <v>games</v>
      </c>
      <c r="R2717" t="str">
        <f>RIGHT(N2717, LEN(N2717)-SEARCH("/",N2717))</f>
        <v>mobile games</v>
      </c>
      <c r="S2717" s="10">
        <f t="shared" si="84"/>
        <v>41958.07671296296</v>
      </c>
      <c r="T2717" s="10">
        <f t="shared" si="85"/>
        <v>41971.981249999997</v>
      </c>
    </row>
    <row r="2718" spans="1:20" ht="65" x14ac:dyDescent="0.25">
      <c r="A2718">
        <v>1135</v>
      </c>
      <c r="B2718" s="3" t="s">
        <v>1136</v>
      </c>
      <c r="C2718" s="3" t="s">
        <v>5245</v>
      </c>
      <c r="D2718">
        <v>1000</v>
      </c>
      <c r="E2718">
        <v>50</v>
      </c>
      <c r="F2718" t="s">
        <v>8221</v>
      </c>
      <c r="G2718" t="s">
        <v>8236</v>
      </c>
      <c r="H2718" t="s">
        <v>8249</v>
      </c>
      <c r="I2718">
        <v>1470527094</v>
      </c>
      <c r="J2718">
        <v>1467935094</v>
      </c>
      <c r="K2718" t="b">
        <v>0</v>
      </c>
      <c r="L2718">
        <v>1</v>
      </c>
      <c r="M2718" t="b">
        <v>0</v>
      </c>
      <c r="N2718" t="s">
        <v>8283</v>
      </c>
      <c r="O2718" s="5">
        <f>E2718/D2718</f>
        <v>0.05</v>
      </c>
      <c r="P2718" s="6">
        <f>ROUND(E2718/L2718,2)</f>
        <v>50</v>
      </c>
      <c r="Q2718" t="str">
        <f>LEFT(N2718, SEARCH("/",N2718)-1)</f>
        <v>games</v>
      </c>
      <c r="R2718" t="str">
        <f>RIGHT(N2718, LEN(N2718)-SEARCH("/",N2718))</f>
        <v>mobile games</v>
      </c>
      <c r="S2718" s="10">
        <f t="shared" si="84"/>
        <v>42558.781180555554</v>
      </c>
      <c r="T2718" s="10">
        <f t="shared" si="85"/>
        <v>42588.781180555554</v>
      </c>
    </row>
    <row r="2719" spans="1:20" ht="49" x14ac:dyDescent="0.25">
      <c r="A2719">
        <v>1136</v>
      </c>
      <c r="B2719" s="3" t="s">
        <v>1137</v>
      </c>
      <c r="C2719" s="3" t="s">
        <v>5246</v>
      </c>
      <c r="D2719">
        <v>4190</v>
      </c>
      <c r="E2719">
        <v>270</v>
      </c>
      <c r="F2719" t="s">
        <v>8221</v>
      </c>
      <c r="G2719" t="s">
        <v>8230</v>
      </c>
      <c r="H2719" t="s">
        <v>8249</v>
      </c>
      <c r="I2719">
        <v>1450541229</v>
      </c>
      <c r="J2719">
        <v>1447949229</v>
      </c>
      <c r="K2719" t="b">
        <v>0</v>
      </c>
      <c r="L2719">
        <v>6</v>
      </c>
      <c r="M2719" t="b">
        <v>0</v>
      </c>
      <c r="N2719" t="s">
        <v>8283</v>
      </c>
      <c r="O2719" s="5">
        <f>E2719/D2719</f>
        <v>6.4439140811455853E-2</v>
      </c>
      <c r="P2719" s="6">
        <f>ROUND(E2719/L2719,2)</f>
        <v>45</v>
      </c>
      <c r="Q2719" t="str">
        <f>LEFT(N2719, SEARCH("/",N2719)-1)</f>
        <v>games</v>
      </c>
      <c r="R2719" t="str">
        <f>RIGHT(N2719, LEN(N2719)-SEARCH("/",N2719))</f>
        <v>mobile games</v>
      </c>
      <c r="S2719" s="10">
        <f t="shared" si="84"/>
        <v>42327.46329861111</v>
      </c>
      <c r="T2719" s="10">
        <f t="shared" si="85"/>
        <v>42357.46329861111</v>
      </c>
    </row>
    <row r="2720" spans="1:20" ht="49" x14ac:dyDescent="0.25">
      <c r="A2720">
        <v>1137</v>
      </c>
      <c r="B2720" s="3" t="s">
        <v>1138</v>
      </c>
      <c r="C2720" s="3" t="s">
        <v>5247</v>
      </c>
      <c r="D2720">
        <v>25000</v>
      </c>
      <c r="E2720">
        <v>9875</v>
      </c>
      <c r="F2720" t="s">
        <v>8221</v>
      </c>
      <c r="G2720" t="s">
        <v>8224</v>
      </c>
      <c r="H2720" t="s">
        <v>8246</v>
      </c>
      <c r="I2720">
        <v>1461440421</v>
      </c>
      <c r="J2720">
        <v>1458848421</v>
      </c>
      <c r="K2720" t="b">
        <v>0</v>
      </c>
      <c r="L2720">
        <v>39</v>
      </c>
      <c r="M2720" t="b">
        <v>0</v>
      </c>
      <c r="N2720" t="s">
        <v>8283</v>
      </c>
      <c r="O2720" s="5">
        <f>E2720/D2720</f>
        <v>0.39500000000000002</v>
      </c>
      <c r="P2720" s="6">
        <f>ROUND(E2720/L2720,2)</f>
        <v>253.21</v>
      </c>
      <c r="Q2720" t="str">
        <f>LEFT(N2720, SEARCH("/",N2720)-1)</f>
        <v>games</v>
      </c>
      <c r="R2720" t="str">
        <f>RIGHT(N2720, LEN(N2720)-SEARCH("/",N2720))</f>
        <v>mobile games</v>
      </c>
      <c r="S2720" s="10">
        <f t="shared" si="84"/>
        <v>42453.611354166664</v>
      </c>
      <c r="T2720" s="10">
        <f t="shared" si="85"/>
        <v>42483.611354166664</v>
      </c>
    </row>
    <row r="2721" spans="1:20" ht="49" x14ac:dyDescent="0.25">
      <c r="A2721">
        <v>1138</v>
      </c>
      <c r="B2721" s="3" t="s">
        <v>1139</v>
      </c>
      <c r="C2721" s="3" t="s">
        <v>5248</v>
      </c>
      <c r="D2721">
        <v>35000</v>
      </c>
      <c r="E2721">
        <v>125</v>
      </c>
      <c r="F2721" t="s">
        <v>8221</v>
      </c>
      <c r="G2721" t="s">
        <v>8224</v>
      </c>
      <c r="H2721" t="s">
        <v>8246</v>
      </c>
      <c r="I2721">
        <v>1485035131</v>
      </c>
      <c r="J2721">
        <v>1483307131</v>
      </c>
      <c r="K2721" t="b">
        <v>0</v>
      </c>
      <c r="L2721">
        <v>4</v>
      </c>
      <c r="M2721" t="b">
        <v>0</v>
      </c>
      <c r="N2721" t="s">
        <v>8283</v>
      </c>
      <c r="O2721" s="5">
        <f>E2721/D2721</f>
        <v>3.5714285714285713E-3</v>
      </c>
      <c r="P2721" s="6">
        <f>ROUND(E2721/L2721,2)</f>
        <v>31.25</v>
      </c>
      <c r="Q2721" t="str">
        <f>LEFT(N2721, SEARCH("/",N2721)-1)</f>
        <v>games</v>
      </c>
      <c r="R2721" t="str">
        <f>RIGHT(N2721, LEN(N2721)-SEARCH("/",N2721))</f>
        <v>mobile games</v>
      </c>
      <c r="S2721" s="10">
        <f t="shared" si="84"/>
        <v>42736.698275462964</v>
      </c>
      <c r="T2721" s="10">
        <f t="shared" si="85"/>
        <v>42756.698275462964</v>
      </c>
    </row>
    <row r="2722" spans="1:20" ht="49" x14ac:dyDescent="0.25">
      <c r="A2722">
        <v>1139</v>
      </c>
      <c r="B2722" s="3" t="s">
        <v>1140</v>
      </c>
      <c r="C2722" s="3" t="s">
        <v>5249</v>
      </c>
      <c r="D2722">
        <v>8000</v>
      </c>
      <c r="E2722">
        <v>5</v>
      </c>
      <c r="F2722" t="s">
        <v>8221</v>
      </c>
      <c r="G2722" t="s">
        <v>8224</v>
      </c>
      <c r="H2722" t="s">
        <v>8246</v>
      </c>
      <c r="I2722">
        <v>1420100426</v>
      </c>
      <c r="J2722">
        <v>1417508426</v>
      </c>
      <c r="K2722" t="b">
        <v>0</v>
      </c>
      <c r="L2722">
        <v>1</v>
      </c>
      <c r="M2722" t="b">
        <v>0</v>
      </c>
      <c r="N2722" t="s">
        <v>8283</v>
      </c>
      <c r="O2722" s="5">
        <f>E2722/D2722</f>
        <v>6.2500000000000001E-4</v>
      </c>
      <c r="P2722" s="6">
        <f>ROUND(E2722/L2722,2)</f>
        <v>5</v>
      </c>
      <c r="Q2722" t="str">
        <f>LEFT(N2722, SEARCH("/",N2722)-1)</f>
        <v>games</v>
      </c>
      <c r="R2722" t="str">
        <f>RIGHT(N2722, LEN(N2722)-SEARCH("/",N2722))</f>
        <v>mobile games</v>
      </c>
      <c r="S2722" s="10">
        <f t="shared" si="84"/>
        <v>41975.139189814814</v>
      </c>
      <c r="T2722" s="10">
        <f t="shared" si="85"/>
        <v>42005.139189814814</v>
      </c>
    </row>
    <row r="2723" spans="1:20" ht="49" x14ac:dyDescent="0.25">
      <c r="A2723">
        <v>1140</v>
      </c>
      <c r="B2723" s="3" t="s">
        <v>1141</v>
      </c>
      <c r="C2723" s="3" t="s">
        <v>5250</v>
      </c>
      <c r="D2723">
        <v>5000</v>
      </c>
      <c r="E2723">
        <v>0</v>
      </c>
      <c r="F2723" t="s">
        <v>8221</v>
      </c>
      <c r="G2723" t="s">
        <v>8225</v>
      </c>
      <c r="H2723" t="s">
        <v>8247</v>
      </c>
      <c r="I2723">
        <v>1438859121</v>
      </c>
      <c r="J2723">
        <v>1436267121</v>
      </c>
      <c r="K2723" t="b">
        <v>0</v>
      </c>
      <c r="L2723">
        <v>0</v>
      </c>
      <c r="M2723" t="b">
        <v>0</v>
      </c>
      <c r="N2723" t="s">
        <v>8283</v>
      </c>
      <c r="O2723" s="5">
        <f>E2723/D2723</f>
        <v>0</v>
      </c>
      <c r="P2723" s="6" t="e">
        <f>ROUND(E2723/L2723,2)</f>
        <v>#DIV/0!</v>
      </c>
      <c r="Q2723" t="str">
        <f>LEFT(N2723, SEARCH("/",N2723)-1)</f>
        <v>games</v>
      </c>
      <c r="R2723" t="str">
        <f>RIGHT(N2723, LEN(N2723)-SEARCH("/",N2723))</f>
        <v>mobile games</v>
      </c>
      <c r="S2723" s="10">
        <f t="shared" si="84"/>
        <v>42192.253715277773</v>
      </c>
      <c r="T2723" s="10">
        <f t="shared" si="85"/>
        <v>42222.253715277773</v>
      </c>
    </row>
    <row r="2724" spans="1:20" ht="18" x14ac:dyDescent="0.25">
      <c r="A2724">
        <v>1141</v>
      </c>
      <c r="B2724" s="3" t="s">
        <v>1142</v>
      </c>
      <c r="C2724" s="3" t="s">
        <v>5251</v>
      </c>
      <c r="D2724">
        <v>500</v>
      </c>
      <c r="E2724">
        <v>0</v>
      </c>
      <c r="F2724" t="s">
        <v>8221</v>
      </c>
      <c r="G2724" t="s">
        <v>8236</v>
      </c>
      <c r="H2724" t="s">
        <v>8249</v>
      </c>
      <c r="I2724">
        <v>1436460450</v>
      </c>
      <c r="J2724">
        <v>1433868450</v>
      </c>
      <c r="K2724" t="b">
        <v>0</v>
      </c>
      <c r="L2724">
        <v>0</v>
      </c>
      <c r="M2724" t="b">
        <v>0</v>
      </c>
      <c r="N2724" t="s">
        <v>8283</v>
      </c>
      <c r="O2724" s="5">
        <f>E2724/D2724</f>
        <v>0</v>
      </c>
      <c r="P2724" s="6" t="e">
        <f>ROUND(E2724/L2724,2)</f>
        <v>#DIV/0!</v>
      </c>
      <c r="Q2724" t="str">
        <f>LEFT(N2724, SEARCH("/",N2724)-1)</f>
        <v>games</v>
      </c>
      <c r="R2724" t="str">
        <f>RIGHT(N2724, LEN(N2724)-SEARCH("/",N2724))</f>
        <v>mobile games</v>
      </c>
      <c r="S2724" s="10">
        <f t="shared" si="84"/>
        <v>42164.491319444445</v>
      </c>
      <c r="T2724" s="10">
        <f t="shared" si="85"/>
        <v>42194.491319444445</v>
      </c>
    </row>
    <row r="2725" spans="1:20" ht="49" x14ac:dyDescent="0.25">
      <c r="A2725">
        <v>1142</v>
      </c>
      <c r="B2725" s="3" t="s">
        <v>1143</v>
      </c>
      <c r="C2725" s="3" t="s">
        <v>5252</v>
      </c>
      <c r="D2725">
        <v>4000</v>
      </c>
      <c r="E2725">
        <v>0</v>
      </c>
      <c r="F2725" t="s">
        <v>8221</v>
      </c>
      <c r="G2725" t="s">
        <v>8224</v>
      </c>
      <c r="H2725" t="s">
        <v>8246</v>
      </c>
      <c r="I2725">
        <v>1424131727</v>
      </c>
      <c r="J2725">
        <v>1421539727</v>
      </c>
      <c r="K2725" t="b">
        <v>0</v>
      </c>
      <c r="L2725">
        <v>0</v>
      </c>
      <c r="M2725" t="b">
        <v>0</v>
      </c>
      <c r="N2725" t="s">
        <v>8283</v>
      </c>
      <c r="O2725" s="5">
        <f>E2725/D2725</f>
        <v>0</v>
      </c>
      <c r="P2725" s="6" t="e">
        <f>ROUND(E2725/L2725,2)</f>
        <v>#DIV/0!</v>
      </c>
      <c r="Q2725" t="str">
        <f>LEFT(N2725, SEARCH("/",N2725)-1)</f>
        <v>games</v>
      </c>
      <c r="R2725" t="str">
        <f>RIGHT(N2725, LEN(N2725)-SEARCH("/",N2725))</f>
        <v>mobile games</v>
      </c>
      <c r="S2725" s="10">
        <f t="shared" si="84"/>
        <v>42021.797766203701</v>
      </c>
      <c r="T2725" s="10">
        <f t="shared" si="85"/>
        <v>42051.797766203701</v>
      </c>
    </row>
    <row r="2726" spans="1:20" ht="49" x14ac:dyDescent="0.25">
      <c r="A2726">
        <v>1143</v>
      </c>
      <c r="B2726" s="3" t="s">
        <v>1144</v>
      </c>
      <c r="C2726" s="3" t="s">
        <v>5253</v>
      </c>
      <c r="D2726">
        <v>45000</v>
      </c>
      <c r="E2726">
        <v>186</v>
      </c>
      <c r="F2726" t="s">
        <v>8221</v>
      </c>
      <c r="G2726" t="s">
        <v>8224</v>
      </c>
      <c r="H2726" t="s">
        <v>8246</v>
      </c>
      <c r="I2726">
        <v>1450327126</v>
      </c>
      <c r="J2726">
        <v>1447735126</v>
      </c>
      <c r="K2726" t="b">
        <v>0</v>
      </c>
      <c r="L2726">
        <v>8</v>
      </c>
      <c r="M2726" t="b">
        <v>0</v>
      </c>
      <c r="N2726" t="s">
        <v>8283</v>
      </c>
      <c r="O2726" s="5">
        <f>E2726/D2726</f>
        <v>4.1333333333333335E-3</v>
      </c>
      <c r="P2726" s="6">
        <f>ROUND(E2726/L2726,2)</f>
        <v>23.25</v>
      </c>
      <c r="Q2726" t="str">
        <f>LEFT(N2726, SEARCH("/",N2726)-1)</f>
        <v>games</v>
      </c>
      <c r="R2726" t="str">
        <f>RIGHT(N2726, LEN(N2726)-SEARCH("/",N2726))</f>
        <v>mobile games</v>
      </c>
      <c r="S2726" s="10">
        <f t="shared" si="84"/>
        <v>42324.985254629624</v>
      </c>
      <c r="T2726" s="10">
        <f t="shared" si="85"/>
        <v>42354.985254629624</v>
      </c>
    </row>
    <row r="2727" spans="1:20" ht="49" x14ac:dyDescent="0.25">
      <c r="A2727">
        <v>1144</v>
      </c>
      <c r="B2727" s="3" t="s">
        <v>1145</v>
      </c>
      <c r="C2727" s="3" t="s">
        <v>5254</v>
      </c>
      <c r="D2727">
        <v>9300</v>
      </c>
      <c r="E2727">
        <v>0</v>
      </c>
      <c r="F2727" t="s">
        <v>8221</v>
      </c>
      <c r="G2727" t="s">
        <v>8224</v>
      </c>
      <c r="H2727" t="s">
        <v>8246</v>
      </c>
      <c r="I2727">
        <v>1430281320</v>
      </c>
      <c r="J2727">
        <v>1427689320</v>
      </c>
      <c r="K2727" t="b">
        <v>0</v>
      </c>
      <c r="L2727">
        <v>0</v>
      </c>
      <c r="M2727" t="b">
        <v>0</v>
      </c>
      <c r="N2727" t="s">
        <v>8284</v>
      </c>
      <c r="O2727" s="5">
        <f>E2727/D2727</f>
        <v>0</v>
      </c>
      <c r="P2727" s="6" t="e">
        <f>ROUND(E2727/L2727,2)</f>
        <v>#DIV/0!</v>
      </c>
      <c r="Q2727" t="str">
        <f>LEFT(N2727, SEARCH("/",N2727)-1)</f>
        <v>food</v>
      </c>
      <c r="R2727" t="str">
        <f>RIGHT(N2727, LEN(N2727)-SEARCH("/",N2727))</f>
        <v>food trucks</v>
      </c>
      <c r="S2727" s="10">
        <f t="shared" si="84"/>
        <v>42092.973611111105</v>
      </c>
      <c r="T2727" s="10">
        <f t="shared" si="85"/>
        <v>42122.973611111105</v>
      </c>
    </row>
    <row r="2728" spans="1:20" ht="49" x14ac:dyDescent="0.25">
      <c r="A2728">
        <v>1145</v>
      </c>
      <c r="B2728" s="3" t="s">
        <v>1146</v>
      </c>
      <c r="C2728" s="3" t="s">
        <v>5255</v>
      </c>
      <c r="D2728">
        <v>80000</v>
      </c>
      <c r="E2728">
        <v>100</v>
      </c>
      <c r="F2728" t="s">
        <v>8221</v>
      </c>
      <c r="G2728" t="s">
        <v>8224</v>
      </c>
      <c r="H2728" t="s">
        <v>8246</v>
      </c>
      <c r="I2728">
        <v>1412272592</v>
      </c>
      <c r="J2728">
        <v>1407088592</v>
      </c>
      <c r="K2728" t="b">
        <v>0</v>
      </c>
      <c r="L2728">
        <v>1</v>
      </c>
      <c r="M2728" t="b">
        <v>0</v>
      </c>
      <c r="N2728" t="s">
        <v>8284</v>
      </c>
      <c r="O2728" s="5">
        <f>E2728/D2728</f>
        <v>1.25E-3</v>
      </c>
      <c r="P2728" s="6">
        <f>ROUND(E2728/L2728,2)</f>
        <v>100</v>
      </c>
      <c r="Q2728" t="str">
        <f>LEFT(N2728, SEARCH("/",N2728)-1)</f>
        <v>food</v>
      </c>
      <c r="R2728" t="str">
        <f>RIGHT(N2728, LEN(N2728)-SEARCH("/",N2728))</f>
        <v>food trucks</v>
      </c>
      <c r="S2728" s="10">
        <f t="shared" si="84"/>
        <v>41854.539259259254</v>
      </c>
      <c r="T2728" s="10">
        <f t="shared" si="85"/>
        <v>41914.539259259254</v>
      </c>
    </row>
    <row r="2729" spans="1:20" ht="33" x14ac:dyDescent="0.25">
      <c r="A2729">
        <v>1146</v>
      </c>
      <c r="B2729" s="3" t="s">
        <v>1147</v>
      </c>
      <c r="C2729" s="3" t="s">
        <v>5256</v>
      </c>
      <c r="D2729">
        <v>6000</v>
      </c>
      <c r="E2729">
        <v>530</v>
      </c>
      <c r="F2729" t="s">
        <v>8221</v>
      </c>
      <c r="G2729" t="s">
        <v>8224</v>
      </c>
      <c r="H2729" t="s">
        <v>8246</v>
      </c>
      <c r="I2729">
        <v>1399071173</v>
      </c>
      <c r="J2729">
        <v>1395787973</v>
      </c>
      <c r="K2729" t="b">
        <v>0</v>
      </c>
      <c r="L2729">
        <v>12</v>
      </c>
      <c r="M2729" t="b">
        <v>0</v>
      </c>
      <c r="N2729" t="s">
        <v>8284</v>
      </c>
      <c r="O2729" s="5">
        <f>E2729/D2729</f>
        <v>8.8333333333333333E-2</v>
      </c>
      <c r="P2729" s="6">
        <f>ROUND(E2729/L2729,2)</f>
        <v>44.17</v>
      </c>
      <c r="Q2729" t="str">
        <f>LEFT(N2729, SEARCH("/",N2729)-1)</f>
        <v>food</v>
      </c>
      <c r="R2729" t="str">
        <f>RIGHT(N2729, LEN(N2729)-SEARCH("/",N2729))</f>
        <v>food trucks</v>
      </c>
      <c r="S2729" s="10">
        <f t="shared" si="84"/>
        <v>41723.745057870365</v>
      </c>
      <c r="T2729" s="10">
        <f t="shared" si="85"/>
        <v>41761.745057870365</v>
      </c>
    </row>
    <row r="2730" spans="1:20" ht="49" x14ac:dyDescent="0.25">
      <c r="A2730">
        <v>1147</v>
      </c>
      <c r="B2730" s="3" t="s">
        <v>1148</v>
      </c>
      <c r="C2730" s="3" t="s">
        <v>5257</v>
      </c>
      <c r="D2730">
        <v>25000</v>
      </c>
      <c r="E2730">
        <v>0</v>
      </c>
      <c r="F2730" t="s">
        <v>8221</v>
      </c>
      <c r="G2730" t="s">
        <v>8229</v>
      </c>
      <c r="H2730" t="s">
        <v>8251</v>
      </c>
      <c r="I2730">
        <v>1413760783</v>
      </c>
      <c r="J2730">
        <v>1408576783</v>
      </c>
      <c r="K2730" t="b">
        <v>0</v>
      </c>
      <c r="L2730">
        <v>0</v>
      </c>
      <c r="M2730" t="b">
        <v>0</v>
      </c>
      <c r="N2730" t="s">
        <v>8284</v>
      </c>
      <c r="O2730" s="5">
        <f>E2730/D2730</f>
        <v>0</v>
      </c>
      <c r="P2730" s="6" t="e">
        <f>ROUND(E2730/L2730,2)</f>
        <v>#DIV/0!</v>
      </c>
      <c r="Q2730" t="str">
        <f>LEFT(N2730, SEARCH("/",N2730)-1)</f>
        <v>food</v>
      </c>
      <c r="R2730" t="str">
        <f>RIGHT(N2730, LEN(N2730)-SEARCH("/",N2730))</f>
        <v>food trucks</v>
      </c>
      <c r="S2730" s="10">
        <f t="shared" si="84"/>
        <v>41871.763692129629</v>
      </c>
      <c r="T2730" s="10">
        <f t="shared" si="85"/>
        <v>41931.763692129629</v>
      </c>
    </row>
    <row r="2731" spans="1:20" ht="33" x14ac:dyDescent="0.25">
      <c r="A2731">
        <v>1148</v>
      </c>
      <c r="B2731" s="3" t="s">
        <v>1149</v>
      </c>
      <c r="C2731" s="3" t="s">
        <v>5258</v>
      </c>
      <c r="D2731">
        <v>15000</v>
      </c>
      <c r="E2731">
        <v>73</v>
      </c>
      <c r="F2731" t="s">
        <v>8221</v>
      </c>
      <c r="G2731" t="s">
        <v>8224</v>
      </c>
      <c r="H2731" t="s">
        <v>8246</v>
      </c>
      <c r="I2731">
        <v>1480568781</v>
      </c>
      <c r="J2731">
        <v>1477973181</v>
      </c>
      <c r="K2731" t="b">
        <v>0</v>
      </c>
      <c r="L2731">
        <v>3</v>
      </c>
      <c r="M2731" t="b">
        <v>0</v>
      </c>
      <c r="N2731" t="s">
        <v>8284</v>
      </c>
      <c r="O2731" s="5">
        <f>E2731/D2731</f>
        <v>4.8666666666666667E-3</v>
      </c>
      <c r="P2731" s="6">
        <f>ROUND(E2731/L2731,2)</f>
        <v>24.33</v>
      </c>
      <c r="Q2731" t="str">
        <f>LEFT(N2731, SEARCH("/",N2731)-1)</f>
        <v>food</v>
      </c>
      <c r="R2731" t="str">
        <f>RIGHT(N2731, LEN(N2731)-SEARCH("/",N2731))</f>
        <v>food trucks</v>
      </c>
      <c r="S2731" s="10">
        <f t="shared" si="84"/>
        <v>42674.962743055548</v>
      </c>
      <c r="T2731" s="10">
        <f t="shared" si="85"/>
        <v>42705.00440972222</v>
      </c>
    </row>
    <row r="2732" spans="1:20" ht="33" x14ac:dyDescent="0.25">
      <c r="A2732">
        <v>1149</v>
      </c>
      <c r="B2732" s="3" t="s">
        <v>1150</v>
      </c>
      <c r="C2732" s="3" t="s">
        <v>5259</v>
      </c>
      <c r="D2732">
        <v>50000</v>
      </c>
      <c r="E2732">
        <v>75</v>
      </c>
      <c r="F2732" t="s">
        <v>8221</v>
      </c>
      <c r="G2732" t="s">
        <v>8224</v>
      </c>
      <c r="H2732" t="s">
        <v>8246</v>
      </c>
      <c r="I2732">
        <v>1466096566</v>
      </c>
      <c r="J2732">
        <v>1463504566</v>
      </c>
      <c r="K2732" t="b">
        <v>0</v>
      </c>
      <c r="L2732">
        <v>2</v>
      </c>
      <c r="M2732" t="b">
        <v>0</v>
      </c>
      <c r="N2732" t="s">
        <v>8284</v>
      </c>
      <c r="O2732" s="5">
        <f>E2732/D2732</f>
        <v>1.5E-3</v>
      </c>
      <c r="P2732" s="6">
        <f>ROUND(E2732/L2732,2)</f>
        <v>37.5</v>
      </c>
      <c r="Q2732" t="str">
        <f>LEFT(N2732, SEARCH("/",N2732)-1)</f>
        <v>food</v>
      </c>
      <c r="R2732" t="str">
        <f>RIGHT(N2732, LEN(N2732)-SEARCH("/",N2732))</f>
        <v>food trucks</v>
      </c>
      <c r="S2732" s="10">
        <f t="shared" si="84"/>
        <v>42507.501921296294</v>
      </c>
      <c r="T2732" s="10">
        <f t="shared" si="85"/>
        <v>42537.501921296294</v>
      </c>
    </row>
    <row r="2733" spans="1:20" ht="33" x14ac:dyDescent="0.25">
      <c r="A2733">
        <v>1150</v>
      </c>
      <c r="B2733" s="3" t="s">
        <v>1151</v>
      </c>
      <c r="C2733" s="3" t="s">
        <v>5260</v>
      </c>
      <c r="D2733">
        <v>2500</v>
      </c>
      <c r="E2733">
        <v>252</v>
      </c>
      <c r="F2733" t="s">
        <v>8221</v>
      </c>
      <c r="G2733" t="s">
        <v>8224</v>
      </c>
      <c r="H2733" t="s">
        <v>8246</v>
      </c>
      <c r="I2733">
        <v>1452293675</v>
      </c>
      <c r="J2733">
        <v>1447109675</v>
      </c>
      <c r="K2733" t="b">
        <v>0</v>
      </c>
      <c r="L2733">
        <v>6</v>
      </c>
      <c r="M2733" t="b">
        <v>0</v>
      </c>
      <c r="N2733" t="s">
        <v>8284</v>
      </c>
      <c r="O2733" s="5">
        <f>E2733/D2733</f>
        <v>0.1008</v>
      </c>
      <c r="P2733" s="6">
        <f>ROUND(E2733/L2733,2)</f>
        <v>42</v>
      </c>
      <c r="Q2733" t="str">
        <f>LEFT(N2733, SEARCH("/",N2733)-1)</f>
        <v>food</v>
      </c>
      <c r="R2733" t="str">
        <f>RIGHT(N2733, LEN(N2733)-SEARCH("/",N2733))</f>
        <v>food trucks</v>
      </c>
      <c r="S2733" s="10">
        <f t="shared" si="84"/>
        <v>42317.74623842592</v>
      </c>
      <c r="T2733" s="10">
        <f t="shared" si="85"/>
        <v>42377.74623842592</v>
      </c>
    </row>
    <row r="2734" spans="1:20" ht="49" x14ac:dyDescent="0.25">
      <c r="A2734">
        <v>1151</v>
      </c>
      <c r="B2734" s="3" t="s">
        <v>1152</v>
      </c>
      <c r="C2734" s="3" t="s">
        <v>5261</v>
      </c>
      <c r="D2734">
        <v>25000</v>
      </c>
      <c r="E2734">
        <v>0</v>
      </c>
      <c r="F2734" t="s">
        <v>8221</v>
      </c>
      <c r="G2734" t="s">
        <v>8224</v>
      </c>
      <c r="H2734" t="s">
        <v>8246</v>
      </c>
      <c r="I2734">
        <v>1441592863</v>
      </c>
      <c r="J2734">
        <v>1439000863</v>
      </c>
      <c r="K2734" t="b">
        <v>0</v>
      </c>
      <c r="L2734">
        <v>0</v>
      </c>
      <c r="M2734" t="b">
        <v>0</v>
      </c>
      <c r="N2734" t="s">
        <v>8284</v>
      </c>
      <c r="O2734" s="5">
        <f>E2734/D2734</f>
        <v>0</v>
      </c>
      <c r="P2734" s="6" t="e">
        <f>ROUND(E2734/L2734,2)</f>
        <v>#DIV/0!</v>
      </c>
      <c r="Q2734" t="str">
        <f>LEFT(N2734, SEARCH("/",N2734)-1)</f>
        <v>food</v>
      </c>
      <c r="R2734" t="str">
        <f>RIGHT(N2734, LEN(N2734)-SEARCH("/",N2734))</f>
        <v>food trucks</v>
      </c>
      <c r="S2734" s="10">
        <f t="shared" si="84"/>
        <v>42223.894247685188</v>
      </c>
      <c r="T2734" s="10">
        <f t="shared" si="85"/>
        <v>42253.894247685188</v>
      </c>
    </row>
    <row r="2735" spans="1:20" ht="18" x14ac:dyDescent="0.25">
      <c r="A2735">
        <v>1152</v>
      </c>
      <c r="B2735" s="3" t="s">
        <v>1153</v>
      </c>
      <c r="C2735" s="3" t="s">
        <v>5262</v>
      </c>
      <c r="D2735">
        <v>16000</v>
      </c>
      <c r="E2735">
        <v>911</v>
      </c>
      <c r="F2735" t="s">
        <v>8221</v>
      </c>
      <c r="G2735" t="s">
        <v>8224</v>
      </c>
      <c r="H2735" t="s">
        <v>8246</v>
      </c>
      <c r="I2735">
        <v>1431709312</v>
      </c>
      <c r="J2735">
        <v>1429117312</v>
      </c>
      <c r="K2735" t="b">
        <v>0</v>
      </c>
      <c r="L2735">
        <v>15</v>
      </c>
      <c r="M2735" t="b">
        <v>0</v>
      </c>
      <c r="N2735" t="s">
        <v>8284</v>
      </c>
      <c r="O2735" s="5">
        <f>E2735/D2735</f>
        <v>5.6937500000000002E-2</v>
      </c>
      <c r="P2735" s="6">
        <f>ROUND(E2735/L2735,2)</f>
        <v>60.73</v>
      </c>
      <c r="Q2735" t="str">
        <f>LEFT(N2735, SEARCH("/",N2735)-1)</f>
        <v>food</v>
      </c>
      <c r="R2735" t="str">
        <f>RIGHT(N2735, LEN(N2735)-SEARCH("/",N2735))</f>
        <v>food trucks</v>
      </c>
      <c r="S2735" s="10">
        <f t="shared" si="84"/>
        <v>42109.501296296294</v>
      </c>
      <c r="T2735" s="10">
        <f t="shared" si="85"/>
        <v>42139.501296296294</v>
      </c>
    </row>
    <row r="2736" spans="1:20" ht="33" x14ac:dyDescent="0.25">
      <c r="A2736">
        <v>1153</v>
      </c>
      <c r="B2736" s="3" t="s">
        <v>1154</v>
      </c>
      <c r="C2736" s="3" t="s">
        <v>5263</v>
      </c>
      <c r="D2736">
        <v>8000</v>
      </c>
      <c r="E2736">
        <v>50</v>
      </c>
      <c r="F2736" t="s">
        <v>8221</v>
      </c>
      <c r="G2736" t="s">
        <v>8224</v>
      </c>
      <c r="H2736" t="s">
        <v>8246</v>
      </c>
      <c r="I2736">
        <v>1434647305</v>
      </c>
      <c r="J2736">
        <v>1432055305</v>
      </c>
      <c r="K2736" t="b">
        <v>0</v>
      </c>
      <c r="L2736">
        <v>1</v>
      </c>
      <c r="M2736" t="b">
        <v>0</v>
      </c>
      <c r="N2736" t="s">
        <v>8284</v>
      </c>
      <c r="O2736" s="5">
        <f>E2736/D2736</f>
        <v>6.2500000000000003E-3</v>
      </c>
      <c r="P2736" s="6">
        <f>ROUND(E2736/L2736,2)</f>
        <v>50</v>
      </c>
      <c r="Q2736" t="str">
        <f>LEFT(N2736, SEARCH("/",N2736)-1)</f>
        <v>food</v>
      </c>
      <c r="R2736" t="str">
        <f>RIGHT(N2736, LEN(N2736)-SEARCH("/",N2736))</f>
        <v>food trucks</v>
      </c>
      <c r="S2736" s="10">
        <f t="shared" si="84"/>
        <v>42143.505844907406</v>
      </c>
      <c r="T2736" s="10">
        <f t="shared" si="85"/>
        <v>42173.505844907406</v>
      </c>
    </row>
    <row r="2737" spans="1:20" ht="49" x14ac:dyDescent="0.25">
      <c r="A2737">
        <v>1154</v>
      </c>
      <c r="B2737" s="3" t="s">
        <v>1155</v>
      </c>
      <c r="C2737" s="3" t="s">
        <v>5264</v>
      </c>
      <c r="D2737">
        <v>5000</v>
      </c>
      <c r="E2737">
        <v>325</v>
      </c>
      <c r="F2737" t="s">
        <v>8221</v>
      </c>
      <c r="G2737" t="s">
        <v>8224</v>
      </c>
      <c r="H2737" t="s">
        <v>8246</v>
      </c>
      <c r="I2737">
        <v>1441507006</v>
      </c>
      <c r="J2737">
        <v>1438915006</v>
      </c>
      <c r="K2737" t="b">
        <v>0</v>
      </c>
      <c r="L2737">
        <v>3</v>
      </c>
      <c r="M2737" t="b">
        <v>0</v>
      </c>
      <c r="N2737" t="s">
        <v>8284</v>
      </c>
      <c r="O2737" s="5">
        <f>E2737/D2737</f>
        <v>6.5000000000000002E-2</v>
      </c>
      <c r="P2737" s="6">
        <f>ROUND(E2737/L2737,2)</f>
        <v>108.33</v>
      </c>
      <c r="Q2737" t="str">
        <f>LEFT(N2737, SEARCH("/",N2737)-1)</f>
        <v>food</v>
      </c>
      <c r="R2737" t="str">
        <f>RIGHT(N2737, LEN(N2737)-SEARCH("/",N2737))</f>
        <v>food trucks</v>
      </c>
      <c r="S2737" s="10">
        <f t="shared" si="84"/>
        <v>42222.900532407402</v>
      </c>
      <c r="T2737" s="10">
        <f t="shared" si="85"/>
        <v>42252.900532407402</v>
      </c>
    </row>
    <row r="2738" spans="1:20" ht="49" x14ac:dyDescent="0.25">
      <c r="A2738">
        <v>1155</v>
      </c>
      <c r="B2738" s="3" t="s">
        <v>1156</v>
      </c>
      <c r="C2738" s="3" t="s">
        <v>5265</v>
      </c>
      <c r="D2738">
        <v>25000</v>
      </c>
      <c r="E2738">
        <v>188</v>
      </c>
      <c r="F2738" t="s">
        <v>8221</v>
      </c>
      <c r="G2738" t="s">
        <v>8224</v>
      </c>
      <c r="H2738" t="s">
        <v>8246</v>
      </c>
      <c r="I2738">
        <v>1408040408</v>
      </c>
      <c r="J2738">
        <v>1405448408</v>
      </c>
      <c r="K2738" t="b">
        <v>0</v>
      </c>
      <c r="L2738">
        <v>8</v>
      </c>
      <c r="M2738" t="b">
        <v>0</v>
      </c>
      <c r="N2738" t="s">
        <v>8284</v>
      </c>
      <c r="O2738" s="5">
        <f>E2738/D2738</f>
        <v>7.5199999999999998E-3</v>
      </c>
      <c r="P2738" s="6">
        <f>ROUND(E2738/L2738,2)</f>
        <v>23.5</v>
      </c>
      <c r="Q2738" t="str">
        <f>LEFT(N2738, SEARCH("/",N2738)-1)</f>
        <v>food</v>
      </c>
      <c r="R2738" t="str">
        <f>RIGHT(N2738, LEN(N2738)-SEARCH("/",N2738))</f>
        <v>food trucks</v>
      </c>
      <c r="S2738" s="10">
        <f t="shared" si="84"/>
        <v>41835.555648148147</v>
      </c>
      <c r="T2738" s="10">
        <f t="shared" si="85"/>
        <v>41865.555648148147</v>
      </c>
    </row>
    <row r="2739" spans="1:20" ht="49" x14ac:dyDescent="0.25">
      <c r="A2739">
        <v>1156</v>
      </c>
      <c r="B2739" s="3" t="s">
        <v>1157</v>
      </c>
      <c r="C2739" s="3" t="s">
        <v>5266</v>
      </c>
      <c r="D2739">
        <v>6500</v>
      </c>
      <c r="E2739">
        <v>0</v>
      </c>
      <c r="F2739" t="s">
        <v>8221</v>
      </c>
      <c r="G2739" t="s">
        <v>8224</v>
      </c>
      <c r="H2739" t="s">
        <v>8246</v>
      </c>
      <c r="I2739">
        <v>1424742162</v>
      </c>
      <c r="J2739">
        <v>1422150162</v>
      </c>
      <c r="K2739" t="b">
        <v>0</v>
      </c>
      <c r="L2739">
        <v>0</v>
      </c>
      <c r="M2739" t="b">
        <v>0</v>
      </c>
      <c r="N2739" t="s">
        <v>8284</v>
      </c>
      <c r="O2739" s="5">
        <f>E2739/D2739</f>
        <v>0</v>
      </c>
      <c r="P2739" s="6" t="e">
        <f>ROUND(E2739/L2739,2)</f>
        <v>#DIV/0!</v>
      </c>
      <c r="Q2739" t="str">
        <f>LEFT(N2739, SEARCH("/",N2739)-1)</f>
        <v>food</v>
      </c>
      <c r="R2739" t="str">
        <f>RIGHT(N2739, LEN(N2739)-SEARCH("/",N2739))</f>
        <v>food trucks</v>
      </c>
      <c r="S2739" s="10">
        <f t="shared" si="84"/>
        <v>42028.862986111104</v>
      </c>
      <c r="T2739" s="10">
        <f t="shared" si="85"/>
        <v>42058.862986111104</v>
      </c>
    </row>
    <row r="2740" spans="1:20" ht="49" x14ac:dyDescent="0.25">
      <c r="A2740">
        <v>1157</v>
      </c>
      <c r="B2740" s="3" t="s">
        <v>1158</v>
      </c>
      <c r="C2740" s="3" t="s">
        <v>5267</v>
      </c>
      <c r="D2740">
        <v>10000</v>
      </c>
      <c r="E2740">
        <v>151</v>
      </c>
      <c r="F2740" t="s">
        <v>8221</v>
      </c>
      <c r="G2740" t="s">
        <v>8224</v>
      </c>
      <c r="H2740" t="s">
        <v>8246</v>
      </c>
      <c r="I2740">
        <v>1417795480</v>
      </c>
      <c r="J2740">
        <v>1412607880</v>
      </c>
      <c r="K2740" t="b">
        <v>0</v>
      </c>
      <c r="L2740">
        <v>3</v>
      </c>
      <c r="M2740" t="b">
        <v>0</v>
      </c>
      <c r="N2740" t="s">
        <v>8284</v>
      </c>
      <c r="O2740" s="5">
        <f>E2740/D2740</f>
        <v>1.5100000000000001E-2</v>
      </c>
      <c r="P2740" s="6">
        <f>ROUND(E2740/L2740,2)</f>
        <v>50.33</v>
      </c>
      <c r="Q2740" t="str">
        <f>LEFT(N2740, SEARCH("/",N2740)-1)</f>
        <v>food</v>
      </c>
      <c r="R2740" t="str">
        <f>RIGHT(N2740, LEN(N2740)-SEARCH("/",N2740))</f>
        <v>food trucks</v>
      </c>
      <c r="S2740" s="10">
        <f t="shared" si="84"/>
        <v>41918.419907407406</v>
      </c>
      <c r="T2740" s="10">
        <f t="shared" si="85"/>
        <v>41978.46157407407</v>
      </c>
    </row>
    <row r="2741" spans="1:20" ht="49" x14ac:dyDescent="0.25">
      <c r="A2741">
        <v>1158</v>
      </c>
      <c r="B2741" s="3" t="s">
        <v>1159</v>
      </c>
      <c r="C2741" s="3" t="s">
        <v>5268</v>
      </c>
      <c r="D2741">
        <v>7500</v>
      </c>
      <c r="E2741">
        <v>35</v>
      </c>
      <c r="F2741" t="s">
        <v>8221</v>
      </c>
      <c r="G2741" t="s">
        <v>8224</v>
      </c>
      <c r="H2741" t="s">
        <v>8246</v>
      </c>
      <c r="I2741">
        <v>1418091128</v>
      </c>
      <c r="J2741">
        <v>1415499128</v>
      </c>
      <c r="K2741" t="b">
        <v>0</v>
      </c>
      <c r="L2741">
        <v>3</v>
      </c>
      <c r="M2741" t="b">
        <v>0</v>
      </c>
      <c r="N2741" t="s">
        <v>8284</v>
      </c>
      <c r="O2741" s="5">
        <f>E2741/D2741</f>
        <v>4.6666666666666671E-3</v>
      </c>
      <c r="P2741" s="6">
        <f>ROUND(E2741/L2741,2)</f>
        <v>11.67</v>
      </c>
      <c r="Q2741" t="str">
        <f>LEFT(N2741, SEARCH("/",N2741)-1)</f>
        <v>food</v>
      </c>
      <c r="R2741" t="str">
        <f>RIGHT(N2741, LEN(N2741)-SEARCH("/",N2741))</f>
        <v>food trucks</v>
      </c>
      <c r="S2741" s="10">
        <f t="shared" si="84"/>
        <v>41951.883425925924</v>
      </c>
      <c r="T2741" s="10">
        <f t="shared" si="85"/>
        <v>41981.883425925924</v>
      </c>
    </row>
    <row r="2742" spans="1:20" ht="49" x14ac:dyDescent="0.25">
      <c r="A2742">
        <v>1159</v>
      </c>
      <c r="B2742" s="3" t="s">
        <v>1160</v>
      </c>
      <c r="C2742" s="3" t="s">
        <v>5269</v>
      </c>
      <c r="D2742">
        <v>6750</v>
      </c>
      <c r="E2742">
        <v>0</v>
      </c>
      <c r="F2742" t="s">
        <v>8221</v>
      </c>
      <c r="G2742" t="s">
        <v>8224</v>
      </c>
      <c r="H2742" t="s">
        <v>8246</v>
      </c>
      <c r="I2742">
        <v>1435679100</v>
      </c>
      <c r="J2742">
        <v>1433006765</v>
      </c>
      <c r="K2742" t="b">
        <v>0</v>
      </c>
      <c r="L2742">
        <v>0</v>
      </c>
      <c r="M2742" t="b">
        <v>0</v>
      </c>
      <c r="N2742" t="s">
        <v>8284</v>
      </c>
      <c r="O2742" s="5">
        <f>E2742/D2742</f>
        <v>0</v>
      </c>
      <c r="P2742" s="6" t="e">
        <f>ROUND(E2742/L2742,2)</f>
        <v>#DIV/0!</v>
      </c>
      <c r="Q2742" t="str">
        <f>LEFT(N2742, SEARCH("/",N2742)-1)</f>
        <v>food</v>
      </c>
      <c r="R2742" t="str">
        <f>RIGHT(N2742, LEN(N2742)-SEARCH("/",N2742))</f>
        <v>food trucks</v>
      </c>
      <c r="S2742" s="10">
        <f t="shared" si="84"/>
        <v>42154.518113425926</v>
      </c>
      <c r="T2742" s="10">
        <f t="shared" si="85"/>
        <v>42185.447916666664</v>
      </c>
    </row>
    <row r="2743" spans="1:20" ht="49" x14ac:dyDescent="0.25">
      <c r="A2743">
        <v>1160</v>
      </c>
      <c r="B2743" s="3" t="s">
        <v>1161</v>
      </c>
      <c r="C2743" s="3" t="s">
        <v>5270</v>
      </c>
      <c r="D2743">
        <v>30000</v>
      </c>
      <c r="E2743">
        <v>1155</v>
      </c>
      <c r="F2743" t="s">
        <v>8221</v>
      </c>
      <c r="G2743" t="s">
        <v>8224</v>
      </c>
      <c r="H2743" t="s">
        <v>8246</v>
      </c>
      <c r="I2743">
        <v>1427510586</v>
      </c>
      <c r="J2743">
        <v>1424922186</v>
      </c>
      <c r="K2743" t="b">
        <v>0</v>
      </c>
      <c r="L2743">
        <v>19</v>
      </c>
      <c r="M2743" t="b">
        <v>0</v>
      </c>
      <c r="N2743" t="s">
        <v>8284</v>
      </c>
      <c r="O2743" s="5">
        <f>E2743/D2743</f>
        <v>3.85E-2</v>
      </c>
      <c r="P2743" s="6">
        <f>ROUND(E2743/L2743,2)</f>
        <v>60.79</v>
      </c>
      <c r="Q2743" t="str">
        <f>LEFT(N2743, SEARCH("/",N2743)-1)</f>
        <v>food</v>
      </c>
      <c r="R2743" t="str">
        <f>RIGHT(N2743, LEN(N2743)-SEARCH("/",N2743))</f>
        <v>food trucks</v>
      </c>
      <c r="S2743" s="10">
        <f t="shared" si="84"/>
        <v>42060.946597222217</v>
      </c>
      <c r="T2743" s="10">
        <f t="shared" si="85"/>
        <v>42090.904930555553</v>
      </c>
    </row>
    <row r="2744" spans="1:20" ht="49" x14ac:dyDescent="0.25">
      <c r="A2744">
        <v>1161</v>
      </c>
      <c r="B2744" s="3" t="s">
        <v>1162</v>
      </c>
      <c r="C2744" s="3" t="s">
        <v>5271</v>
      </c>
      <c r="D2744">
        <v>18000</v>
      </c>
      <c r="E2744">
        <v>0</v>
      </c>
      <c r="F2744" t="s">
        <v>8221</v>
      </c>
      <c r="G2744" t="s">
        <v>8224</v>
      </c>
      <c r="H2744" t="s">
        <v>8246</v>
      </c>
      <c r="I2744">
        <v>1432047989</v>
      </c>
      <c r="J2744">
        <v>1430233589</v>
      </c>
      <c r="K2744" t="b">
        <v>0</v>
      </c>
      <c r="L2744">
        <v>0</v>
      </c>
      <c r="M2744" t="b">
        <v>0</v>
      </c>
      <c r="N2744" t="s">
        <v>8284</v>
      </c>
      <c r="O2744" s="5">
        <f>E2744/D2744</f>
        <v>0</v>
      </c>
      <c r="P2744" s="6" t="e">
        <f>ROUND(E2744/L2744,2)</f>
        <v>#DIV/0!</v>
      </c>
      <c r="Q2744" t="str">
        <f>LEFT(N2744, SEARCH("/",N2744)-1)</f>
        <v>food</v>
      </c>
      <c r="R2744" t="str">
        <f>RIGHT(N2744, LEN(N2744)-SEARCH("/",N2744))</f>
        <v>food trucks</v>
      </c>
      <c r="S2744" s="10">
        <f t="shared" si="84"/>
        <v>42122.421168981477</v>
      </c>
      <c r="T2744" s="10">
        <f t="shared" si="85"/>
        <v>42143.421168981477</v>
      </c>
    </row>
    <row r="2745" spans="1:20" ht="49" x14ac:dyDescent="0.25">
      <c r="A2745">
        <v>1162</v>
      </c>
      <c r="B2745" s="3" t="s">
        <v>1163</v>
      </c>
      <c r="C2745" s="3" t="s">
        <v>5272</v>
      </c>
      <c r="D2745">
        <v>60000</v>
      </c>
      <c r="E2745">
        <v>35</v>
      </c>
      <c r="F2745" t="s">
        <v>8221</v>
      </c>
      <c r="G2745" t="s">
        <v>8224</v>
      </c>
      <c r="H2745" t="s">
        <v>8246</v>
      </c>
      <c r="I2745">
        <v>1411662264</v>
      </c>
      <c r="J2745">
        <v>1408983864</v>
      </c>
      <c r="K2745" t="b">
        <v>0</v>
      </c>
      <c r="L2745">
        <v>2</v>
      </c>
      <c r="M2745" t="b">
        <v>0</v>
      </c>
      <c r="N2745" t="s">
        <v>8284</v>
      </c>
      <c r="O2745" s="5">
        <f>E2745/D2745</f>
        <v>5.8333333333333338E-4</v>
      </c>
      <c r="P2745" s="6">
        <f>ROUND(E2745/L2745,2)</f>
        <v>17.5</v>
      </c>
      <c r="Q2745" t="str">
        <f>LEFT(N2745, SEARCH("/",N2745)-1)</f>
        <v>food</v>
      </c>
      <c r="R2745" t="str">
        <f>RIGHT(N2745, LEN(N2745)-SEARCH("/",N2745))</f>
        <v>food trucks</v>
      </c>
      <c r="S2745" s="10">
        <f t="shared" si="84"/>
        <v>41876.475277777776</v>
      </c>
      <c r="T2745" s="10">
        <f t="shared" si="85"/>
        <v>41907.475277777776</v>
      </c>
    </row>
    <row r="2746" spans="1:20" ht="49" x14ac:dyDescent="0.25">
      <c r="A2746">
        <v>1163</v>
      </c>
      <c r="B2746" s="3" t="s">
        <v>1164</v>
      </c>
      <c r="C2746" s="3" t="s">
        <v>5273</v>
      </c>
      <c r="D2746">
        <v>5200</v>
      </c>
      <c r="E2746">
        <v>0</v>
      </c>
      <c r="F2746" t="s">
        <v>8221</v>
      </c>
      <c r="G2746" t="s">
        <v>8224</v>
      </c>
      <c r="H2746" t="s">
        <v>8246</v>
      </c>
      <c r="I2746">
        <v>1407604920</v>
      </c>
      <c r="J2746">
        <v>1405012920</v>
      </c>
      <c r="K2746" t="b">
        <v>0</v>
      </c>
      <c r="L2746">
        <v>0</v>
      </c>
      <c r="M2746" t="b">
        <v>0</v>
      </c>
      <c r="N2746" t="s">
        <v>8284</v>
      </c>
      <c r="O2746" s="5">
        <f>E2746/D2746</f>
        <v>0</v>
      </c>
      <c r="P2746" s="6" t="e">
        <f>ROUND(E2746/L2746,2)</f>
        <v>#DIV/0!</v>
      </c>
      <c r="Q2746" t="str">
        <f>LEFT(N2746, SEARCH("/",N2746)-1)</f>
        <v>food</v>
      </c>
      <c r="R2746" t="str">
        <f>RIGHT(N2746, LEN(N2746)-SEARCH("/",N2746))</f>
        <v>food trucks</v>
      </c>
      <c r="S2746" s="10">
        <f t="shared" si="84"/>
        <v>41830.515277777777</v>
      </c>
      <c r="T2746" s="10">
        <f t="shared" si="85"/>
        <v>41860.515277777777</v>
      </c>
    </row>
    <row r="2747" spans="1:20" ht="65" x14ac:dyDescent="0.25">
      <c r="A2747">
        <v>1164</v>
      </c>
      <c r="B2747" s="3" t="s">
        <v>1165</v>
      </c>
      <c r="C2747" s="3" t="s">
        <v>5274</v>
      </c>
      <c r="D2747">
        <v>10000</v>
      </c>
      <c r="E2747">
        <v>0</v>
      </c>
      <c r="F2747" t="s">
        <v>8221</v>
      </c>
      <c r="G2747" t="s">
        <v>8224</v>
      </c>
      <c r="H2747" t="s">
        <v>8246</v>
      </c>
      <c r="I2747">
        <v>1466270582</v>
      </c>
      <c r="J2747">
        <v>1463678582</v>
      </c>
      <c r="K2747" t="b">
        <v>0</v>
      </c>
      <c r="L2747">
        <v>0</v>
      </c>
      <c r="M2747" t="b">
        <v>0</v>
      </c>
      <c r="N2747" t="s">
        <v>8284</v>
      </c>
      <c r="O2747" s="5">
        <f>E2747/D2747</f>
        <v>0</v>
      </c>
      <c r="P2747" s="6" t="e">
        <f>ROUND(E2747/L2747,2)</f>
        <v>#DIV/0!</v>
      </c>
      <c r="Q2747" t="str">
        <f>LEFT(N2747, SEARCH("/",N2747)-1)</f>
        <v>food</v>
      </c>
      <c r="R2747" t="str">
        <f>RIGHT(N2747, LEN(N2747)-SEARCH("/",N2747))</f>
        <v>food trucks</v>
      </c>
      <c r="S2747" s="10">
        <f t="shared" si="84"/>
        <v>42509.51599537037</v>
      </c>
      <c r="T2747" s="10">
        <f t="shared" si="85"/>
        <v>42539.51599537037</v>
      </c>
    </row>
    <row r="2748" spans="1:20" ht="49" x14ac:dyDescent="0.25">
      <c r="A2748">
        <v>1165</v>
      </c>
      <c r="B2748" s="3" t="s">
        <v>1166</v>
      </c>
      <c r="C2748" s="3" t="s">
        <v>5275</v>
      </c>
      <c r="D2748">
        <v>10000</v>
      </c>
      <c r="E2748">
        <v>2070.5</v>
      </c>
      <c r="F2748" t="s">
        <v>8221</v>
      </c>
      <c r="G2748" t="s">
        <v>8224</v>
      </c>
      <c r="H2748" t="s">
        <v>8246</v>
      </c>
      <c r="I2748">
        <v>1404623330</v>
      </c>
      <c r="J2748">
        <v>1401685730</v>
      </c>
      <c r="K2748" t="b">
        <v>0</v>
      </c>
      <c r="L2748">
        <v>25</v>
      </c>
      <c r="M2748" t="b">
        <v>0</v>
      </c>
      <c r="N2748" t="s">
        <v>8284</v>
      </c>
      <c r="O2748" s="5">
        <f>E2748/D2748</f>
        <v>0.20705000000000001</v>
      </c>
      <c r="P2748" s="6">
        <f>ROUND(E2748/L2748,2)</f>
        <v>82.82</v>
      </c>
      <c r="Q2748" t="str">
        <f>LEFT(N2748, SEARCH("/",N2748)-1)</f>
        <v>food</v>
      </c>
      <c r="R2748" t="str">
        <f>RIGHT(N2748, LEN(N2748)-SEARCH("/",N2748))</f>
        <v>food trucks</v>
      </c>
      <c r="S2748" s="10">
        <f t="shared" si="84"/>
        <v>41792.00613425926</v>
      </c>
      <c r="T2748" s="10">
        <f t="shared" si="85"/>
        <v>41826.00613425926</v>
      </c>
    </row>
    <row r="2749" spans="1:20" ht="49" x14ac:dyDescent="0.25">
      <c r="A2749">
        <v>1166</v>
      </c>
      <c r="B2749" s="3" t="s">
        <v>1167</v>
      </c>
      <c r="C2749" s="3" t="s">
        <v>5276</v>
      </c>
      <c r="D2749">
        <v>15000</v>
      </c>
      <c r="E2749">
        <v>2871</v>
      </c>
      <c r="F2749" t="s">
        <v>8221</v>
      </c>
      <c r="G2749" t="s">
        <v>8224</v>
      </c>
      <c r="H2749" t="s">
        <v>8246</v>
      </c>
      <c r="I2749">
        <v>1435291200</v>
      </c>
      <c r="J2749">
        <v>1432640342</v>
      </c>
      <c r="K2749" t="b">
        <v>0</v>
      </c>
      <c r="L2749">
        <v>8</v>
      </c>
      <c r="M2749" t="b">
        <v>0</v>
      </c>
      <c r="N2749" t="s">
        <v>8284</v>
      </c>
      <c r="O2749" s="5">
        <f>E2749/D2749</f>
        <v>0.19139999999999999</v>
      </c>
      <c r="P2749" s="6">
        <f>ROUND(E2749/L2749,2)</f>
        <v>358.88</v>
      </c>
      <c r="Q2749" t="str">
        <f>LEFT(N2749, SEARCH("/",N2749)-1)</f>
        <v>food</v>
      </c>
      <c r="R2749" t="str">
        <f>RIGHT(N2749, LEN(N2749)-SEARCH("/",N2749))</f>
        <v>food trucks</v>
      </c>
      <c r="S2749" s="10">
        <f t="shared" si="84"/>
        <v>42150.277106481481</v>
      </c>
      <c r="T2749" s="10">
        <f t="shared" si="85"/>
        <v>42180.958333333336</v>
      </c>
    </row>
    <row r="2750" spans="1:20" ht="49" x14ac:dyDescent="0.25">
      <c r="A2750">
        <v>1167</v>
      </c>
      <c r="B2750" s="3" t="s">
        <v>1168</v>
      </c>
      <c r="C2750" s="3" t="s">
        <v>5277</v>
      </c>
      <c r="D2750">
        <v>60000</v>
      </c>
      <c r="E2750">
        <v>979</v>
      </c>
      <c r="F2750" t="s">
        <v>8221</v>
      </c>
      <c r="G2750" t="s">
        <v>8224</v>
      </c>
      <c r="H2750" t="s">
        <v>8246</v>
      </c>
      <c r="I2750">
        <v>1410543495</v>
      </c>
      <c r="J2750">
        <v>1407865095</v>
      </c>
      <c r="K2750" t="b">
        <v>0</v>
      </c>
      <c r="L2750">
        <v>16</v>
      </c>
      <c r="M2750" t="b">
        <v>0</v>
      </c>
      <c r="N2750" t="s">
        <v>8284</v>
      </c>
      <c r="O2750" s="5">
        <f>E2750/D2750</f>
        <v>1.6316666666666667E-2</v>
      </c>
      <c r="P2750" s="6">
        <f>ROUND(E2750/L2750,2)</f>
        <v>61.19</v>
      </c>
      <c r="Q2750" t="str">
        <f>LEFT(N2750, SEARCH("/",N2750)-1)</f>
        <v>food</v>
      </c>
      <c r="R2750" t="str">
        <f>RIGHT(N2750, LEN(N2750)-SEARCH("/",N2750))</f>
        <v>food trucks</v>
      </c>
      <c r="S2750" s="10">
        <f t="shared" si="84"/>
        <v>41863.526562499996</v>
      </c>
      <c r="T2750" s="10">
        <f t="shared" si="85"/>
        <v>41894.526562499996</v>
      </c>
    </row>
    <row r="2751" spans="1:20" ht="49" x14ac:dyDescent="0.25">
      <c r="A2751">
        <v>1168</v>
      </c>
      <c r="B2751" s="3" t="s">
        <v>1169</v>
      </c>
      <c r="C2751" s="3" t="s">
        <v>5278</v>
      </c>
      <c r="D2751">
        <v>18000</v>
      </c>
      <c r="E2751">
        <v>1020</v>
      </c>
      <c r="F2751" t="s">
        <v>8221</v>
      </c>
      <c r="G2751" t="s">
        <v>8224</v>
      </c>
      <c r="H2751" t="s">
        <v>8246</v>
      </c>
      <c r="I2751">
        <v>1474507065</v>
      </c>
      <c r="J2751">
        <v>1471915065</v>
      </c>
      <c r="K2751" t="b">
        <v>0</v>
      </c>
      <c r="L2751">
        <v>3</v>
      </c>
      <c r="M2751" t="b">
        <v>0</v>
      </c>
      <c r="N2751" t="s">
        <v>8284</v>
      </c>
      <c r="O2751" s="5">
        <f>E2751/D2751</f>
        <v>5.6666666666666664E-2</v>
      </c>
      <c r="P2751" s="6">
        <f>ROUND(E2751/L2751,2)</f>
        <v>340</v>
      </c>
      <c r="Q2751" t="str">
        <f>LEFT(N2751, SEARCH("/",N2751)-1)</f>
        <v>food</v>
      </c>
      <c r="R2751" t="str">
        <f>RIGHT(N2751, LEN(N2751)-SEARCH("/",N2751))</f>
        <v>food trucks</v>
      </c>
      <c r="S2751" s="10">
        <f t="shared" si="84"/>
        <v>42604.845659722218</v>
      </c>
      <c r="T2751" s="10">
        <f t="shared" si="85"/>
        <v>42634.845659722218</v>
      </c>
    </row>
    <row r="2752" spans="1:20" ht="49" x14ac:dyDescent="0.25">
      <c r="A2752">
        <v>1169</v>
      </c>
      <c r="B2752" s="3" t="s">
        <v>1170</v>
      </c>
      <c r="C2752" s="3" t="s">
        <v>5279</v>
      </c>
      <c r="D2752">
        <v>10000</v>
      </c>
      <c r="E2752">
        <v>17</v>
      </c>
      <c r="F2752" t="s">
        <v>8221</v>
      </c>
      <c r="G2752" t="s">
        <v>8224</v>
      </c>
      <c r="H2752" t="s">
        <v>8246</v>
      </c>
      <c r="I2752">
        <v>1424593763</v>
      </c>
      <c r="J2752">
        <v>1422001763</v>
      </c>
      <c r="K2752" t="b">
        <v>0</v>
      </c>
      <c r="L2752">
        <v>3</v>
      </c>
      <c r="M2752" t="b">
        <v>0</v>
      </c>
      <c r="N2752" t="s">
        <v>8284</v>
      </c>
      <c r="O2752" s="5">
        <f>E2752/D2752</f>
        <v>1.6999999999999999E-3</v>
      </c>
      <c r="P2752" s="6">
        <f>ROUND(E2752/L2752,2)</f>
        <v>5.67</v>
      </c>
      <c r="Q2752" t="str">
        <f>LEFT(N2752, SEARCH("/",N2752)-1)</f>
        <v>food</v>
      </c>
      <c r="R2752" t="str">
        <f>RIGHT(N2752, LEN(N2752)-SEARCH("/",N2752))</f>
        <v>food trucks</v>
      </c>
      <c r="S2752" s="10">
        <f t="shared" si="84"/>
        <v>42027.145405092589</v>
      </c>
      <c r="T2752" s="10">
        <f t="shared" si="85"/>
        <v>42057.145405092589</v>
      </c>
    </row>
    <row r="2753" spans="1:20" ht="49" x14ac:dyDescent="0.25">
      <c r="A2753">
        <v>1170</v>
      </c>
      <c r="B2753" s="3" t="s">
        <v>1171</v>
      </c>
      <c r="C2753" s="3" t="s">
        <v>5280</v>
      </c>
      <c r="D2753">
        <v>25000</v>
      </c>
      <c r="E2753">
        <v>100</v>
      </c>
      <c r="F2753" t="s">
        <v>8221</v>
      </c>
      <c r="G2753" t="s">
        <v>8225</v>
      </c>
      <c r="H2753" t="s">
        <v>8247</v>
      </c>
      <c r="I2753">
        <v>1433021171</v>
      </c>
      <c r="J2753">
        <v>1430429171</v>
      </c>
      <c r="K2753" t="b">
        <v>0</v>
      </c>
      <c r="L2753">
        <v>2</v>
      </c>
      <c r="M2753" t="b">
        <v>0</v>
      </c>
      <c r="N2753" t="s">
        <v>8284</v>
      </c>
      <c r="O2753" s="5">
        <f>E2753/D2753</f>
        <v>4.0000000000000001E-3</v>
      </c>
      <c r="P2753" s="6">
        <f>ROUND(E2753/L2753,2)</f>
        <v>50</v>
      </c>
      <c r="Q2753" t="str">
        <f>LEFT(N2753, SEARCH("/",N2753)-1)</f>
        <v>food</v>
      </c>
      <c r="R2753" t="str">
        <f>RIGHT(N2753, LEN(N2753)-SEARCH("/",N2753))</f>
        <v>food trucks</v>
      </c>
      <c r="S2753" s="10">
        <f t="shared" si="84"/>
        <v>42124.684849537036</v>
      </c>
      <c r="T2753" s="10">
        <f t="shared" si="85"/>
        <v>42154.684849537036</v>
      </c>
    </row>
    <row r="2754" spans="1:20" ht="33" x14ac:dyDescent="0.25">
      <c r="A2754">
        <v>1171</v>
      </c>
      <c r="B2754" s="3" t="s">
        <v>1172</v>
      </c>
      <c r="C2754" s="3" t="s">
        <v>5281</v>
      </c>
      <c r="D2754">
        <v>25000</v>
      </c>
      <c r="E2754">
        <v>25</v>
      </c>
      <c r="F2754" t="s">
        <v>8221</v>
      </c>
      <c r="G2754" t="s">
        <v>8224</v>
      </c>
      <c r="H2754" t="s">
        <v>8246</v>
      </c>
      <c r="I2754">
        <v>1415909927</v>
      </c>
      <c r="J2754">
        <v>1414351127</v>
      </c>
      <c r="K2754" t="b">
        <v>0</v>
      </c>
      <c r="L2754">
        <v>1</v>
      </c>
      <c r="M2754" t="b">
        <v>0</v>
      </c>
      <c r="N2754" t="s">
        <v>8284</v>
      </c>
      <c r="O2754" s="5">
        <f>E2754/D2754</f>
        <v>1E-3</v>
      </c>
      <c r="P2754" s="6">
        <f>ROUND(E2754/L2754,2)</f>
        <v>25</v>
      </c>
      <c r="Q2754" t="str">
        <f>LEFT(N2754, SEARCH("/",N2754)-1)</f>
        <v>food</v>
      </c>
      <c r="R2754" t="str">
        <f>RIGHT(N2754, LEN(N2754)-SEARCH("/",N2754))</f>
        <v>food trucks</v>
      </c>
      <c r="S2754" s="10">
        <f t="shared" si="84"/>
        <v>41938.596377314811</v>
      </c>
      <c r="T2754" s="10">
        <f t="shared" si="85"/>
        <v>41956.638043981475</v>
      </c>
    </row>
    <row r="2755" spans="1:20" ht="18" x14ac:dyDescent="0.25">
      <c r="A2755">
        <v>1172</v>
      </c>
      <c r="B2755" s="3" t="s">
        <v>1173</v>
      </c>
      <c r="C2755" s="3" t="s">
        <v>5282</v>
      </c>
      <c r="D2755">
        <v>9000</v>
      </c>
      <c r="E2755">
        <v>0</v>
      </c>
      <c r="F2755" t="s">
        <v>8221</v>
      </c>
      <c r="G2755" t="s">
        <v>8224</v>
      </c>
      <c r="H2755" t="s">
        <v>8246</v>
      </c>
      <c r="I2755">
        <v>1408551752</v>
      </c>
      <c r="J2755">
        <v>1405959752</v>
      </c>
      <c r="K2755" t="b">
        <v>0</v>
      </c>
      <c r="L2755">
        <v>0</v>
      </c>
      <c r="M2755" t="b">
        <v>0</v>
      </c>
      <c r="N2755" t="s">
        <v>8284</v>
      </c>
      <c r="O2755" s="5">
        <f>E2755/D2755</f>
        <v>0</v>
      </c>
      <c r="P2755" s="6" t="e">
        <f>ROUND(E2755/L2755,2)</f>
        <v>#DIV/0!</v>
      </c>
      <c r="Q2755" t="str">
        <f>LEFT(N2755, SEARCH("/",N2755)-1)</f>
        <v>food</v>
      </c>
      <c r="R2755" t="str">
        <f>RIGHT(N2755, LEN(N2755)-SEARCH("/",N2755))</f>
        <v>food trucks</v>
      </c>
      <c r="S2755" s="10">
        <f t="shared" ref="S2755:S2818" si="86">(J2755/86400)+25569+(-5/24)</f>
        <v>41841.473981481475</v>
      </c>
      <c r="T2755" s="10">
        <f t="shared" ref="T2755:T2818" si="87">(I2755/86400)+25569+(-5/24)</f>
        <v>41871.473981481475</v>
      </c>
    </row>
    <row r="2756" spans="1:20" ht="49" x14ac:dyDescent="0.25">
      <c r="A2756">
        <v>1173</v>
      </c>
      <c r="B2756" s="3" t="s">
        <v>1174</v>
      </c>
      <c r="C2756" s="3" t="s">
        <v>5283</v>
      </c>
      <c r="D2756">
        <v>125000</v>
      </c>
      <c r="E2756">
        <v>30</v>
      </c>
      <c r="F2756" t="s">
        <v>8221</v>
      </c>
      <c r="G2756" t="s">
        <v>8224</v>
      </c>
      <c r="H2756" t="s">
        <v>8246</v>
      </c>
      <c r="I2756">
        <v>1438576057</v>
      </c>
      <c r="J2756">
        <v>1435552057</v>
      </c>
      <c r="K2756" t="b">
        <v>0</v>
      </c>
      <c r="L2756">
        <v>1</v>
      </c>
      <c r="M2756" t="b">
        <v>0</v>
      </c>
      <c r="N2756" t="s">
        <v>8284</v>
      </c>
      <c r="O2756" s="5">
        <f>E2756/D2756</f>
        <v>2.4000000000000001E-4</v>
      </c>
      <c r="P2756" s="6">
        <f>ROUND(E2756/L2756,2)</f>
        <v>30</v>
      </c>
      <c r="Q2756" t="str">
        <f>LEFT(N2756, SEARCH("/",N2756)-1)</f>
        <v>food</v>
      </c>
      <c r="R2756" t="str">
        <f>RIGHT(N2756, LEN(N2756)-SEARCH("/",N2756))</f>
        <v>food trucks</v>
      </c>
      <c r="S2756" s="10">
        <f t="shared" si="86"/>
        <v>42183.97751157407</v>
      </c>
      <c r="T2756" s="10">
        <f t="shared" si="87"/>
        <v>42218.97751157407</v>
      </c>
    </row>
    <row r="2757" spans="1:20" ht="49" x14ac:dyDescent="0.25">
      <c r="A2757">
        <v>1174</v>
      </c>
      <c r="B2757" s="3" t="s">
        <v>1175</v>
      </c>
      <c r="C2757" s="3" t="s">
        <v>5284</v>
      </c>
      <c r="D2757">
        <v>15000</v>
      </c>
      <c r="E2757">
        <v>886</v>
      </c>
      <c r="F2757" t="s">
        <v>8221</v>
      </c>
      <c r="G2757" t="s">
        <v>8224</v>
      </c>
      <c r="H2757" t="s">
        <v>8246</v>
      </c>
      <c r="I2757">
        <v>1462738327</v>
      </c>
      <c r="J2757">
        <v>1460146327</v>
      </c>
      <c r="K2757" t="b">
        <v>0</v>
      </c>
      <c r="L2757">
        <v>19</v>
      </c>
      <c r="M2757" t="b">
        <v>0</v>
      </c>
      <c r="N2757" t="s">
        <v>8284</v>
      </c>
      <c r="O2757" s="5">
        <f>E2757/D2757</f>
        <v>5.906666666666667E-2</v>
      </c>
      <c r="P2757" s="6">
        <f>ROUND(E2757/L2757,2)</f>
        <v>46.63</v>
      </c>
      <c r="Q2757" t="str">
        <f>LEFT(N2757, SEARCH("/",N2757)-1)</f>
        <v>food</v>
      </c>
      <c r="R2757" t="str">
        <f>RIGHT(N2757, LEN(N2757)-SEARCH("/",N2757))</f>
        <v>food trucks</v>
      </c>
      <c r="S2757" s="10">
        <f t="shared" si="86"/>
        <v>42468.633414351854</v>
      </c>
      <c r="T2757" s="10">
        <f t="shared" si="87"/>
        <v>42498.633414351854</v>
      </c>
    </row>
    <row r="2758" spans="1:20" ht="49" x14ac:dyDescent="0.25">
      <c r="A2758">
        <v>1175</v>
      </c>
      <c r="B2758" s="3" t="s">
        <v>1176</v>
      </c>
      <c r="C2758" s="3" t="s">
        <v>5285</v>
      </c>
      <c r="D2758">
        <v>20000</v>
      </c>
      <c r="E2758">
        <v>585</v>
      </c>
      <c r="F2758" t="s">
        <v>8221</v>
      </c>
      <c r="G2758" t="s">
        <v>8224</v>
      </c>
      <c r="H2758" t="s">
        <v>8246</v>
      </c>
      <c r="I2758">
        <v>1436981339</v>
      </c>
      <c r="J2758">
        <v>1434389339</v>
      </c>
      <c r="K2758" t="b">
        <v>0</v>
      </c>
      <c r="L2758">
        <v>9</v>
      </c>
      <c r="M2758" t="b">
        <v>0</v>
      </c>
      <c r="N2758" t="s">
        <v>8284</v>
      </c>
      <c r="O2758" s="5">
        <f>E2758/D2758</f>
        <v>2.9250000000000002E-2</v>
      </c>
      <c r="P2758" s="6">
        <f>ROUND(E2758/L2758,2)</f>
        <v>65</v>
      </c>
      <c r="Q2758" t="str">
        <f>LEFT(N2758, SEARCH("/",N2758)-1)</f>
        <v>food</v>
      </c>
      <c r="R2758" t="str">
        <f>RIGHT(N2758, LEN(N2758)-SEARCH("/",N2758))</f>
        <v>food trucks</v>
      </c>
      <c r="S2758" s="10">
        <f t="shared" si="86"/>
        <v>42170.520127314812</v>
      </c>
      <c r="T2758" s="10">
        <f t="shared" si="87"/>
        <v>42200.520127314812</v>
      </c>
    </row>
    <row r="2759" spans="1:20" ht="65" x14ac:dyDescent="0.25">
      <c r="A2759">
        <v>1176</v>
      </c>
      <c r="B2759" s="3" t="s">
        <v>1177</v>
      </c>
      <c r="C2759" s="3" t="s">
        <v>5286</v>
      </c>
      <c r="D2759">
        <v>175000</v>
      </c>
      <c r="E2759">
        <v>10</v>
      </c>
      <c r="F2759" t="s">
        <v>8221</v>
      </c>
      <c r="G2759" t="s">
        <v>8226</v>
      </c>
      <c r="H2759" t="s">
        <v>8248</v>
      </c>
      <c r="I2759">
        <v>1488805200</v>
      </c>
      <c r="J2759">
        <v>1484094498</v>
      </c>
      <c r="K2759" t="b">
        <v>0</v>
      </c>
      <c r="L2759">
        <v>1</v>
      </c>
      <c r="M2759" t="b">
        <v>0</v>
      </c>
      <c r="N2759" t="s">
        <v>8284</v>
      </c>
      <c r="O2759" s="5">
        <f>E2759/D2759</f>
        <v>5.7142857142857142E-5</v>
      </c>
      <c r="P2759" s="6">
        <f>ROUND(E2759/L2759,2)</f>
        <v>10</v>
      </c>
      <c r="Q2759" t="str">
        <f>LEFT(N2759, SEARCH("/",N2759)-1)</f>
        <v>food</v>
      </c>
      <c r="R2759" t="str">
        <f>RIGHT(N2759, LEN(N2759)-SEARCH("/",N2759))</f>
        <v>food trucks</v>
      </c>
      <c r="S2759" s="10">
        <f t="shared" si="86"/>
        <v>42745.811319444438</v>
      </c>
      <c r="T2759" s="10">
        <f t="shared" si="87"/>
        <v>42800.333333333336</v>
      </c>
    </row>
    <row r="2760" spans="1:20" ht="49" x14ac:dyDescent="0.25">
      <c r="A2760">
        <v>1177</v>
      </c>
      <c r="B2760" s="3" t="s">
        <v>1178</v>
      </c>
      <c r="C2760" s="3" t="s">
        <v>5287</v>
      </c>
      <c r="D2760">
        <v>6000</v>
      </c>
      <c r="E2760">
        <v>0</v>
      </c>
      <c r="F2760" t="s">
        <v>8221</v>
      </c>
      <c r="G2760" t="s">
        <v>8225</v>
      </c>
      <c r="H2760" t="s">
        <v>8247</v>
      </c>
      <c r="I2760">
        <v>1413388296</v>
      </c>
      <c r="J2760">
        <v>1410796296</v>
      </c>
      <c r="K2760" t="b">
        <v>0</v>
      </c>
      <c r="L2760">
        <v>0</v>
      </c>
      <c r="M2760" t="b">
        <v>0</v>
      </c>
      <c r="N2760" t="s">
        <v>8284</v>
      </c>
      <c r="O2760" s="5">
        <f>E2760/D2760</f>
        <v>0</v>
      </c>
      <c r="P2760" s="6" t="e">
        <f>ROUND(E2760/L2760,2)</f>
        <v>#DIV/0!</v>
      </c>
      <c r="Q2760" t="str">
        <f>LEFT(N2760, SEARCH("/",N2760)-1)</f>
        <v>food</v>
      </c>
      <c r="R2760" t="str">
        <f>RIGHT(N2760, LEN(N2760)-SEARCH("/",N2760))</f>
        <v>food trucks</v>
      </c>
      <c r="S2760" s="10">
        <f t="shared" si="86"/>
        <v>41897.452499999999</v>
      </c>
      <c r="T2760" s="10">
        <f t="shared" si="87"/>
        <v>41927.452499999999</v>
      </c>
    </row>
    <row r="2761" spans="1:20" ht="49" x14ac:dyDescent="0.25">
      <c r="A2761">
        <v>1178</v>
      </c>
      <c r="B2761" s="3" t="s">
        <v>1179</v>
      </c>
      <c r="C2761" s="3" t="s">
        <v>5288</v>
      </c>
      <c r="D2761">
        <v>75000</v>
      </c>
      <c r="E2761">
        <v>5</v>
      </c>
      <c r="F2761" t="s">
        <v>8221</v>
      </c>
      <c r="G2761" t="s">
        <v>8224</v>
      </c>
      <c r="H2761" t="s">
        <v>8246</v>
      </c>
      <c r="I2761">
        <v>1408225452</v>
      </c>
      <c r="J2761">
        <v>1405633452</v>
      </c>
      <c r="K2761" t="b">
        <v>0</v>
      </c>
      <c r="L2761">
        <v>1</v>
      </c>
      <c r="M2761" t="b">
        <v>0</v>
      </c>
      <c r="N2761" t="s">
        <v>8284</v>
      </c>
      <c r="O2761" s="5">
        <f>E2761/D2761</f>
        <v>6.666666666666667E-5</v>
      </c>
      <c r="P2761" s="6">
        <f>ROUND(E2761/L2761,2)</f>
        <v>5</v>
      </c>
      <c r="Q2761" t="str">
        <f>LEFT(N2761, SEARCH("/",N2761)-1)</f>
        <v>food</v>
      </c>
      <c r="R2761" t="str">
        <f>RIGHT(N2761, LEN(N2761)-SEARCH("/",N2761))</f>
        <v>food trucks</v>
      </c>
      <c r="S2761" s="10">
        <f t="shared" si="86"/>
        <v>41837.69736111111</v>
      </c>
      <c r="T2761" s="10">
        <f t="shared" si="87"/>
        <v>41867.69736111111</v>
      </c>
    </row>
    <row r="2762" spans="1:20" ht="49" x14ac:dyDescent="0.25">
      <c r="A2762">
        <v>1179</v>
      </c>
      <c r="B2762" s="3" t="s">
        <v>1180</v>
      </c>
      <c r="C2762" s="3" t="s">
        <v>5289</v>
      </c>
      <c r="D2762">
        <v>60000</v>
      </c>
      <c r="E2762">
        <v>3200</v>
      </c>
      <c r="F2762" t="s">
        <v>8221</v>
      </c>
      <c r="G2762" t="s">
        <v>8229</v>
      </c>
      <c r="H2762" t="s">
        <v>8251</v>
      </c>
      <c r="I2762">
        <v>1446052627</v>
      </c>
      <c r="J2762">
        <v>1443460627</v>
      </c>
      <c r="K2762" t="b">
        <v>0</v>
      </c>
      <c r="L2762">
        <v>5</v>
      </c>
      <c r="M2762" t="b">
        <v>0</v>
      </c>
      <c r="N2762" t="s">
        <v>8284</v>
      </c>
      <c r="O2762" s="5">
        <f>E2762/D2762</f>
        <v>5.3333333333333337E-2</v>
      </c>
      <c r="P2762" s="6">
        <f>ROUND(E2762/L2762,2)</f>
        <v>640</v>
      </c>
      <c r="Q2762" t="str">
        <f>LEFT(N2762, SEARCH("/",N2762)-1)</f>
        <v>food</v>
      </c>
      <c r="R2762" t="str">
        <f>RIGHT(N2762, LEN(N2762)-SEARCH("/",N2762))</f>
        <v>food trucks</v>
      </c>
      <c r="S2762" s="10">
        <f t="shared" si="86"/>
        <v>42275.511886574073</v>
      </c>
      <c r="T2762" s="10">
        <f t="shared" si="87"/>
        <v>42305.511886574073</v>
      </c>
    </row>
    <row r="2763" spans="1:20" ht="33" x14ac:dyDescent="0.25">
      <c r="A2763">
        <v>1180</v>
      </c>
      <c r="B2763" s="3" t="s">
        <v>1181</v>
      </c>
      <c r="C2763" s="3" t="s">
        <v>5290</v>
      </c>
      <c r="D2763">
        <v>50000</v>
      </c>
      <c r="E2763">
        <v>5875</v>
      </c>
      <c r="F2763" t="s">
        <v>8221</v>
      </c>
      <c r="G2763" t="s">
        <v>8224</v>
      </c>
      <c r="H2763" t="s">
        <v>8246</v>
      </c>
      <c r="I2763">
        <v>1403983314</v>
      </c>
      <c r="J2763">
        <v>1400786514</v>
      </c>
      <c r="K2763" t="b">
        <v>0</v>
      </c>
      <c r="L2763">
        <v>85</v>
      </c>
      <c r="M2763" t="b">
        <v>0</v>
      </c>
      <c r="N2763" t="s">
        <v>8284</v>
      </c>
      <c r="O2763" s="5">
        <f>E2763/D2763</f>
        <v>0.11749999999999999</v>
      </c>
      <c r="P2763" s="6">
        <f>ROUND(E2763/L2763,2)</f>
        <v>69.12</v>
      </c>
      <c r="Q2763" t="str">
        <f>LEFT(N2763, SEARCH("/",N2763)-1)</f>
        <v>food</v>
      </c>
      <c r="R2763" t="str">
        <f>RIGHT(N2763, LEN(N2763)-SEARCH("/",N2763))</f>
        <v>food trucks</v>
      </c>
      <c r="S2763" s="10">
        <f t="shared" si="86"/>
        <v>41781.598541666666</v>
      </c>
      <c r="T2763" s="10">
        <f t="shared" si="87"/>
        <v>41818.598541666666</v>
      </c>
    </row>
    <row r="2764" spans="1:20" ht="18" x14ac:dyDescent="0.25">
      <c r="A2764">
        <v>1181</v>
      </c>
      <c r="B2764" s="3" t="s">
        <v>1182</v>
      </c>
      <c r="C2764" s="3" t="s">
        <v>5291</v>
      </c>
      <c r="D2764">
        <v>50000</v>
      </c>
      <c r="E2764">
        <v>4</v>
      </c>
      <c r="F2764" t="s">
        <v>8221</v>
      </c>
      <c r="G2764" t="s">
        <v>8224</v>
      </c>
      <c r="H2764" t="s">
        <v>8246</v>
      </c>
      <c r="I2764">
        <v>1425197321</v>
      </c>
      <c r="J2764">
        <v>1422605321</v>
      </c>
      <c r="K2764" t="b">
        <v>0</v>
      </c>
      <c r="L2764">
        <v>3</v>
      </c>
      <c r="M2764" t="b">
        <v>0</v>
      </c>
      <c r="N2764" t="s">
        <v>8284</v>
      </c>
      <c r="O2764" s="5">
        <f>E2764/D2764</f>
        <v>8.0000000000000007E-5</v>
      </c>
      <c r="P2764" s="6">
        <f>ROUND(E2764/L2764,2)</f>
        <v>1.33</v>
      </c>
      <c r="Q2764" t="str">
        <f>LEFT(N2764, SEARCH("/",N2764)-1)</f>
        <v>food</v>
      </c>
      <c r="R2764" t="str">
        <f>RIGHT(N2764, LEN(N2764)-SEARCH("/",N2764))</f>
        <v>food trucks</v>
      </c>
      <c r="S2764" s="10">
        <f t="shared" si="86"/>
        <v>42034.131030092591</v>
      </c>
      <c r="T2764" s="10">
        <f t="shared" si="87"/>
        <v>42064.131030092591</v>
      </c>
    </row>
    <row r="2765" spans="1:20" ht="49" x14ac:dyDescent="0.25">
      <c r="A2765">
        <v>1182</v>
      </c>
      <c r="B2765" s="3" t="s">
        <v>1183</v>
      </c>
      <c r="C2765" s="3" t="s">
        <v>5292</v>
      </c>
      <c r="D2765">
        <v>1000</v>
      </c>
      <c r="E2765">
        <v>42</v>
      </c>
      <c r="F2765" t="s">
        <v>8221</v>
      </c>
      <c r="G2765" t="s">
        <v>8224</v>
      </c>
      <c r="H2765" t="s">
        <v>8246</v>
      </c>
      <c r="I2765">
        <v>1484239320</v>
      </c>
      <c r="J2765">
        <v>1482609088</v>
      </c>
      <c r="K2765" t="b">
        <v>0</v>
      </c>
      <c r="L2765">
        <v>4</v>
      </c>
      <c r="M2765" t="b">
        <v>0</v>
      </c>
      <c r="N2765" t="s">
        <v>8284</v>
      </c>
      <c r="O2765" s="5">
        <f>E2765/D2765</f>
        <v>4.2000000000000003E-2</v>
      </c>
      <c r="P2765" s="6">
        <f>ROUND(E2765/L2765,2)</f>
        <v>10.5</v>
      </c>
      <c r="Q2765" t="str">
        <f>LEFT(N2765, SEARCH("/",N2765)-1)</f>
        <v>food</v>
      </c>
      <c r="R2765" t="str">
        <f>RIGHT(N2765, LEN(N2765)-SEARCH("/",N2765))</f>
        <v>food trucks</v>
      </c>
      <c r="S2765" s="10">
        <f t="shared" si="86"/>
        <v>42728.619074074071</v>
      </c>
      <c r="T2765" s="10">
        <f t="shared" si="87"/>
        <v>42747.487499999996</v>
      </c>
    </row>
    <row r="2766" spans="1:20" ht="49" x14ac:dyDescent="0.25">
      <c r="A2766">
        <v>1183</v>
      </c>
      <c r="B2766" s="3" t="s">
        <v>1184</v>
      </c>
      <c r="C2766" s="3" t="s">
        <v>5293</v>
      </c>
      <c r="D2766">
        <v>2500</v>
      </c>
      <c r="E2766">
        <v>100</v>
      </c>
      <c r="F2766" t="s">
        <v>8221</v>
      </c>
      <c r="G2766" t="s">
        <v>8224</v>
      </c>
      <c r="H2766" t="s">
        <v>8246</v>
      </c>
      <c r="I2766">
        <v>1478059140</v>
      </c>
      <c r="J2766">
        <v>1476391223</v>
      </c>
      <c r="K2766" t="b">
        <v>0</v>
      </c>
      <c r="L2766">
        <v>3</v>
      </c>
      <c r="M2766" t="b">
        <v>0</v>
      </c>
      <c r="N2766" t="s">
        <v>8284</v>
      </c>
      <c r="O2766" s="5">
        <f>E2766/D2766</f>
        <v>0.04</v>
      </c>
      <c r="P2766" s="6">
        <f>ROUND(E2766/L2766,2)</f>
        <v>33.33</v>
      </c>
      <c r="Q2766" t="str">
        <f>LEFT(N2766, SEARCH("/",N2766)-1)</f>
        <v>food</v>
      </c>
      <c r="R2766" t="str">
        <f>RIGHT(N2766, LEN(N2766)-SEARCH("/",N2766))</f>
        <v>food trucks</v>
      </c>
      <c r="S2766" s="10">
        <f t="shared" si="86"/>
        <v>42656.653043981474</v>
      </c>
      <c r="T2766" s="10">
        <f t="shared" si="87"/>
        <v>42675.957638888889</v>
      </c>
    </row>
    <row r="2767" spans="1:20" ht="49" x14ac:dyDescent="0.25">
      <c r="A2767">
        <v>1404</v>
      </c>
      <c r="B2767" s="3" t="s">
        <v>1405</v>
      </c>
      <c r="C2767" s="3" t="s">
        <v>5514</v>
      </c>
      <c r="D2767">
        <v>14500</v>
      </c>
      <c r="E2767">
        <v>241</v>
      </c>
      <c r="F2767" t="s">
        <v>8221</v>
      </c>
      <c r="G2767" t="s">
        <v>8225</v>
      </c>
      <c r="H2767" t="s">
        <v>8247</v>
      </c>
      <c r="I2767">
        <v>1424607285</v>
      </c>
      <c r="J2767">
        <v>1422447285</v>
      </c>
      <c r="K2767" t="b">
        <v>1</v>
      </c>
      <c r="L2767">
        <v>5</v>
      </c>
      <c r="M2767" t="b">
        <v>0</v>
      </c>
      <c r="N2767" t="s">
        <v>8287</v>
      </c>
      <c r="O2767" s="5">
        <f>E2767/D2767</f>
        <v>1.6620689655172414E-2</v>
      </c>
      <c r="P2767" s="6">
        <f>ROUND(E2767/L2767,2)</f>
        <v>48.2</v>
      </c>
      <c r="Q2767" t="str">
        <f>LEFT(N2767, SEARCH("/",N2767)-1)</f>
        <v>publishing</v>
      </c>
      <c r="R2767" t="str">
        <f>RIGHT(N2767, LEN(N2767)-SEARCH("/",N2767))</f>
        <v>translations</v>
      </c>
      <c r="S2767" s="10">
        <f t="shared" si="86"/>
        <v>42032.30190972222</v>
      </c>
      <c r="T2767" s="10">
        <f t="shared" si="87"/>
        <v>42057.30190972222</v>
      </c>
    </row>
    <row r="2768" spans="1:20" ht="33" x14ac:dyDescent="0.25">
      <c r="A2768">
        <v>1405</v>
      </c>
      <c r="B2768" s="3" t="s">
        <v>1406</v>
      </c>
      <c r="C2768" s="3" t="s">
        <v>5515</v>
      </c>
      <c r="D2768">
        <v>25000</v>
      </c>
      <c r="E2768">
        <v>105</v>
      </c>
      <c r="F2768" t="s">
        <v>8221</v>
      </c>
      <c r="G2768" t="s">
        <v>8224</v>
      </c>
      <c r="H2768" t="s">
        <v>8246</v>
      </c>
      <c r="I2768">
        <v>1417195201</v>
      </c>
      <c r="J2768">
        <v>1414599601</v>
      </c>
      <c r="K2768" t="b">
        <v>1</v>
      </c>
      <c r="L2768">
        <v>17</v>
      </c>
      <c r="M2768" t="b">
        <v>0</v>
      </c>
      <c r="N2768" t="s">
        <v>8287</v>
      </c>
      <c r="O2768" s="5">
        <f>E2768/D2768</f>
        <v>4.1999999999999997E-3</v>
      </c>
      <c r="P2768" s="6">
        <f>ROUND(E2768/L2768,2)</f>
        <v>6.18</v>
      </c>
      <c r="Q2768" t="str">
        <f>LEFT(N2768, SEARCH("/",N2768)-1)</f>
        <v>publishing</v>
      </c>
      <c r="R2768" t="str">
        <f>RIGHT(N2768, LEN(N2768)-SEARCH("/",N2768))</f>
        <v>translations</v>
      </c>
      <c r="S2768" s="10">
        <f t="shared" si="86"/>
        <v>41941.472233796296</v>
      </c>
      <c r="T2768" s="10">
        <f t="shared" si="87"/>
        <v>41971.51390046296</v>
      </c>
    </row>
    <row r="2769" spans="1:20" ht="18" x14ac:dyDescent="0.25">
      <c r="A2769">
        <v>1406</v>
      </c>
      <c r="B2769" s="3" t="s">
        <v>1407</v>
      </c>
      <c r="C2769" s="3" t="s">
        <v>5516</v>
      </c>
      <c r="D2769">
        <v>12000</v>
      </c>
      <c r="E2769">
        <v>15</v>
      </c>
      <c r="F2769" t="s">
        <v>8221</v>
      </c>
      <c r="G2769" t="s">
        <v>8237</v>
      </c>
      <c r="H2769" t="s">
        <v>8249</v>
      </c>
      <c r="I2769">
        <v>1449914400</v>
      </c>
      <c r="J2769">
        <v>1445336607</v>
      </c>
      <c r="K2769" t="b">
        <v>0</v>
      </c>
      <c r="L2769">
        <v>3</v>
      </c>
      <c r="M2769" t="b">
        <v>0</v>
      </c>
      <c r="N2769" t="s">
        <v>8287</v>
      </c>
      <c r="O2769" s="5">
        <f>E2769/D2769</f>
        <v>1.25E-3</v>
      </c>
      <c r="P2769" s="6">
        <f>ROUND(E2769/L2769,2)</f>
        <v>5</v>
      </c>
      <c r="Q2769" t="str">
        <f>LEFT(N2769, SEARCH("/",N2769)-1)</f>
        <v>publishing</v>
      </c>
      <c r="R2769" t="str">
        <f>RIGHT(N2769, LEN(N2769)-SEARCH("/",N2769))</f>
        <v>translations</v>
      </c>
      <c r="S2769" s="10">
        <f t="shared" si="86"/>
        <v>42297.224618055552</v>
      </c>
      <c r="T2769" s="10">
        <f t="shared" si="87"/>
        <v>42350.208333333336</v>
      </c>
    </row>
    <row r="2770" spans="1:20" ht="49" x14ac:dyDescent="0.25">
      <c r="A2770">
        <v>1407</v>
      </c>
      <c r="B2770" s="3" t="s">
        <v>1408</v>
      </c>
      <c r="C2770" s="3" t="s">
        <v>5517</v>
      </c>
      <c r="D2770">
        <v>3000</v>
      </c>
      <c r="E2770">
        <v>15</v>
      </c>
      <c r="F2770" t="s">
        <v>8221</v>
      </c>
      <c r="G2770" t="s">
        <v>8224</v>
      </c>
      <c r="H2770" t="s">
        <v>8246</v>
      </c>
      <c r="I2770">
        <v>1407847978</v>
      </c>
      <c r="J2770">
        <v>1405687978</v>
      </c>
      <c r="K2770" t="b">
        <v>0</v>
      </c>
      <c r="L2770">
        <v>2</v>
      </c>
      <c r="M2770" t="b">
        <v>0</v>
      </c>
      <c r="N2770" t="s">
        <v>8287</v>
      </c>
      <c r="O2770" s="5">
        <f>E2770/D2770</f>
        <v>5.0000000000000001E-3</v>
      </c>
      <c r="P2770" s="6">
        <f>ROUND(E2770/L2770,2)</f>
        <v>7.5</v>
      </c>
      <c r="Q2770" t="str">
        <f>LEFT(N2770, SEARCH("/",N2770)-1)</f>
        <v>publishing</v>
      </c>
      <c r="R2770" t="str">
        <f>RIGHT(N2770, LEN(N2770)-SEARCH("/",N2770))</f>
        <v>translations</v>
      </c>
      <c r="S2770" s="10">
        <f t="shared" si="86"/>
        <v>41838.32844907407</v>
      </c>
      <c r="T2770" s="10">
        <f t="shared" si="87"/>
        <v>41863.32844907407</v>
      </c>
    </row>
    <row r="2771" spans="1:20" ht="49" x14ac:dyDescent="0.25">
      <c r="A2771">
        <v>1408</v>
      </c>
      <c r="B2771" s="3" t="s">
        <v>1409</v>
      </c>
      <c r="C2771" s="3" t="s">
        <v>5518</v>
      </c>
      <c r="D2771">
        <v>1000</v>
      </c>
      <c r="E2771">
        <v>72</v>
      </c>
      <c r="F2771" t="s">
        <v>8221</v>
      </c>
      <c r="G2771" t="s">
        <v>8225</v>
      </c>
      <c r="H2771" t="s">
        <v>8247</v>
      </c>
      <c r="I2771">
        <v>1447451756</v>
      </c>
      <c r="J2771">
        <v>1444856156</v>
      </c>
      <c r="K2771" t="b">
        <v>0</v>
      </c>
      <c r="L2771">
        <v>6</v>
      </c>
      <c r="M2771" t="b">
        <v>0</v>
      </c>
      <c r="N2771" t="s">
        <v>8287</v>
      </c>
      <c r="O2771" s="5">
        <f>E2771/D2771</f>
        <v>7.1999999999999995E-2</v>
      </c>
      <c r="P2771" s="6">
        <f>ROUND(E2771/L2771,2)</f>
        <v>12</v>
      </c>
      <c r="Q2771" t="str">
        <f>LEFT(N2771, SEARCH("/",N2771)-1)</f>
        <v>publishing</v>
      </c>
      <c r="R2771" t="str">
        <f>RIGHT(N2771, LEN(N2771)-SEARCH("/",N2771))</f>
        <v>translations</v>
      </c>
      <c r="S2771" s="10">
        <f t="shared" si="86"/>
        <v>42291.663842592585</v>
      </c>
      <c r="T2771" s="10">
        <f t="shared" si="87"/>
        <v>42321.705509259256</v>
      </c>
    </row>
    <row r="2772" spans="1:20" ht="49" x14ac:dyDescent="0.25">
      <c r="A2772">
        <v>1409</v>
      </c>
      <c r="B2772" s="3" t="s">
        <v>1410</v>
      </c>
      <c r="C2772" s="3" t="s">
        <v>5519</v>
      </c>
      <c r="D2772">
        <v>4000</v>
      </c>
      <c r="E2772">
        <v>0</v>
      </c>
      <c r="F2772" t="s">
        <v>8221</v>
      </c>
      <c r="G2772" t="s">
        <v>8224</v>
      </c>
      <c r="H2772" t="s">
        <v>8246</v>
      </c>
      <c r="I2772">
        <v>1420085535</v>
      </c>
      <c r="J2772">
        <v>1414897935</v>
      </c>
      <c r="K2772" t="b">
        <v>0</v>
      </c>
      <c r="L2772">
        <v>0</v>
      </c>
      <c r="M2772" t="b">
        <v>0</v>
      </c>
      <c r="N2772" t="s">
        <v>8287</v>
      </c>
      <c r="O2772" s="5">
        <f>E2772/D2772</f>
        <v>0</v>
      </c>
      <c r="P2772" s="6" t="e">
        <f>ROUND(E2772/L2772,2)</f>
        <v>#DIV/0!</v>
      </c>
      <c r="Q2772" t="str">
        <f>LEFT(N2772, SEARCH("/",N2772)-1)</f>
        <v>publishing</v>
      </c>
      <c r="R2772" t="str">
        <f>RIGHT(N2772, LEN(N2772)-SEARCH("/",N2772))</f>
        <v>translations</v>
      </c>
      <c r="S2772" s="10">
        <f t="shared" si="86"/>
        <v>41944.925173611111</v>
      </c>
      <c r="T2772" s="10">
        <f t="shared" si="87"/>
        <v>42004.966840277775</v>
      </c>
    </row>
    <row r="2773" spans="1:20" ht="49" x14ac:dyDescent="0.25">
      <c r="A2773">
        <v>1410</v>
      </c>
      <c r="B2773" s="3" t="s">
        <v>1411</v>
      </c>
      <c r="C2773" s="3" t="s">
        <v>5520</v>
      </c>
      <c r="D2773">
        <v>6000</v>
      </c>
      <c r="E2773">
        <v>1</v>
      </c>
      <c r="F2773" t="s">
        <v>8221</v>
      </c>
      <c r="G2773" t="s">
        <v>8237</v>
      </c>
      <c r="H2773" t="s">
        <v>8249</v>
      </c>
      <c r="I2773">
        <v>1464939520</v>
      </c>
      <c r="J2773">
        <v>1461051520</v>
      </c>
      <c r="K2773" t="b">
        <v>0</v>
      </c>
      <c r="L2773">
        <v>1</v>
      </c>
      <c r="M2773" t="b">
        <v>0</v>
      </c>
      <c r="N2773" t="s">
        <v>8287</v>
      </c>
      <c r="O2773" s="5">
        <f>E2773/D2773</f>
        <v>1.6666666666666666E-4</v>
      </c>
      <c r="P2773" s="6">
        <f>ROUND(E2773/L2773,2)</f>
        <v>1</v>
      </c>
      <c r="Q2773" t="str">
        <f>LEFT(N2773, SEARCH("/",N2773)-1)</f>
        <v>publishing</v>
      </c>
      <c r="R2773" t="str">
        <f>RIGHT(N2773, LEN(N2773)-SEARCH("/",N2773))</f>
        <v>translations</v>
      </c>
      <c r="S2773" s="10">
        <f t="shared" si="86"/>
        <v>42479.110185185178</v>
      </c>
      <c r="T2773" s="10">
        <f t="shared" si="87"/>
        <v>42524.110185185178</v>
      </c>
    </row>
    <row r="2774" spans="1:20" ht="49" x14ac:dyDescent="0.25">
      <c r="A2774">
        <v>1411</v>
      </c>
      <c r="B2774" s="3" t="s">
        <v>1412</v>
      </c>
      <c r="C2774" s="3" t="s">
        <v>5521</v>
      </c>
      <c r="D2774">
        <v>3000</v>
      </c>
      <c r="E2774">
        <v>7</v>
      </c>
      <c r="F2774" t="s">
        <v>8221</v>
      </c>
      <c r="G2774" t="s">
        <v>8225</v>
      </c>
      <c r="H2774" t="s">
        <v>8247</v>
      </c>
      <c r="I2774">
        <v>1423185900</v>
      </c>
      <c r="J2774">
        <v>1420766700</v>
      </c>
      <c r="K2774" t="b">
        <v>0</v>
      </c>
      <c r="L2774">
        <v>3</v>
      </c>
      <c r="M2774" t="b">
        <v>0</v>
      </c>
      <c r="N2774" t="s">
        <v>8287</v>
      </c>
      <c r="O2774" s="5">
        <f>E2774/D2774</f>
        <v>2.3333333333333335E-3</v>
      </c>
      <c r="P2774" s="6">
        <f>ROUND(E2774/L2774,2)</f>
        <v>2.33</v>
      </c>
      <c r="Q2774" t="str">
        <f>LEFT(N2774, SEARCH("/",N2774)-1)</f>
        <v>publishing</v>
      </c>
      <c r="R2774" t="str">
        <f>RIGHT(N2774, LEN(N2774)-SEARCH("/",N2774))</f>
        <v>translations</v>
      </c>
      <c r="S2774" s="10">
        <f t="shared" si="86"/>
        <v>42012.850694444445</v>
      </c>
      <c r="T2774" s="10">
        <f t="shared" si="87"/>
        <v>42040.850694444445</v>
      </c>
    </row>
    <row r="2775" spans="1:20" ht="33" x14ac:dyDescent="0.25">
      <c r="A2775">
        <v>1412</v>
      </c>
      <c r="B2775" s="3" t="s">
        <v>1413</v>
      </c>
      <c r="C2775" s="3" t="s">
        <v>5522</v>
      </c>
      <c r="D2775">
        <v>7000</v>
      </c>
      <c r="E2775">
        <v>320</v>
      </c>
      <c r="F2775" t="s">
        <v>8221</v>
      </c>
      <c r="G2775" t="s">
        <v>8224</v>
      </c>
      <c r="H2775" t="s">
        <v>8246</v>
      </c>
      <c r="I2775">
        <v>1417656699</v>
      </c>
      <c r="J2775">
        <v>1415064699</v>
      </c>
      <c r="K2775" t="b">
        <v>0</v>
      </c>
      <c r="L2775">
        <v>13</v>
      </c>
      <c r="M2775" t="b">
        <v>0</v>
      </c>
      <c r="N2775" t="s">
        <v>8287</v>
      </c>
      <c r="O2775" s="5">
        <f>E2775/D2775</f>
        <v>4.5714285714285714E-2</v>
      </c>
      <c r="P2775" s="6">
        <f>ROUND(E2775/L2775,2)</f>
        <v>24.62</v>
      </c>
      <c r="Q2775" t="str">
        <f>LEFT(N2775, SEARCH("/",N2775)-1)</f>
        <v>publishing</v>
      </c>
      <c r="R2775" t="str">
        <f>RIGHT(N2775, LEN(N2775)-SEARCH("/",N2775))</f>
        <v>translations</v>
      </c>
      <c r="S2775" s="10">
        <f t="shared" si="86"/>
        <v>41946.855312499996</v>
      </c>
      <c r="T2775" s="10">
        <f t="shared" si="87"/>
        <v>41976.855312499996</v>
      </c>
    </row>
    <row r="2776" spans="1:20" ht="49" x14ac:dyDescent="0.25">
      <c r="A2776">
        <v>1413</v>
      </c>
      <c r="B2776" s="3" t="s">
        <v>1414</v>
      </c>
      <c r="C2776" s="3" t="s">
        <v>5523</v>
      </c>
      <c r="D2776">
        <v>2000</v>
      </c>
      <c r="E2776">
        <v>100</v>
      </c>
      <c r="F2776" t="s">
        <v>8221</v>
      </c>
      <c r="G2776" t="s">
        <v>8237</v>
      </c>
      <c r="H2776" t="s">
        <v>8249</v>
      </c>
      <c r="I2776">
        <v>1455964170</v>
      </c>
      <c r="J2776">
        <v>1450780170</v>
      </c>
      <c r="K2776" t="b">
        <v>0</v>
      </c>
      <c r="L2776">
        <v>1</v>
      </c>
      <c r="M2776" t="b">
        <v>0</v>
      </c>
      <c r="N2776" t="s">
        <v>8287</v>
      </c>
      <c r="O2776" s="5">
        <f>E2776/D2776</f>
        <v>0.05</v>
      </c>
      <c r="P2776" s="6">
        <f>ROUND(E2776/L2776,2)</f>
        <v>100</v>
      </c>
      <c r="Q2776" t="str">
        <f>LEFT(N2776, SEARCH("/",N2776)-1)</f>
        <v>publishing</v>
      </c>
      <c r="R2776" t="str">
        <f>RIGHT(N2776, LEN(N2776)-SEARCH("/",N2776))</f>
        <v>translations</v>
      </c>
      <c r="S2776" s="10">
        <f t="shared" si="86"/>
        <v>42360.228819444441</v>
      </c>
      <c r="T2776" s="10">
        <f t="shared" si="87"/>
        <v>42420.228819444441</v>
      </c>
    </row>
    <row r="2777" spans="1:20" ht="49" x14ac:dyDescent="0.25">
      <c r="A2777">
        <v>1414</v>
      </c>
      <c r="B2777" s="3" t="s">
        <v>1415</v>
      </c>
      <c r="C2777" s="3" t="s">
        <v>5524</v>
      </c>
      <c r="D2777">
        <v>500</v>
      </c>
      <c r="E2777">
        <v>1</v>
      </c>
      <c r="F2777" t="s">
        <v>8221</v>
      </c>
      <c r="G2777" t="s">
        <v>8224</v>
      </c>
      <c r="H2777" t="s">
        <v>8246</v>
      </c>
      <c r="I2777">
        <v>1483423467</v>
      </c>
      <c r="J2777">
        <v>1480831467</v>
      </c>
      <c r="K2777" t="b">
        <v>0</v>
      </c>
      <c r="L2777">
        <v>1</v>
      </c>
      <c r="M2777" t="b">
        <v>0</v>
      </c>
      <c r="N2777" t="s">
        <v>8287</v>
      </c>
      <c r="O2777" s="5">
        <f>E2777/D2777</f>
        <v>2E-3</v>
      </c>
      <c r="P2777" s="6">
        <f>ROUND(E2777/L2777,2)</f>
        <v>1</v>
      </c>
      <c r="Q2777" t="str">
        <f>LEFT(N2777, SEARCH("/",N2777)-1)</f>
        <v>publishing</v>
      </c>
      <c r="R2777" t="str">
        <f>RIGHT(N2777, LEN(N2777)-SEARCH("/",N2777))</f>
        <v>translations</v>
      </c>
      <c r="S2777" s="10">
        <f t="shared" si="86"/>
        <v>42708.044756944444</v>
      </c>
      <c r="T2777" s="10">
        <f t="shared" si="87"/>
        <v>42738.044756944444</v>
      </c>
    </row>
    <row r="2778" spans="1:20" ht="49" x14ac:dyDescent="0.25">
      <c r="A2778">
        <v>1415</v>
      </c>
      <c r="B2778" s="3" t="s">
        <v>1416</v>
      </c>
      <c r="C2778" s="3" t="s">
        <v>5525</v>
      </c>
      <c r="D2778">
        <v>4400</v>
      </c>
      <c r="E2778">
        <v>800</v>
      </c>
      <c r="F2778" t="s">
        <v>8221</v>
      </c>
      <c r="G2778" t="s">
        <v>8224</v>
      </c>
      <c r="H2778" t="s">
        <v>8246</v>
      </c>
      <c r="I2778">
        <v>1439741591</v>
      </c>
      <c r="J2778">
        <v>1436285591</v>
      </c>
      <c r="K2778" t="b">
        <v>0</v>
      </c>
      <c r="L2778">
        <v>9</v>
      </c>
      <c r="M2778" t="b">
        <v>0</v>
      </c>
      <c r="N2778" t="s">
        <v>8287</v>
      </c>
      <c r="O2778" s="5">
        <f>E2778/D2778</f>
        <v>0.18181818181818182</v>
      </c>
      <c r="P2778" s="6">
        <f>ROUND(E2778/L2778,2)</f>
        <v>88.89</v>
      </c>
      <c r="Q2778" t="str">
        <f>LEFT(N2778, SEARCH("/",N2778)-1)</f>
        <v>publishing</v>
      </c>
      <c r="R2778" t="str">
        <f>RIGHT(N2778, LEN(N2778)-SEARCH("/",N2778))</f>
        <v>translations</v>
      </c>
      <c r="S2778" s="10">
        <f t="shared" si="86"/>
        <v>42192.467488425922</v>
      </c>
      <c r="T2778" s="10">
        <f t="shared" si="87"/>
        <v>42232.467488425922</v>
      </c>
    </row>
    <row r="2779" spans="1:20" ht="49" x14ac:dyDescent="0.25">
      <c r="A2779">
        <v>1416</v>
      </c>
      <c r="B2779" s="3" t="s">
        <v>1417</v>
      </c>
      <c r="C2779" s="3" t="s">
        <v>5526</v>
      </c>
      <c r="D2779">
        <v>50000</v>
      </c>
      <c r="E2779">
        <v>0</v>
      </c>
      <c r="F2779" t="s">
        <v>8221</v>
      </c>
      <c r="G2779" t="s">
        <v>8224</v>
      </c>
      <c r="H2779" t="s">
        <v>8246</v>
      </c>
      <c r="I2779">
        <v>1448147619</v>
      </c>
      <c r="J2779">
        <v>1445552019</v>
      </c>
      <c r="K2779" t="b">
        <v>0</v>
      </c>
      <c r="L2779">
        <v>0</v>
      </c>
      <c r="M2779" t="b">
        <v>0</v>
      </c>
      <c r="N2779" t="s">
        <v>8287</v>
      </c>
      <c r="O2779" s="5">
        <f>E2779/D2779</f>
        <v>0</v>
      </c>
      <c r="P2779" s="6" t="e">
        <f>ROUND(E2779/L2779,2)</f>
        <v>#DIV/0!</v>
      </c>
      <c r="Q2779" t="str">
        <f>LEFT(N2779, SEARCH("/",N2779)-1)</f>
        <v>publishing</v>
      </c>
      <c r="R2779" t="str">
        <f>RIGHT(N2779, LEN(N2779)-SEARCH("/",N2779))</f>
        <v>translations</v>
      </c>
      <c r="S2779" s="10">
        <f t="shared" si="86"/>
        <v>42299.717812499999</v>
      </c>
      <c r="T2779" s="10">
        <f t="shared" si="87"/>
        <v>42329.759479166663</v>
      </c>
    </row>
    <row r="2780" spans="1:20" ht="49" x14ac:dyDescent="0.25">
      <c r="A2780">
        <v>1417</v>
      </c>
      <c r="B2780" s="3" t="s">
        <v>1418</v>
      </c>
      <c r="C2780" s="3" t="s">
        <v>5527</v>
      </c>
      <c r="D2780">
        <v>4500</v>
      </c>
      <c r="E2780">
        <v>55</v>
      </c>
      <c r="F2780" t="s">
        <v>8221</v>
      </c>
      <c r="G2780" t="s">
        <v>8224</v>
      </c>
      <c r="H2780" t="s">
        <v>8246</v>
      </c>
      <c r="I2780">
        <v>1442315460</v>
      </c>
      <c r="J2780">
        <v>1439696174</v>
      </c>
      <c r="K2780" t="b">
        <v>0</v>
      </c>
      <c r="L2780">
        <v>2</v>
      </c>
      <c r="M2780" t="b">
        <v>0</v>
      </c>
      <c r="N2780" t="s">
        <v>8287</v>
      </c>
      <c r="O2780" s="5">
        <f>E2780/D2780</f>
        <v>1.2222222222222223E-2</v>
      </c>
      <c r="P2780" s="6">
        <f>ROUND(E2780/L2780,2)</f>
        <v>27.5</v>
      </c>
      <c r="Q2780" t="str">
        <f>LEFT(N2780, SEARCH("/",N2780)-1)</f>
        <v>publishing</v>
      </c>
      <c r="R2780" t="str">
        <f>RIGHT(N2780, LEN(N2780)-SEARCH("/",N2780))</f>
        <v>translations</v>
      </c>
      <c r="S2780" s="10">
        <f t="shared" si="86"/>
        <v>42231.941828703704</v>
      </c>
      <c r="T2780" s="10">
        <f t="shared" si="87"/>
        <v>42262.257638888885</v>
      </c>
    </row>
    <row r="2781" spans="1:20" ht="65" x14ac:dyDescent="0.25">
      <c r="A2781">
        <v>1418</v>
      </c>
      <c r="B2781" s="3" t="s">
        <v>1419</v>
      </c>
      <c r="C2781" s="3" t="s">
        <v>5528</v>
      </c>
      <c r="D2781">
        <v>3000</v>
      </c>
      <c r="E2781">
        <v>6</v>
      </c>
      <c r="F2781" t="s">
        <v>8221</v>
      </c>
      <c r="G2781" t="s">
        <v>8227</v>
      </c>
      <c r="H2781" t="s">
        <v>8249</v>
      </c>
      <c r="I2781">
        <v>1456397834</v>
      </c>
      <c r="J2781">
        <v>1453805834</v>
      </c>
      <c r="K2781" t="b">
        <v>0</v>
      </c>
      <c r="L2781">
        <v>1</v>
      </c>
      <c r="M2781" t="b">
        <v>0</v>
      </c>
      <c r="N2781" t="s">
        <v>8287</v>
      </c>
      <c r="O2781" s="5">
        <f>E2781/D2781</f>
        <v>2E-3</v>
      </c>
      <c r="P2781" s="6">
        <f>ROUND(E2781/L2781,2)</f>
        <v>6</v>
      </c>
      <c r="Q2781" t="str">
        <f>LEFT(N2781, SEARCH("/",N2781)-1)</f>
        <v>publishing</v>
      </c>
      <c r="R2781" t="str">
        <f>RIGHT(N2781, LEN(N2781)-SEARCH("/",N2781))</f>
        <v>translations</v>
      </c>
      <c r="S2781" s="10">
        <f t="shared" si="86"/>
        <v>42395.248078703698</v>
      </c>
      <c r="T2781" s="10">
        <f t="shared" si="87"/>
        <v>42425.248078703698</v>
      </c>
    </row>
    <row r="2782" spans="1:20" ht="49" x14ac:dyDescent="0.25">
      <c r="A2782">
        <v>1419</v>
      </c>
      <c r="B2782" s="3" t="s">
        <v>1420</v>
      </c>
      <c r="C2782" s="3" t="s">
        <v>5529</v>
      </c>
      <c r="D2782">
        <v>6300</v>
      </c>
      <c r="E2782">
        <v>445</v>
      </c>
      <c r="F2782" t="s">
        <v>8221</v>
      </c>
      <c r="G2782" t="s">
        <v>8224</v>
      </c>
      <c r="H2782" t="s">
        <v>8246</v>
      </c>
      <c r="I2782">
        <v>1476010619</v>
      </c>
      <c r="J2782">
        <v>1473418619</v>
      </c>
      <c r="K2782" t="b">
        <v>0</v>
      </c>
      <c r="L2782">
        <v>10</v>
      </c>
      <c r="M2782" t="b">
        <v>0</v>
      </c>
      <c r="N2782" t="s">
        <v>8287</v>
      </c>
      <c r="O2782" s="5">
        <f>E2782/D2782</f>
        <v>7.0634920634920634E-2</v>
      </c>
      <c r="P2782" s="6">
        <f>ROUND(E2782/L2782,2)</f>
        <v>44.5</v>
      </c>
      <c r="Q2782" t="str">
        <f>LEFT(N2782, SEARCH("/",N2782)-1)</f>
        <v>publishing</v>
      </c>
      <c r="R2782" t="str">
        <f>RIGHT(N2782, LEN(N2782)-SEARCH("/",N2782))</f>
        <v>translations</v>
      </c>
      <c r="S2782" s="10">
        <f t="shared" si="86"/>
        <v>42622.24790509259</v>
      </c>
      <c r="T2782" s="10">
        <f t="shared" si="87"/>
        <v>42652.24790509259</v>
      </c>
    </row>
    <row r="2783" spans="1:20" ht="18" x14ac:dyDescent="0.25">
      <c r="A2783">
        <v>1420</v>
      </c>
      <c r="B2783" s="3" t="s">
        <v>1421</v>
      </c>
      <c r="C2783" s="3" t="s">
        <v>5530</v>
      </c>
      <c r="D2783">
        <v>110</v>
      </c>
      <c r="E2783">
        <v>3</v>
      </c>
      <c r="F2783" t="s">
        <v>8221</v>
      </c>
      <c r="G2783" t="s">
        <v>8224</v>
      </c>
      <c r="H2783" t="s">
        <v>8246</v>
      </c>
      <c r="I2783">
        <v>1467129686</v>
      </c>
      <c r="J2783">
        <v>1464969686</v>
      </c>
      <c r="K2783" t="b">
        <v>0</v>
      </c>
      <c r="L2783">
        <v>3</v>
      </c>
      <c r="M2783" t="b">
        <v>0</v>
      </c>
      <c r="N2783" t="s">
        <v>8287</v>
      </c>
      <c r="O2783" s="5">
        <f>E2783/D2783</f>
        <v>2.7272727272727271E-2</v>
      </c>
      <c r="P2783" s="6">
        <f>ROUND(E2783/L2783,2)</f>
        <v>1</v>
      </c>
      <c r="Q2783" t="str">
        <f>LEFT(N2783, SEARCH("/",N2783)-1)</f>
        <v>publishing</v>
      </c>
      <c r="R2783" t="str">
        <f>RIGHT(N2783, LEN(N2783)-SEARCH("/",N2783))</f>
        <v>translations</v>
      </c>
      <c r="S2783" s="10">
        <f t="shared" si="86"/>
        <v>42524.459328703706</v>
      </c>
      <c r="T2783" s="10">
        <f t="shared" si="87"/>
        <v>42549.459328703706</v>
      </c>
    </row>
    <row r="2784" spans="1:20" ht="49" x14ac:dyDescent="0.25">
      <c r="A2784">
        <v>1421</v>
      </c>
      <c r="B2784" s="3" t="s">
        <v>1422</v>
      </c>
      <c r="C2784" s="3" t="s">
        <v>5531</v>
      </c>
      <c r="D2784">
        <v>200000</v>
      </c>
      <c r="E2784">
        <v>200</v>
      </c>
      <c r="F2784" t="s">
        <v>8221</v>
      </c>
      <c r="G2784" t="s">
        <v>8235</v>
      </c>
      <c r="H2784" t="s">
        <v>8255</v>
      </c>
      <c r="I2784">
        <v>1423432709</v>
      </c>
      <c r="J2784">
        <v>1420840709</v>
      </c>
      <c r="K2784" t="b">
        <v>0</v>
      </c>
      <c r="L2784">
        <v>2</v>
      </c>
      <c r="M2784" t="b">
        <v>0</v>
      </c>
      <c r="N2784" t="s">
        <v>8287</v>
      </c>
      <c r="O2784" s="5">
        <f>E2784/D2784</f>
        <v>1E-3</v>
      </c>
      <c r="P2784" s="6">
        <f>ROUND(E2784/L2784,2)</f>
        <v>100</v>
      </c>
      <c r="Q2784" t="str">
        <f>LEFT(N2784, SEARCH("/",N2784)-1)</f>
        <v>publishing</v>
      </c>
      <c r="R2784" t="str">
        <f>RIGHT(N2784, LEN(N2784)-SEARCH("/",N2784))</f>
        <v>translations</v>
      </c>
      <c r="S2784" s="10">
        <f t="shared" si="86"/>
        <v>42013.707280092589</v>
      </c>
      <c r="T2784" s="10">
        <f t="shared" si="87"/>
        <v>42043.707280092589</v>
      </c>
    </row>
    <row r="2785" spans="1:20" ht="49" x14ac:dyDescent="0.25">
      <c r="A2785">
        <v>1422</v>
      </c>
      <c r="B2785" s="3" t="s">
        <v>1423</v>
      </c>
      <c r="C2785" s="3" t="s">
        <v>5532</v>
      </c>
      <c r="D2785">
        <v>25000</v>
      </c>
      <c r="E2785">
        <v>26</v>
      </c>
      <c r="F2785" t="s">
        <v>8221</v>
      </c>
      <c r="G2785" t="s">
        <v>8228</v>
      </c>
      <c r="H2785" t="s">
        <v>8250</v>
      </c>
      <c r="I2785">
        <v>1474436704</v>
      </c>
      <c r="J2785">
        <v>1471844704</v>
      </c>
      <c r="K2785" t="b">
        <v>0</v>
      </c>
      <c r="L2785">
        <v>2</v>
      </c>
      <c r="M2785" t="b">
        <v>0</v>
      </c>
      <c r="N2785" t="s">
        <v>8287</v>
      </c>
      <c r="O2785" s="5">
        <f>E2785/D2785</f>
        <v>1.0399999999999999E-3</v>
      </c>
      <c r="P2785" s="6">
        <f>ROUND(E2785/L2785,2)</f>
        <v>13</v>
      </c>
      <c r="Q2785" t="str">
        <f>LEFT(N2785, SEARCH("/",N2785)-1)</f>
        <v>publishing</v>
      </c>
      <c r="R2785" t="str">
        <f>RIGHT(N2785, LEN(N2785)-SEARCH("/",N2785))</f>
        <v>translations</v>
      </c>
      <c r="S2785" s="10">
        <f t="shared" si="86"/>
        <v>42604.031296296293</v>
      </c>
      <c r="T2785" s="10">
        <f t="shared" si="87"/>
        <v>42634.031296296293</v>
      </c>
    </row>
    <row r="2786" spans="1:20" ht="49" x14ac:dyDescent="0.25">
      <c r="A2786">
        <v>1423</v>
      </c>
      <c r="B2786" s="3" t="s">
        <v>1424</v>
      </c>
      <c r="C2786" s="3" t="s">
        <v>5533</v>
      </c>
      <c r="D2786">
        <v>30000</v>
      </c>
      <c r="E2786">
        <v>100</v>
      </c>
      <c r="F2786" t="s">
        <v>8221</v>
      </c>
      <c r="G2786" t="s">
        <v>8226</v>
      </c>
      <c r="H2786" t="s">
        <v>8248</v>
      </c>
      <c r="I2786">
        <v>1451637531</v>
      </c>
      <c r="J2786">
        <v>1449045531</v>
      </c>
      <c r="K2786" t="b">
        <v>0</v>
      </c>
      <c r="L2786">
        <v>1</v>
      </c>
      <c r="M2786" t="b">
        <v>0</v>
      </c>
      <c r="N2786" t="s">
        <v>8287</v>
      </c>
      <c r="O2786" s="5">
        <f>E2786/D2786</f>
        <v>3.3333333333333335E-3</v>
      </c>
      <c r="P2786" s="6">
        <f>ROUND(E2786/L2786,2)</f>
        <v>100</v>
      </c>
      <c r="Q2786" t="str">
        <f>LEFT(N2786, SEARCH("/",N2786)-1)</f>
        <v>publishing</v>
      </c>
      <c r="R2786" t="str">
        <f>RIGHT(N2786, LEN(N2786)-SEARCH("/",N2786))</f>
        <v>translations</v>
      </c>
      <c r="S2786" s="10">
        <f t="shared" si="86"/>
        <v>42340.151979166665</v>
      </c>
      <c r="T2786" s="10">
        <f t="shared" si="87"/>
        <v>42370.151979166665</v>
      </c>
    </row>
    <row r="2787" spans="1:20" ht="49" x14ac:dyDescent="0.25">
      <c r="A2787">
        <v>1424</v>
      </c>
      <c r="B2787" s="3" t="s">
        <v>1425</v>
      </c>
      <c r="C2787" s="3" t="s">
        <v>5534</v>
      </c>
      <c r="D2787">
        <v>7500</v>
      </c>
      <c r="E2787">
        <v>1527</v>
      </c>
      <c r="F2787" t="s">
        <v>8221</v>
      </c>
      <c r="G2787" t="s">
        <v>8224</v>
      </c>
      <c r="H2787" t="s">
        <v>8246</v>
      </c>
      <c r="I2787">
        <v>1479233602</v>
      </c>
      <c r="J2787">
        <v>1478106802</v>
      </c>
      <c r="K2787" t="b">
        <v>0</v>
      </c>
      <c r="L2787">
        <v>14</v>
      </c>
      <c r="M2787" t="b">
        <v>0</v>
      </c>
      <c r="N2787" t="s">
        <v>8287</v>
      </c>
      <c r="O2787" s="5">
        <f>E2787/D2787</f>
        <v>0.2036</v>
      </c>
      <c r="P2787" s="6">
        <f>ROUND(E2787/L2787,2)</f>
        <v>109.07</v>
      </c>
      <c r="Q2787" t="str">
        <f>LEFT(N2787, SEARCH("/",N2787)-1)</f>
        <v>publishing</v>
      </c>
      <c r="R2787" t="str">
        <f>RIGHT(N2787, LEN(N2787)-SEARCH("/",N2787))</f>
        <v>translations</v>
      </c>
      <c r="S2787" s="10">
        <f t="shared" si="86"/>
        <v>42676.509282407402</v>
      </c>
      <c r="T2787" s="10">
        <f t="shared" si="87"/>
        <v>42689.550949074073</v>
      </c>
    </row>
    <row r="2788" spans="1:20" ht="49" x14ac:dyDescent="0.25">
      <c r="A2788">
        <v>1425</v>
      </c>
      <c r="B2788" s="3" t="s">
        <v>1426</v>
      </c>
      <c r="C2788" s="3" t="s">
        <v>5535</v>
      </c>
      <c r="D2788">
        <v>13000</v>
      </c>
      <c r="E2788">
        <v>0</v>
      </c>
      <c r="F2788" t="s">
        <v>8221</v>
      </c>
      <c r="G2788" t="s">
        <v>8224</v>
      </c>
      <c r="H2788" t="s">
        <v>8246</v>
      </c>
      <c r="I2788">
        <v>1430276959</v>
      </c>
      <c r="J2788">
        <v>1427684959</v>
      </c>
      <c r="K2788" t="b">
        <v>0</v>
      </c>
      <c r="L2788">
        <v>0</v>
      </c>
      <c r="M2788" t="b">
        <v>0</v>
      </c>
      <c r="N2788" t="s">
        <v>8287</v>
      </c>
      <c r="O2788" s="5">
        <f>E2788/D2788</f>
        <v>0</v>
      </c>
      <c r="P2788" s="6" t="e">
        <f>ROUND(E2788/L2788,2)</f>
        <v>#DIV/0!</v>
      </c>
      <c r="Q2788" t="str">
        <f>LEFT(N2788, SEARCH("/",N2788)-1)</f>
        <v>publishing</v>
      </c>
      <c r="R2788" t="str">
        <f>RIGHT(N2788, LEN(N2788)-SEARCH("/",N2788))</f>
        <v>translations</v>
      </c>
      <c r="S2788" s="10">
        <f t="shared" si="86"/>
        <v>42092.923136574071</v>
      </c>
      <c r="T2788" s="10">
        <f t="shared" si="87"/>
        <v>42122.923136574071</v>
      </c>
    </row>
    <row r="2789" spans="1:20" ht="49" x14ac:dyDescent="0.25">
      <c r="A2789">
        <v>1426</v>
      </c>
      <c r="B2789" s="3" t="s">
        <v>1427</v>
      </c>
      <c r="C2789" s="3" t="s">
        <v>5536</v>
      </c>
      <c r="D2789">
        <v>1000</v>
      </c>
      <c r="E2789">
        <v>0</v>
      </c>
      <c r="F2789" t="s">
        <v>8221</v>
      </c>
      <c r="G2789" t="s">
        <v>8236</v>
      </c>
      <c r="H2789" t="s">
        <v>8249</v>
      </c>
      <c r="I2789">
        <v>1440408120</v>
      </c>
      <c r="J2789">
        <v>1435224120</v>
      </c>
      <c r="K2789" t="b">
        <v>0</v>
      </c>
      <c r="L2789">
        <v>0</v>
      </c>
      <c r="M2789" t="b">
        <v>0</v>
      </c>
      <c r="N2789" t="s">
        <v>8287</v>
      </c>
      <c r="O2789" s="5">
        <f>E2789/D2789</f>
        <v>0</v>
      </c>
      <c r="P2789" s="6" t="e">
        <f>ROUND(E2789/L2789,2)</f>
        <v>#DIV/0!</v>
      </c>
      <c r="Q2789" t="str">
        <f>LEFT(N2789, SEARCH("/",N2789)-1)</f>
        <v>publishing</v>
      </c>
      <c r="R2789" t="str">
        <f>RIGHT(N2789, LEN(N2789)-SEARCH("/",N2789))</f>
        <v>translations</v>
      </c>
      <c r="S2789" s="10">
        <f t="shared" si="86"/>
        <v>42180.181944444441</v>
      </c>
      <c r="T2789" s="10">
        <f t="shared" si="87"/>
        <v>42240.181944444441</v>
      </c>
    </row>
    <row r="2790" spans="1:20" ht="49" x14ac:dyDescent="0.25">
      <c r="A2790">
        <v>1427</v>
      </c>
      <c r="B2790" s="3" t="s">
        <v>1428</v>
      </c>
      <c r="C2790" s="3" t="s">
        <v>5537</v>
      </c>
      <c r="D2790">
        <v>5000</v>
      </c>
      <c r="E2790">
        <v>419</v>
      </c>
      <c r="F2790" t="s">
        <v>8221</v>
      </c>
      <c r="G2790" t="s">
        <v>8236</v>
      </c>
      <c r="H2790" t="s">
        <v>8249</v>
      </c>
      <c r="I2790">
        <v>1474230385</v>
      </c>
      <c r="J2790">
        <v>1471638385</v>
      </c>
      <c r="K2790" t="b">
        <v>0</v>
      </c>
      <c r="L2790">
        <v>4</v>
      </c>
      <c r="M2790" t="b">
        <v>0</v>
      </c>
      <c r="N2790" t="s">
        <v>8287</v>
      </c>
      <c r="O2790" s="5">
        <f>E2790/D2790</f>
        <v>8.3799999999999999E-2</v>
      </c>
      <c r="P2790" s="6">
        <f>ROUND(E2790/L2790,2)</f>
        <v>104.75</v>
      </c>
      <c r="Q2790" t="str">
        <f>LEFT(N2790, SEARCH("/",N2790)-1)</f>
        <v>publishing</v>
      </c>
      <c r="R2790" t="str">
        <f>RIGHT(N2790, LEN(N2790)-SEARCH("/",N2790))</f>
        <v>translations</v>
      </c>
      <c r="S2790" s="10">
        <f t="shared" si="86"/>
        <v>42601.643344907403</v>
      </c>
      <c r="T2790" s="10">
        <f t="shared" si="87"/>
        <v>42631.643344907403</v>
      </c>
    </row>
    <row r="2791" spans="1:20" ht="49" x14ac:dyDescent="0.25">
      <c r="A2791">
        <v>1428</v>
      </c>
      <c r="B2791" s="3" t="s">
        <v>1429</v>
      </c>
      <c r="C2791" s="3" t="s">
        <v>5538</v>
      </c>
      <c r="D2791">
        <v>1000</v>
      </c>
      <c r="E2791">
        <v>45</v>
      </c>
      <c r="F2791" t="s">
        <v>8221</v>
      </c>
      <c r="G2791" t="s">
        <v>8227</v>
      </c>
      <c r="H2791" t="s">
        <v>8249</v>
      </c>
      <c r="I2791">
        <v>1459584417</v>
      </c>
      <c r="J2791">
        <v>1456996017</v>
      </c>
      <c r="K2791" t="b">
        <v>0</v>
      </c>
      <c r="L2791">
        <v>3</v>
      </c>
      <c r="M2791" t="b">
        <v>0</v>
      </c>
      <c r="N2791" t="s">
        <v>8287</v>
      </c>
      <c r="O2791" s="5">
        <f>E2791/D2791</f>
        <v>4.4999999999999998E-2</v>
      </c>
      <c r="P2791" s="6">
        <f>ROUND(E2791/L2791,2)</f>
        <v>15</v>
      </c>
      <c r="Q2791" t="str">
        <f>LEFT(N2791, SEARCH("/",N2791)-1)</f>
        <v>publishing</v>
      </c>
      <c r="R2791" t="str">
        <f>RIGHT(N2791, LEN(N2791)-SEARCH("/",N2791))</f>
        <v>translations</v>
      </c>
      <c r="S2791" s="10">
        <f t="shared" si="86"/>
        <v>42432.171493055554</v>
      </c>
      <c r="T2791" s="10">
        <f t="shared" si="87"/>
        <v>42462.129826388882</v>
      </c>
    </row>
    <row r="2792" spans="1:20" ht="33" x14ac:dyDescent="0.25">
      <c r="A2792">
        <v>1429</v>
      </c>
      <c r="B2792" s="3" t="s">
        <v>1430</v>
      </c>
      <c r="C2792" s="3" t="s">
        <v>5539</v>
      </c>
      <c r="D2792">
        <v>10000</v>
      </c>
      <c r="E2792">
        <v>0</v>
      </c>
      <c r="F2792" t="s">
        <v>8221</v>
      </c>
      <c r="G2792" t="s">
        <v>8224</v>
      </c>
      <c r="H2792" t="s">
        <v>8246</v>
      </c>
      <c r="I2792">
        <v>1428629242</v>
      </c>
      <c r="J2792">
        <v>1426037242</v>
      </c>
      <c r="K2792" t="b">
        <v>0</v>
      </c>
      <c r="L2792">
        <v>0</v>
      </c>
      <c r="M2792" t="b">
        <v>0</v>
      </c>
      <c r="N2792" t="s">
        <v>8287</v>
      </c>
      <c r="O2792" s="5">
        <f>E2792/D2792</f>
        <v>0</v>
      </c>
      <c r="P2792" s="6" t="e">
        <f>ROUND(E2792/L2792,2)</f>
        <v>#DIV/0!</v>
      </c>
      <c r="Q2792" t="str">
        <f>LEFT(N2792, SEARCH("/",N2792)-1)</f>
        <v>publishing</v>
      </c>
      <c r="R2792" t="str">
        <f>RIGHT(N2792, LEN(N2792)-SEARCH("/",N2792))</f>
        <v>translations</v>
      </c>
      <c r="S2792" s="10">
        <f t="shared" si="86"/>
        <v>42073.852337962962</v>
      </c>
      <c r="T2792" s="10">
        <f t="shared" si="87"/>
        <v>42103.852337962962</v>
      </c>
    </row>
    <row r="2793" spans="1:20" ht="49" x14ac:dyDescent="0.25">
      <c r="A2793">
        <v>1430</v>
      </c>
      <c r="B2793" s="3" t="s">
        <v>1431</v>
      </c>
      <c r="C2793" s="3" t="s">
        <v>5540</v>
      </c>
      <c r="D2793">
        <v>5000</v>
      </c>
      <c r="E2793">
        <v>403</v>
      </c>
      <c r="F2793" t="s">
        <v>8221</v>
      </c>
      <c r="G2793" t="s">
        <v>8224</v>
      </c>
      <c r="H2793" t="s">
        <v>8246</v>
      </c>
      <c r="I2793">
        <v>1419017488</v>
      </c>
      <c r="J2793">
        <v>1416339088</v>
      </c>
      <c r="K2793" t="b">
        <v>0</v>
      </c>
      <c r="L2793">
        <v>5</v>
      </c>
      <c r="M2793" t="b">
        <v>0</v>
      </c>
      <c r="N2793" t="s">
        <v>8287</v>
      </c>
      <c r="O2793" s="5">
        <f>E2793/D2793</f>
        <v>8.0600000000000005E-2</v>
      </c>
      <c r="P2793" s="6">
        <f>ROUND(E2793/L2793,2)</f>
        <v>80.599999999999994</v>
      </c>
      <c r="Q2793" t="str">
        <f>LEFT(N2793, SEARCH("/",N2793)-1)</f>
        <v>publishing</v>
      </c>
      <c r="R2793" t="str">
        <f>RIGHT(N2793, LEN(N2793)-SEARCH("/",N2793))</f>
        <v>translations</v>
      </c>
      <c r="S2793" s="10">
        <f t="shared" si="86"/>
        <v>41961.605185185188</v>
      </c>
      <c r="T2793" s="10">
        <f t="shared" si="87"/>
        <v>41992.605185185188</v>
      </c>
    </row>
    <row r="2794" spans="1:20" ht="49" x14ac:dyDescent="0.25">
      <c r="A2794">
        <v>1431</v>
      </c>
      <c r="B2794" s="3" t="s">
        <v>1432</v>
      </c>
      <c r="C2794" s="3" t="s">
        <v>5541</v>
      </c>
      <c r="D2794">
        <v>17000</v>
      </c>
      <c r="E2794">
        <v>5431</v>
      </c>
      <c r="F2794" t="s">
        <v>8221</v>
      </c>
      <c r="G2794" t="s">
        <v>8224</v>
      </c>
      <c r="H2794" t="s">
        <v>8246</v>
      </c>
      <c r="I2794">
        <v>1448517816</v>
      </c>
      <c r="J2794">
        <v>1445922216</v>
      </c>
      <c r="K2794" t="b">
        <v>0</v>
      </c>
      <c r="L2794">
        <v>47</v>
      </c>
      <c r="M2794" t="b">
        <v>0</v>
      </c>
      <c r="N2794" t="s">
        <v>8287</v>
      </c>
      <c r="O2794" s="5">
        <f>E2794/D2794</f>
        <v>0.31947058823529412</v>
      </c>
      <c r="P2794" s="6">
        <f>ROUND(E2794/L2794,2)</f>
        <v>115.55</v>
      </c>
      <c r="Q2794" t="str">
        <f>LEFT(N2794, SEARCH("/",N2794)-1)</f>
        <v>publishing</v>
      </c>
      <c r="R2794" t="str">
        <f>RIGHT(N2794, LEN(N2794)-SEARCH("/",N2794))</f>
        <v>translations</v>
      </c>
      <c r="S2794" s="10">
        <f t="shared" si="86"/>
        <v>42304.002499999995</v>
      </c>
      <c r="T2794" s="10">
        <f t="shared" si="87"/>
        <v>42334.044166666667</v>
      </c>
    </row>
    <row r="2795" spans="1:20" ht="49" x14ac:dyDescent="0.25">
      <c r="A2795">
        <v>1432</v>
      </c>
      <c r="B2795" s="3" t="s">
        <v>1433</v>
      </c>
      <c r="C2795" s="3" t="s">
        <v>5542</v>
      </c>
      <c r="D2795">
        <v>40000</v>
      </c>
      <c r="E2795">
        <v>0</v>
      </c>
      <c r="F2795" t="s">
        <v>8221</v>
      </c>
      <c r="G2795" t="s">
        <v>8224</v>
      </c>
      <c r="H2795" t="s">
        <v>8246</v>
      </c>
      <c r="I2795">
        <v>1437417828</v>
      </c>
      <c r="J2795">
        <v>1434825828</v>
      </c>
      <c r="K2795" t="b">
        <v>0</v>
      </c>
      <c r="L2795">
        <v>0</v>
      </c>
      <c r="M2795" t="b">
        <v>0</v>
      </c>
      <c r="N2795" t="s">
        <v>8287</v>
      </c>
      <c r="O2795" s="5">
        <f>E2795/D2795</f>
        <v>0</v>
      </c>
      <c r="P2795" s="6" t="e">
        <f>ROUND(E2795/L2795,2)</f>
        <v>#DIV/0!</v>
      </c>
      <c r="Q2795" t="str">
        <f>LEFT(N2795, SEARCH("/",N2795)-1)</f>
        <v>publishing</v>
      </c>
      <c r="R2795" t="str">
        <f>RIGHT(N2795, LEN(N2795)-SEARCH("/",N2795))</f>
        <v>translations</v>
      </c>
      <c r="S2795" s="10">
        <f t="shared" si="86"/>
        <v>42175.572083333333</v>
      </c>
      <c r="T2795" s="10">
        <f t="shared" si="87"/>
        <v>42205.572083333333</v>
      </c>
    </row>
    <row r="2796" spans="1:20" ht="49" x14ac:dyDescent="0.25">
      <c r="A2796">
        <v>1433</v>
      </c>
      <c r="B2796" s="3" t="s">
        <v>1434</v>
      </c>
      <c r="C2796" s="3" t="s">
        <v>5543</v>
      </c>
      <c r="D2796">
        <v>12000</v>
      </c>
      <c r="E2796">
        <v>805</v>
      </c>
      <c r="F2796" t="s">
        <v>8221</v>
      </c>
      <c r="G2796" t="s">
        <v>8237</v>
      </c>
      <c r="H2796" t="s">
        <v>8249</v>
      </c>
      <c r="I2796">
        <v>1481367600</v>
      </c>
      <c r="J2796">
        <v>1477839675</v>
      </c>
      <c r="K2796" t="b">
        <v>0</v>
      </c>
      <c r="L2796">
        <v>10</v>
      </c>
      <c r="M2796" t="b">
        <v>0</v>
      </c>
      <c r="N2796" t="s">
        <v>8287</v>
      </c>
      <c r="O2796" s="5">
        <f>E2796/D2796</f>
        <v>6.7083333333333328E-2</v>
      </c>
      <c r="P2796" s="6">
        <f>ROUND(E2796/L2796,2)</f>
        <v>80.5</v>
      </c>
      <c r="Q2796" t="str">
        <f>LEFT(N2796, SEARCH("/",N2796)-1)</f>
        <v>publishing</v>
      </c>
      <c r="R2796" t="str">
        <f>RIGHT(N2796, LEN(N2796)-SEARCH("/",N2796))</f>
        <v>translations</v>
      </c>
      <c r="S2796" s="10">
        <f t="shared" si="86"/>
        <v>42673.417534722219</v>
      </c>
      <c r="T2796" s="10">
        <f t="shared" si="87"/>
        <v>42714.249999999993</v>
      </c>
    </row>
    <row r="2797" spans="1:20" ht="49" x14ac:dyDescent="0.25">
      <c r="A2797">
        <v>1434</v>
      </c>
      <c r="B2797" s="3" t="s">
        <v>1435</v>
      </c>
      <c r="C2797" s="3" t="s">
        <v>5544</v>
      </c>
      <c r="D2797">
        <v>82000</v>
      </c>
      <c r="E2797">
        <v>8190</v>
      </c>
      <c r="F2797" t="s">
        <v>8221</v>
      </c>
      <c r="G2797" t="s">
        <v>8232</v>
      </c>
      <c r="H2797" t="s">
        <v>8253</v>
      </c>
      <c r="I2797">
        <v>1433775600</v>
      </c>
      <c r="J2797">
        <v>1431973478</v>
      </c>
      <c r="K2797" t="b">
        <v>0</v>
      </c>
      <c r="L2797">
        <v>11</v>
      </c>
      <c r="M2797" t="b">
        <v>0</v>
      </c>
      <c r="N2797" t="s">
        <v>8287</v>
      </c>
      <c r="O2797" s="5">
        <f>E2797/D2797</f>
        <v>9.987804878048781E-2</v>
      </c>
      <c r="P2797" s="6">
        <f>ROUND(E2797/L2797,2)</f>
        <v>744.55</v>
      </c>
      <c r="Q2797" t="str">
        <f>LEFT(N2797, SEARCH("/",N2797)-1)</f>
        <v>publishing</v>
      </c>
      <c r="R2797" t="str">
        <f>RIGHT(N2797, LEN(N2797)-SEARCH("/",N2797))</f>
        <v>translations</v>
      </c>
      <c r="S2797" s="10">
        <f t="shared" si="86"/>
        <v>42142.558773148143</v>
      </c>
      <c r="T2797" s="10">
        <f t="shared" si="87"/>
        <v>42163.416666666664</v>
      </c>
    </row>
    <row r="2798" spans="1:20" ht="33" x14ac:dyDescent="0.25">
      <c r="A2798">
        <v>1435</v>
      </c>
      <c r="B2798" s="3" t="s">
        <v>1436</v>
      </c>
      <c r="C2798" s="3" t="s">
        <v>5545</v>
      </c>
      <c r="D2798">
        <v>15000</v>
      </c>
      <c r="E2798">
        <v>15</v>
      </c>
      <c r="F2798" t="s">
        <v>8221</v>
      </c>
      <c r="G2798" t="s">
        <v>8237</v>
      </c>
      <c r="H2798" t="s">
        <v>8249</v>
      </c>
      <c r="I2798">
        <v>1444589020</v>
      </c>
      <c r="J2798">
        <v>1441997020</v>
      </c>
      <c r="K2798" t="b">
        <v>0</v>
      </c>
      <c r="L2798">
        <v>2</v>
      </c>
      <c r="M2798" t="b">
        <v>0</v>
      </c>
      <c r="N2798" t="s">
        <v>8287</v>
      </c>
      <c r="O2798" s="5">
        <f>E2798/D2798</f>
        <v>1E-3</v>
      </c>
      <c r="P2798" s="6">
        <f>ROUND(E2798/L2798,2)</f>
        <v>7.5</v>
      </c>
      <c r="Q2798" t="str">
        <f>LEFT(N2798, SEARCH("/",N2798)-1)</f>
        <v>publishing</v>
      </c>
      <c r="R2798" t="str">
        <f>RIGHT(N2798, LEN(N2798)-SEARCH("/",N2798))</f>
        <v>translations</v>
      </c>
      <c r="S2798" s="10">
        <f t="shared" si="86"/>
        <v>42258.57199074074</v>
      </c>
      <c r="T2798" s="10">
        <f t="shared" si="87"/>
        <v>42288.57199074074</v>
      </c>
    </row>
    <row r="2799" spans="1:20" ht="49" x14ac:dyDescent="0.25">
      <c r="A2799">
        <v>1436</v>
      </c>
      <c r="B2799" s="3" t="s">
        <v>1437</v>
      </c>
      <c r="C2799" s="3" t="s">
        <v>5546</v>
      </c>
      <c r="D2799">
        <v>10000</v>
      </c>
      <c r="E2799">
        <v>77</v>
      </c>
      <c r="F2799" t="s">
        <v>8221</v>
      </c>
      <c r="G2799" t="s">
        <v>8236</v>
      </c>
      <c r="H2799" t="s">
        <v>8249</v>
      </c>
      <c r="I2799">
        <v>1456043057</v>
      </c>
      <c r="J2799">
        <v>1453451057</v>
      </c>
      <c r="K2799" t="b">
        <v>0</v>
      </c>
      <c r="L2799">
        <v>2</v>
      </c>
      <c r="M2799" t="b">
        <v>0</v>
      </c>
      <c r="N2799" t="s">
        <v>8287</v>
      </c>
      <c r="O2799" s="5">
        <f>E2799/D2799</f>
        <v>7.7000000000000002E-3</v>
      </c>
      <c r="P2799" s="6">
        <f>ROUND(E2799/L2799,2)</f>
        <v>38.5</v>
      </c>
      <c r="Q2799" t="str">
        <f>LEFT(N2799, SEARCH("/",N2799)-1)</f>
        <v>publishing</v>
      </c>
      <c r="R2799" t="str">
        <f>RIGHT(N2799, LEN(N2799)-SEARCH("/",N2799))</f>
        <v>translations</v>
      </c>
      <c r="S2799" s="10">
        <f t="shared" si="86"/>
        <v>42391.141863425924</v>
      </c>
      <c r="T2799" s="10">
        <f t="shared" si="87"/>
        <v>42421.141863425924</v>
      </c>
    </row>
    <row r="2800" spans="1:20" ht="49" x14ac:dyDescent="0.25">
      <c r="A2800">
        <v>1437</v>
      </c>
      <c r="B2800" s="3" t="s">
        <v>1438</v>
      </c>
      <c r="C2800" s="3" t="s">
        <v>5547</v>
      </c>
      <c r="D2800">
        <v>3000</v>
      </c>
      <c r="E2800">
        <v>807</v>
      </c>
      <c r="F2800" t="s">
        <v>8221</v>
      </c>
      <c r="G2800" t="s">
        <v>8224</v>
      </c>
      <c r="H2800" t="s">
        <v>8246</v>
      </c>
      <c r="I2800">
        <v>1405227540</v>
      </c>
      <c r="J2800">
        <v>1402058739</v>
      </c>
      <c r="K2800" t="b">
        <v>0</v>
      </c>
      <c r="L2800">
        <v>22</v>
      </c>
      <c r="M2800" t="b">
        <v>0</v>
      </c>
      <c r="N2800" t="s">
        <v>8287</v>
      </c>
      <c r="O2800" s="5">
        <f>E2800/D2800</f>
        <v>0.26900000000000002</v>
      </c>
      <c r="P2800" s="6">
        <f>ROUND(E2800/L2800,2)</f>
        <v>36.68</v>
      </c>
      <c r="Q2800" t="str">
        <f>LEFT(N2800, SEARCH("/",N2800)-1)</f>
        <v>publishing</v>
      </c>
      <c r="R2800" t="str">
        <f>RIGHT(N2800, LEN(N2800)-SEARCH("/",N2800))</f>
        <v>translations</v>
      </c>
      <c r="S2800" s="10">
        <f t="shared" si="86"/>
        <v>41796.32336805555</v>
      </c>
      <c r="T2800" s="10">
        <f t="shared" si="87"/>
        <v>41832.999305555553</v>
      </c>
    </row>
    <row r="2801" spans="1:20" ht="49" x14ac:dyDescent="0.25">
      <c r="A2801">
        <v>1438</v>
      </c>
      <c r="B2801" s="3" t="s">
        <v>1439</v>
      </c>
      <c r="C2801" s="3" t="s">
        <v>5548</v>
      </c>
      <c r="D2801">
        <v>20000</v>
      </c>
      <c r="E2801">
        <v>600</v>
      </c>
      <c r="F2801" t="s">
        <v>8221</v>
      </c>
      <c r="G2801" t="s">
        <v>8232</v>
      </c>
      <c r="H2801" t="s">
        <v>8253</v>
      </c>
      <c r="I2801">
        <v>1461765300</v>
      </c>
      <c r="J2801">
        <v>1459198499</v>
      </c>
      <c r="K2801" t="b">
        <v>0</v>
      </c>
      <c r="L2801">
        <v>8</v>
      </c>
      <c r="M2801" t="b">
        <v>0</v>
      </c>
      <c r="N2801" t="s">
        <v>8287</v>
      </c>
      <c r="O2801" s="5">
        <f>E2801/D2801</f>
        <v>0.03</v>
      </c>
      <c r="P2801" s="6">
        <f>ROUND(E2801/L2801,2)</f>
        <v>75</v>
      </c>
      <c r="Q2801" t="str">
        <f>LEFT(N2801, SEARCH("/",N2801)-1)</f>
        <v>publishing</v>
      </c>
      <c r="R2801" t="str">
        <f>RIGHT(N2801, LEN(N2801)-SEARCH("/",N2801))</f>
        <v>translations</v>
      </c>
      <c r="S2801" s="10">
        <f t="shared" si="86"/>
        <v>42457.663182870368</v>
      </c>
      <c r="T2801" s="10">
        <f t="shared" si="87"/>
        <v>42487.371527777774</v>
      </c>
    </row>
    <row r="2802" spans="1:20" ht="49" x14ac:dyDescent="0.25">
      <c r="A2802">
        <v>1439</v>
      </c>
      <c r="B2802" s="3" t="s">
        <v>1440</v>
      </c>
      <c r="C2802" s="3" t="s">
        <v>5549</v>
      </c>
      <c r="D2802">
        <v>2725</v>
      </c>
      <c r="E2802">
        <v>180</v>
      </c>
      <c r="F2802" t="s">
        <v>8221</v>
      </c>
      <c r="G2802" t="s">
        <v>8229</v>
      </c>
      <c r="H2802" t="s">
        <v>8251</v>
      </c>
      <c r="I2802">
        <v>1425758101</v>
      </c>
      <c r="J2802">
        <v>1423166101</v>
      </c>
      <c r="K2802" t="b">
        <v>0</v>
      </c>
      <c r="L2802">
        <v>6</v>
      </c>
      <c r="M2802" t="b">
        <v>0</v>
      </c>
      <c r="N2802" t="s">
        <v>8287</v>
      </c>
      <c r="O2802" s="5">
        <f>E2802/D2802</f>
        <v>6.6055045871559637E-2</v>
      </c>
      <c r="P2802" s="6">
        <f>ROUND(E2802/L2802,2)</f>
        <v>30</v>
      </c>
      <c r="Q2802" t="str">
        <f>LEFT(N2802, SEARCH("/",N2802)-1)</f>
        <v>publishing</v>
      </c>
      <c r="R2802" t="str">
        <f>RIGHT(N2802, LEN(N2802)-SEARCH("/",N2802))</f>
        <v>translations</v>
      </c>
      <c r="S2802" s="10">
        <f t="shared" si="86"/>
        <v>42040.621539351851</v>
      </c>
      <c r="T2802" s="10">
        <f t="shared" si="87"/>
        <v>42070.621539351851</v>
      </c>
    </row>
    <row r="2803" spans="1:20" ht="49" x14ac:dyDescent="0.25">
      <c r="A2803">
        <v>1440</v>
      </c>
      <c r="B2803" s="3" t="s">
        <v>1441</v>
      </c>
      <c r="C2803" s="3" t="s">
        <v>5550</v>
      </c>
      <c r="D2803">
        <v>13000</v>
      </c>
      <c r="E2803">
        <v>1</v>
      </c>
      <c r="F2803" t="s">
        <v>8221</v>
      </c>
      <c r="G2803" t="s">
        <v>8237</v>
      </c>
      <c r="H2803" t="s">
        <v>8249</v>
      </c>
      <c r="I2803">
        <v>1464285463</v>
      </c>
      <c r="J2803">
        <v>1461693463</v>
      </c>
      <c r="K2803" t="b">
        <v>0</v>
      </c>
      <c r="L2803">
        <v>1</v>
      </c>
      <c r="M2803" t="b">
        <v>0</v>
      </c>
      <c r="N2803" t="s">
        <v>8287</v>
      </c>
      <c r="O2803" s="5">
        <f>E2803/D2803</f>
        <v>7.6923076923076926E-5</v>
      </c>
      <c r="P2803" s="6">
        <f>ROUND(E2803/L2803,2)</f>
        <v>1</v>
      </c>
      <c r="Q2803" t="str">
        <f>LEFT(N2803, SEARCH("/",N2803)-1)</f>
        <v>publishing</v>
      </c>
      <c r="R2803" t="str">
        <f>RIGHT(N2803, LEN(N2803)-SEARCH("/",N2803))</f>
        <v>translations</v>
      </c>
      <c r="S2803" s="10">
        <f t="shared" si="86"/>
        <v>42486.540081018517</v>
      </c>
      <c r="T2803" s="10">
        <f t="shared" si="87"/>
        <v>42516.540081018517</v>
      </c>
    </row>
    <row r="2804" spans="1:20" ht="49" x14ac:dyDescent="0.25">
      <c r="A2804">
        <v>1441</v>
      </c>
      <c r="B2804" s="3" t="s">
        <v>1442</v>
      </c>
      <c r="C2804" s="3" t="s">
        <v>5551</v>
      </c>
      <c r="D2804">
        <v>180000</v>
      </c>
      <c r="E2804">
        <v>2020</v>
      </c>
      <c r="F2804" t="s">
        <v>8221</v>
      </c>
      <c r="G2804" t="s">
        <v>8225</v>
      </c>
      <c r="H2804" t="s">
        <v>8247</v>
      </c>
      <c r="I2804">
        <v>1441995769</v>
      </c>
      <c r="J2804">
        <v>1436811769</v>
      </c>
      <c r="K2804" t="b">
        <v>0</v>
      </c>
      <c r="L2804">
        <v>3</v>
      </c>
      <c r="M2804" t="b">
        <v>0</v>
      </c>
      <c r="N2804" t="s">
        <v>8287</v>
      </c>
      <c r="O2804" s="5">
        <f>E2804/D2804</f>
        <v>1.1222222222222222E-2</v>
      </c>
      <c r="P2804" s="6">
        <f>ROUND(E2804/L2804,2)</f>
        <v>673.33</v>
      </c>
      <c r="Q2804" t="str">
        <f>LEFT(N2804, SEARCH("/",N2804)-1)</f>
        <v>publishing</v>
      </c>
      <c r="R2804" t="str">
        <f>RIGHT(N2804, LEN(N2804)-SEARCH("/",N2804))</f>
        <v>translations</v>
      </c>
      <c r="S2804" s="10">
        <f t="shared" si="86"/>
        <v>42198.557511574072</v>
      </c>
      <c r="T2804" s="10">
        <f t="shared" si="87"/>
        <v>42258.557511574072</v>
      </c>
    </row>
    <row r="2805" spans="1:20" ht="49" x14ac:dyDescent="0.25">
      <c r="A2805">
        <v>1442</v>
      </c>
      <c r="B2805" s="3" t="s">
        <v>1443</v>
      </c>
      <c r="C2805" s="3" t="s">
        <v>5552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1464190158</v>
      </c>
      <c r="J2805">
        <v>1461598158</v>
      </c>
      <c r="K2805" t="b">
        <v>0</v>
      </c>
      <c r="L2805">
        <v>0</v>
      </c>
      <c r="M2805" t="b">
        <v>0</v>
      </c>
      <c r="N2805" t="s">
        <v>8287</v>
      </c>
      <c r="O2805" s="5">
        <f>E2805/D2805</f>
        <v>0</v>
      </c>
      <c r="P2805" s="6" t="e">
        <f>ROUND(E2805/L2805,2)</f>
        <v>#DIV/0!</v>
      </c>
      <c r="Q2805" t="str">
        <f>LEFT(N2805, SEARCH("/",N2805)-1)</f>
        <v>publishing</v>
      </c>
      <c r="R2805" t="str">
        <f>RIGHT(N2805, LEN(N2805)-SEARCH("/",N2805))</f>
        <v>translations</v>
      </c>
      <c r="S2805" s="10">
        <f t="shared" si="86"/>
        <v>42485.437013888884</v>
      </c>
      <c r="T2805" s="10">
        <f t="shared" si="87"/>
        <v>42515.437013888884</v>
      </c>
    </row>
    <row r="2806" spans="1:20" ht="49" x14ac:dyDescent="0.25">
      <c r="A2806">
        <v>1443</v>
      </c>
      <c r="B2806" s="3" t="s">
        <v>1444</v>
      </c>
      <c r="C2806" s="3" t="s">
        <v>5553</v>
      </c>
      <c r="D2806">
        <v>13000</v>
      </c>
      <c r="E2806">
        <v>0</v>
      </c>
      <c r="F2806" t="s">
        <v>8221</v>
      </c>
      <c r="G2806" t="s">
        <v>8230</v>
      </c>
      <c r="H2806" t="s">
        <v>8249</v>
      </c>
      <c r="I2806">
        <v>1483395209</v>
      </c>
      <c r="J2806">
        <v>1480803209</v>
      </c>
      <c r="K2806" t="b">
        <v>0</v>
      </c>
      <c r="L2806">
        <v>0</v>
      </c>
      <c r="M2806" t="b">
        <v>0</v>
      </c>
      <c r="N2806" t="s">
        <v>8287</v>
      </c>
      <c r="O2806" s="5">
        <f>E2806/D2806</f>
        <v>0</v>
      </c>
      <c r="P2806" s="6" t="e">
        <f>ROUND(E2806/L2806,2)</f>
        <v>#DIV/0!</v>
      </c>
      <c r="Q2806" t="str">
        <f>LEFT(N2806, SEARCH("/",N2806)-1)</f>
        <v>publishing</v>
      </c>
      <c r="R2806" t="str">
        <f>RIGHT(N2806, LEN(N2806)-SEARCH("/",N2806))</f>
        <v>translations</v>
      </c>
      <c r="S2806" s="10">
        <f t="shared" si="86"/>
        <v>42707.71769675926</v>
      </c>
      <c r="T2806" s="10">
        <f t="shared" si="87"/>
        <v>42737.71769675926</v>
      </c>
    </row>
    <row r="2807" spans="1:20" ht="33" x14ac:dyDescent="0.25">
      <c r="A2807">
        <v>1444</v>
      </c>
      <c r="B2807" s="3" t="s">
        <v>1445</v>
      </c>
      <c r="C2807" s="3" t="s">
        <v>5554</v>
      </c>
      <c r="D2807">
        <v>4950</v>
      </c>
      <c r="E2807">
        <v>0</v>
      </c>
      <c r="F2807" t="s">
        <v>8221</v>
      </c>
      <c r="G2807" t="s">
        <v>8236</v>
      </c>
      <c r="H2807" t="s">
        <v>8249</v>
      </c>
      <c r="I2807">
        <v>1442091462</v>
      </c>
      <c r="J2807">
        <v>1436907462</v>
      </c>
      <c r="K2807" t="b">
        <v>0</v>
      </c>
      <c r="L2807">
        <v>0</v>
      </c>
      <c r="M2807" t="b">
        <v>0</v>
      </c>
      <c r="N2807" t="s">
        <v>8287</v>
      </c>
      <c r="O2807" s="5">
        <f>E2807/D2807</f>
        <v>0</v>
      </c>
      <c r="P2807" s="6" t="e">
        <f>ROUND(E2807/L2807,2)</f>
        <v>#DIV/0!</v>
      </c>
      <c r="Q2807" t="str">
        <f>LEFT(N2807, SEARCH("/",N2807)-1)</f>
        <v>publishing</v>
      </c>
      <c r="R2807" t="str">
        <f>RIGHT(N2807, LEN(N2807)-SEARCH("/",N2807))</f>
        <v>translations</v>
      </c>
      <c r="S2807" s="10">
        <f t="shared" si="86"/>
        <v>42199.665069444447</v>
      </c>
      <c r="T2807" s="10">
        <f t="shared" si="87"/>
        <v>42259.665069444447</v>
      </c>
    </row>
    <row r="2808" spans="1:20" ht="49" x14ac:dyDescent="0.25">
      <c r="A2808">
        <v>1445</v>
      </c>
      <c r="B2808" s="3" t="s">
        <v>1446</v>
      </c>
      <c r="C2808" s="3" t="s">
        <v>5555</v>
      </c>
      <c r="D2808">
        <v>130000</v>
      </c>
      <c r="E2808">
        <v>0</v>
      </c>
      <c r="F2808" t="s">
        <v>8221</v>
      </c>
      <c r="G2808" t="s">
        <v>8236</v>
      </c>
      <c r="H2808" t="s">
        <v>8249</v>
      </c>
      <c r="I2808">
        <v>1434286855</v>
      </c>
      <c r="J2808">
        <v>1431694855</v>
      </c>
      <c r="K2808" t="b">
        <v>0</v>
      </c>
      <c r="L2808">
        <v>0</v>
      </c>
      <c r="M2808" t="b">
        <v>0</v>
      </c>
      <c r="N2808" t="s">
        <v>8287</v>
      </c>
      <c r="O2808" s="5">
        <f>E2808/D2808</f>
        <v>0</v>
      </c>
      <c r="P2808" s="6" t="e">
        <f>ROUND(E2808/L2808,2)</f>
        <v>#DIV/0!</v>
      </c>
      <c r="Q2808" t="str">
        <f>LEFT(N2808, SEARCH("/",N2808)-1)</f>
        <v>publishing</v>
      </c>
      <c r="R2808" t="str">
        <f>RIGHT(N2808, LEN(N2808)-SEARCH("/",N2808))</f>
        <v>translations</v>
      </c>
      <c r="S2808" s="10">
        <f t="shared" si="86"/>
        <v>42139.333969907406</v>
      </c>
      <c r="T2808" s="10">
        <f t="shared" si="87"/>
        <v>42169.333969907406</v>
      </c>
    </row>
    <row r="2809" spans="1:20" ht="49" x14ac:dyDescent="0.25">
      <c r="A2809">
        <v>1446</v>
      </c>
      <c r="B2809" s="3" t="s">
        <v>1447</v>
      </c>
      <c r="C2809" s="3" t="s">
        <v>5556</v>
      </c>
      <c r="D2809">
        <v>900</v>
      </c>
      <c r="E2809">
        <v>0</v>
      </c>
      <c r="F2809" t="s">
        <v>8221</v>
      </c>
      <c r="G2809" t="s">
        <v>8237</v>
      </c>
      <c r="H2809" t="s">
        <v>8249</v>
      </c>
      <c r="I2809">
        <v>1461235478</v>
      </c>
      <c r="J2809">
        <v>1459507478</v>
      </c>
      <c r="K2809" t="b">
        <v>0</v>
      </c>
      <c r="L2809">
        <v>0</v>
      </c>
      <c r="M2809" t="b">
        <v>0</v>
      </c>
      <c r="N2809" t="s">
        <v>8287</v>
      </c>
      <c r="O2809" s="5">
        <f>E2809/D2809</f>
        <v>0</v>
      </c>
      <c r="P2809" s="6" t="e">
        <f>ROUND(E2809/L2809,2)</f>
        <v>#DIV/0!</v>
      </c>
      <c r="Q2809" t="str">
        <f>LEFT(N2809, SEARCH("/",N2809)-1)</f>
        <v>publishing</v>
      </c>
      <c r="R2809" t="str">
        <f>RIGHT(N2809, LEN(N2809)-SEARCH("/",N2809))</f>
        <v>translations</v>
      </c>
      <c r="S2809" s="10">
        <f t="shared" si="86"/>
        <v>42461.239328703705</v>
      </c>
      <c r="T2809" s="10">
        <f t="shared" si="87"/>
        <v>42481.239328703705</v>
      </c>
    </row>
    <row r="2810" spans="1:20" ht="33" x14ac:dyDescent="0.25">
      <c r="A2810">
        <v>1447</v>
      </c>
      <c r="B2810" s="3" t="s">
        <v>1448</v>
      </c>
      <c r="C2810" s="3" t="s">
        <v>5557</v>
      </c>
      <c r="D2810">
        <v>500000</v>
      </c>
      <c r="E2810">
        <v>75</v>
      </c>
      <c r="F2810" t="s">
        <v>8221</v>
      </c>
      <c r="G2810" t="s">
        <v>8224</v>
      </c>
      <c r="H2810" t="s">
        <v>8246</v>
      </c>
      <c r="I2810">
        <v>1467999134</v>
      </c>
      <c r="J2810">
        <v>1465407134</v>
      </c>
      <c r="K2810" t="b">
        <v>0</v>
      </c>
      <c r="L2810">
        <v>3</v>
      </c>
      <c r="M2810" t="b">
        <v>0</v>
      </c>
      <c r="N2810" t="s">
        <v>8287</v>
      </c>
      <c r="O2810" s="5">
        <f>E2810/D2810</f>
        <v>1.4999999999999999E-4</v>
      </c>
      <c r="P2810" s="6">
        <f>ROUND(E2810/L2810,2)</f>
        <v>25</v>
      </c>
      <c r="Q2810" t="str">
        <f>LEFT(N2810, SEARCH("/",N2810)-1)</f>
        <v>publishing</v>
      </c>
      <c r="R2810" t="str">
        <f>RIGHT(N2810, LEN(N2810)-SEARCH("/",N2810))</f>
        <v>translations</v>
      </c>
      <c r="S2810" s="10">
        <f t="shared" si="86"/>
        <v>42529.52238425926</v>
      </c>
      <c r="T2810" s="10">
        <f t="shared" si="87"/>
        <v>42559.52238425926</v>
      </c>
    </row>
    <row r="2811" spans="1:20" ht="49" x14ac:dyDescent="0.25">
      <c r="A2811">
        <v>1448</v>
      </c>
      <c r="B2811" s="3" t="s">
        <v>1449</v>
      </c>
      <c r="C2811" s="3" t="s">
        <v>5558</v>
      </c>
      <c r="D2811">
        <v>200000</v>
      </c>
      <c r="E2811">
        <v>0</v>
      </c>
      <c r="F2811" t="s">
        <v>8221</v>
      </c>
      <c r="G2811" t="s">
        <v>8226</v>
      </c>
      <c r="H2811" t="s">
        <v>8248</v>
      </c>
      <c r="I2811">
        <v>1432272300</v>
      </c>
      <c r="J2811">
        <v>1429655318</v>
      </c>
      <c r="K2811" t="b">
        <v>0</v>
      </c>
      <c r="L2811">
        <v>0</v>
      </c>
      <c r="M2811" t="b">
        <v>0</v>
      </c>
      <c r="N2811" t="s">
        <v>8287</v>
      </c>
      <c r="O2811" s="5">
        <f>E2811/D2811</f>
        <v>0</v>
      </c>
      <c r="P2811" s="6" t="e">
        <f>ROUND(E2811/L2811,2)</f>
        <v>#DIV/0!</v>
      </c>
      <c r="Q2811" t="str">
        <f>LEFT(N2811, SEARCH("/",N2811)-1)</f>
        <v>publishing</v>
      </c>
      <c r="R2811" t="str">
        <f>RIGHT(N2811, LEN(N2811)-SEARCH("/",N2811))</f>
        <v>translations</v>
      </c>
      <c r="S2811" s="10">
        <f t="shared" si="86"/>
        <v>42115.728217592587</v>
      </c>
      <c r="T2811" s="10">
        <f t="shared" si="87"/>
        <v>42146.017361111109</v>
      </c>
    </row>
    <row r="2812" spans="1:20" ht="49" x14ac:dyDescent="0.25">
      <c r="A2812">
        <v>1449</v>
      </c>
      <c r="B2812" s="3" t="s">
        <v>1450</v>
      </c>
      <c r="C2812" s="3" t="s">
        <v>5559</v>
      </c>
      <c r="D2812">
        <v>8888</v>
      </c>
      <c r="E2812">
        <v>0</v>
      </c>
      <c r="F2812" t="s">
        <v>8221</v>
      </c>
      <c r="G2812" t="s">
        <v>8224</v>
      </c>
      <c r="H2812" t="s">
        <v>8246</v>
      </c>
      <c r="I2812">
        <v>1431286105</v>
      </c>
      <c r="J2812">
        <v>1427138905</v>
      </c>
      <c r="K2812" t="b">
        <v>0</v>
      </c>
      <c r="L2812">
        <v>0</v>
      </c>
      <c r="M2812" t="b">
        <v>0</v>
      </c>
      <c r="N2812" t="s">
        <v>8287</v>
      </c>
      <c r="O2812" s="5">
        <f>E2812/D2812</f>
        <v>0</v>
      </c>
      <c r="P2812" s="6" t="e">
        <f>ROUND(E2812/L2812,2)</f>
        <v>#DIV/0!</v>
      </c>
      <c r="Q2812" t="str">
        <f>LEFT(N2812, SEARCH("/",N2812)-1)</f>
        <v>publishing</v>
      </c>
      <c r="R2812" t="str">
        <f>RIGHT(N2812, LEN(N2812)-SEARCH("/",N2812))</f>
        <v>translations</v>
      </c>
      <c r="S2812" s="10">
        <f t="shared" si="86"/>
        <v>42086.603067129625</v>
      </c>
      <c r="T2812" s="10">
        <f t="shared" si="87"/>
        <v>42134.603067129625</v>
      </c>
    </row>
    <row r="2813" spans="1:20" ht="49" x14ac:dyDescent="0.25">
      <c r="A2813">
        <v>1450</v>
      </c>
      <c r="B2813" s="3" t="s">
        <v>1451</v>
      </c>
      <c r="C2813" s="3" t="s">
        <v>5560</v>
      </c>
      <c r="D2813">
        <v>100000</v>
      </c>
      <c r="E2813">
        <v>1</v>
      </c>
      <c r="F2813" t="s">
        <v>8221</v>
      </c>
      <c r="G2813" t="s">
        <v>8224</v>
      </c>
      <c r="H2813" t="s">
        <v>8246</v>
      </c>
      <c r="I2813">
        <v>1455941197</v>
      </c>
      <c r="J2813">
        <v>1453349197</v>
      </c>
      <c r="K2813" t="b">
        <v>0</v>
      </c>
      <c r="L2813">
        <v>1</v>
      </c>
      <c r="M2813" t="b">
        <v>0</v>
      </c>
      <c r="N2813" t="s">
        <v>8287</v>
      </c>
      <c r="O2813" s="5">
        <f>E2813/D2813</f>
        <v>1.0000000000000001E-5</v>
      </c>
      <c r="P2813" s="6">
        <f>ROUND(E2813/L2813,2)</f>
        <v>1</v>
      </c>
      <c r="Q2813" t="str">
        <f>LEFT(N2813, SEARCH("/",N2813)-1)</f>
        <v>publishing</v>
      </c>
      <c r="R2813" t="str">
        <f>RIGHT(N2813, LEN(N2813)-SEARCH("/",N2813))</f>
        <v>translations</v>
      </c>
      <c r="S2813" s="10">
        <f t="shared" si="86"/>
        <v>42389.962928240733</v>
      </c>
      <c r="T2813" s="10">
        <f t="shared" si="87"/>
        <v>42419.962928240733</v>
      </c>
    </row>
    <row r="2814" spans="1:20" ht="49" x14ac:dyDescent="0.25">
      <c r="A2814">
        <v>1481</v>
      </c>
      <c r="B2814" s="3" t="s">
        <v>1482</v>
      </c>
      <c r="C2814" s="3" t="s">
        <v>5591</v>
      </c>
      <c r="D2814">
        <v>5000</v>
      </c>
      <c r="E2814">
        <v>105</v>
      </c>
      <c r="F2814" t="s">
        <v>8221</v>
      </c>
      <c r="G2814" t="s">
        <v>8229</v>
      </c>
      <c r="H2814" t="s">
        <v>8251</v>
      </c>
      <c r="I2814">
        <v>1383430145</v>
      </c>
      <c r="J2814">
        <v>1380838145</v>
      </c>
      <c r="K2814" t="b">
        <v>0</v>
      </c>
      <c r="L2814">
        <v>6</v>
      </c>
      <c r="M2814" t="b">
        <v>0</v>
      </c>
      <c r="N2814" t="s">
        <v>8275</v>
      </c>
      <c r="O2814" s="5">
        <f>E2814/D2814</f>
        <v>2.1000000000000001E-2</v>
      </c>
      <c r="P2814" s="6">
        <f>ROUND(E2814/L2814,2)</f>
        <v>17.5</v>
      </c>
      <c r="Q2814" t="str">
        <f>LEFT(N2814, SEARCH("/",N2814)-1)</f>
        <v>publishing</v>
      </c>
      <c r="R2814" t="str">
        <f>RIGHT(N2814, LEN(N2814)-SEARCH("/",N2814))</f>
        <v>fiction</v>
      </c>
      <c r="S2814" s="10">
        <f t="shared" si="86"/>
        <v>41550.714641203704</v>
      </c>
      <c r="T2814" s="10">
        <f t="shared" si="87"/>
        <v>41580.714641203704</v>
      </c>
    </row>
    <row r="2815" spans="1:20" ht="49" x14ac:dyDescent="0.25">
      <c r="A2815">
        <v>1482</v>
      </c>
      <c r="B2815" s="3" t="s">
        <v>1483</v>
      </c>
      <c r="C2815" s="3" t="s">
        <v>5592</v>
      </c>
      <c r="D2815">
        <v>5000</v>
      </c>
      <c r="E2815">
        <v>5</v>
      </c>
      <c r="F2815" t="s">
        <v>8221</v>
      </c>
      <c r="G2815" t="s">
        <v>8224</v>
      </c>
      <c r="H2815" t="s">
        <v>8246</v>
      </c>
      <c r="I2815">
        <v>1347004260</v>
      </c>
      <c r="J2815">
        <v>1345062936</v>
      </c>
      <c r="K2815" t="b">
        <v>0</v>
      </c>
      <c r="L2815">
        <v>1</v>
      </c>
      <c r="M2815" t="b">
        <v>0</v>
      </c>
      <c r="N2815" t="s">
        <v>8275</v>
      </c>
      <c r="O2815" s="5">
        <f>E2815/D2815</f>
        <v>1E-3</v>
      </c>
      <c r="P2815" s="6">
        <f>ROUND(E2815/L2815,2)</f>
        <v>5</v>
      </c>
      <c r="Q2815" t="str">
        <f>LEFT(N2815, SEARCH("/",N2815)-1)</f>
        <v>publishing</v>
      </c>
      <c r="R2815" t="str">
        <f>RIGHT(N2815, LEN(N2815)-SEARCH("/",N2815))</f>
        <v>fiction</v>
      </c>
      <c r="S2815" s="10">
        <f t="shared" si="86"/>
        <v>41136.649722222217</v>
      </c>
      <c r="T2815" s="10">
        <f t="shared" si="87"/>
        <v>41159.118750000001</v>
      </c>
    </row>
    <row r="2816" spans="1:20" ht="49" x14ac:dyDescent="0.25">
      <c r="A2816">
        <v>1483</v>
      </c>
      <c r="B2816" s="3" t="s">
        <v>1484</v>
      </c>
      <c r="C2816" s="3" t="s">
        <v>5593</v>
      </c>
      <c r="D2816">
        <v>7000</v>
      </c>
      <c r="E2816">
        <v>50</v>
      </c>
      <c r="F2816" t="s">
        <v>8221</v>
      </c>
      <c r="G2816" t="s">
        <v>8224</v>
      </c>
      <c r="H2816" t="s">
        <v>8246</v>
      </c>
      <c r="I2816">
        <v>1469162275</v>
      </c>
      <c r="J2816">
        <v>1467002275</v>
      </c>
      <c r="K2816" t="b">
        <v>0</v>
      </c>
      <c r="L2816">
        <v>2</v>
      </c>
      <c r="M2816" t="b">
        <v>0</v>
      </c>
      <c r="N2816" t="s">
        <v>8275</v>
      </c>
      <c r="O2816" s="5">
        <f>E2816/D2816</f>
        <v>7.1428571428571426E-3</v>
      </c>
      <c r="P2816" s="6">
        <f>ROUND(E2816/L2816,2)</f>
        <v>25</v>
      </c>
      <c r="Q2816" t="str">
        <f>LEFT(N2816, SEARCH("/",N2816)-1)</f>
        <v>publishing</v>
      </c>
      <c r="R2816" t="str">
        <f>RIGHT(N2816, LEN(N2816)-SEARCH("/",N2816))</f>
        <v>fiction</v>
      </c>
      <c r="S2816" s="10">
        <f t="shared" si="86"/>
        <v>42547.984664351847</v>
      </c>
      <c r="T2816" s="10">
        <f t="shared" si="87"/>
        <v>42572.984664351847</v>
      </c>
    </row>
    <row r="2817" spans="1:20" ht="18" x14ac:dyDescent="0.25">
      <c r="A2817">
        <v>1484</v>
      </c>
      <c r="B2817" s="3" t="s">
        <v>1485</v>
      </c>
      <c r="C2817" s="3" t="s">
        <v>5594</v>
      </c>
      <c r="D2817">
        <v>2000</v>
      </c>
      <c r="E2817">
        <v>0</v>
      </c>
      <c r="F2817" t="s">
        <v>8221</v>
      </c>
      <c r="G2817" t="s">
        <v>8224</v>
      </c>
      <c r="H2817" t="s">
        <v>8246</v>
      </c>
      <c r="I2817">
        <v>1342882260</v>
      </c>
      <c r="J2817">
        <v>1337834963</v>
      </c>
      <c r="K2817" t="b">
        <v>0</v>
      </c>
      <c r="L2817">
        <v>0</v>
      </c>
      <c r="M2817" t="b">
        <v>0</v>
      </c>
      <c r="N2817" t="s">
        <v>8275</v>
      </c>
      <c r="O2817" s="5">
        <f>E2817/D2817</f>
        <v>0</v>
      </c>
      <c r="P2817" s="6" t="e">
        <f>ROUND(E2817/L2817,2)</f>
        <v>#DIV/0!</v>
      </c>
      <c r="Q2817" t="str">
        <f>LEFT(N2817, SEARCH("/",N2817)-1)</f>
        <v>publishing</v>
      </c>
      <c r="R2817" t="str">
        <f>RIGHT(N2817, LEN(N2817)-SEARCH("/",N2817))</f>
        <v>fiction</v>
      </c>
      <c r="S2817" s="10">
        <f t="shared" si="86"/>
        <v>41052.992627314808</v>
      </c>
      <c r="T2817" s="10">
        <f t="shared" si="87"/>
        <v>41111.410416666666</v>
      </c>
    </row>
    <row r="2818" spans="1:20" ht="49" x14ac:dyDescent="0.25">
      <c r="A2818">
        <v>1485</v>
      </c>
      <c r="B2818" s="3" t="s">
        <v>1486</v>
      </c>
      <c r="C2818" s="3" t="s">
        <v>5595</v>
      </c>
      <c r="D2818">
        <v>6700</v>
      </c>
      <c r="E2818">
        <v>150</v>
      </c>
      <c r="F2818" t="s">
        <v>8221</v>
      </c>
      <c r="G2818" t="s">
        <v>8224</v>
      </c>
      <c r="H2818" t="s">
        <v>8246</v>
      </c>
      <c r="I2818">
        <v>1434827173</v>
      </c>
      <c r="J2818">
        <v>1430939173</v>
      </c>
      <c r="K2818" t="b">
        <v>0</v>
      </c>
      <c r="L2818">
        <v>3</v>
      </c>
      <c r="M2818" t="b">
        <v>0</v>
      </c>
      <c r="N2818" t="s">
        <v>8275</v>
      </c>
      <c r="O2818" s="5">
        <f>E2818/D2818</f>
        <v>2.2388059701492536E-2</v>
      </c>
      <c r="P2818" s="6">
        <f>ROUND(E2818/L2818,2)</f>
        <v>50</v>
      </c>
      <c r="Q2818" t="str">
        <f>LEFT(N2818, SEARCH("/",N2818)-1)</f>
        <v>publishing</v>
      </c>
      <c r="R2818" t="str">
        <f>RIGHT(N2818, LEN(N2818)-SEARCH("/",N2818))</f>
        <v>fiction</v>
      </c>
      <c r="S2818" s="10">
        <f t="shared" si="86"/>
        <v>42130.587650462963</v>
      </c>
      <c r="T2818" s="10">
        <f t="shared" si="87"/>
        <v>42175.587650462963</v>
      </c>
    </row>
    <row r="2819" spans="1:20" ht="49" x14ac:dyDescent="0.25">
      <c r="A2819">
        <v>1486</v>
      </c>
      <c r="B2819" s="3" t="s">
        <v>1487</v>
      </c>
      <c r="C2819" s="3" t="s">
        <v>5596</v>
      </c>
      <c r="D2819">
        <v>20000</v>
      </c>
      <c r="E2819">
        <v>48</v>
      </c>
      <c r="F2819" t="s">
        <v>8221</v>
      </c>
      <c r="G2819" t="s">
        <v>8224</v>
      </c>
      <c r="H2819" t="s">
        <v>8246</v>
      </c>
      <c r="I2819">
        <v>1425009761</v>
      </c>
      <c r="J2819">
        <v>1422417761</v>
      </c>
      <c r="K2819" t="b">
        <v>0</v>
      </c>
      <c r="L2819">
        <v>3</v>
      </c>
      <c r="M2819" t="b">
        <v>0</v>
      </c>
      <c r="N2819" t="s">
        <v>8275</v>
      </c>
      <c r="O2819" s="5">
        <f>E2819/D2819</f>
        <v>2.3999999999999998E-3</v>
      </c>
      <c r="P2819" s="6">
        <f>ROUND(E2819/L2819,2)</f>
        <v>16</v>
      </c>
      <c r="Q2819" t="str">
        <f>LEFT(N2819, SEARCH("/",N2819)-1)</f>
        <v>publishing</v>
      </c>
      <c r="R2819" t="str">
        <f>RIGHT(N2819, LEN(N2819)-SEARCH("/",N2819))</f>
        <v>fiction</v>
      </c>
      <c r="S2819" s="10">
        <f t="shared" ref="S2819:S2882" si="88">(J2819/86400)+25569+(-5/24)</f>
        <v>42031.960196759253</v>
      </c>
      <c r="T2819" s="10">
        <f t="shared" ref="T2819:T2882" si="89">(I2819/86400)+25569+(-5/24)</f>
        <v>42061.960196759253</v>
      </c>
    </row>
    <row r="2820" spans="1:20" ht="49" x14ac:dyDescent="0.25">
      <c r="A2820">
        <v>1487</v>
      </c>
      <c r="B2820" s="3" t="s">
        <v>1488</v>
      </c>
      <c r="C2820" s="3" t="s">
        <v>5597</v>
      </c>
      <c r="D2820">
        <v>10000</v>
      </c>
      <c r="E2820">
        <v>0</v>
      </c>
      <c r="F2820" t="s">
        <v>8221</v>
      </c>
      <c r="G2820" t="s">
        <v>8224</v>
      </c>
      <c r="H2820" t="s">
        <v>8246</v>
      </c>
      <c r="I2820">
        <v>1470175271</v>
      </c>
      <c r="J2820">
        <v>1467583271</v>
      </c>
      <c r="K2820" t="b">
        <v>0</v>
      </c>
      <c r="L2820">
        <v>0</v>
      </c>
      <c r="M2820" t="b">
        <v>0</v>
      </c>
      <c r="N2820" t="s">
        <v>8275</v>
      </c>
      <c r="O2820" s="5">
        <f>E2820/D2820</f>
        <v>0</v>
      </c>
      <c r="P2820" s="6" t="e">
        <f>ROUND(E2820/L2820,2)</f>
        <v>#DIV/0!</v>
      </c>
      <c r="Q2820" t="str">
        <f>LEFT(N2820, SEARCH("/",N2820)-1)</f>
        <v>publishing</v>
      </c>
      <c r="R2820" t="str">
        <f>RIGHT(N2820, LEN(N2820)-SEARCH("/",N2820))</f>
        <v>fiction</v>
      </c>
      <c r="S2820" s="10">
        <f t="shared" si="88"/>
        <v>42554.709155092591</v>
      </c>
      <c r="T2820" s="10">
        <f t="shared" si="89"/>
        <v>42584.709155092591</v>
      </c>
    </row>
    <row r="2821" spans="1:20" ht="49" x14ac:dyDescent="0.25">
      <c r="A2821">
        <v>1488</v>
      </c>
      <c r="B2821" s="3" t="s">
        <v>1489</v>
      </c>
      <c r="C2821" s="3" t="s">
        <v>5598</v>
      </c>
      <c r="D2821">
        <v>15000</v>
      </c>
      <c r="E2821">
        <v>360</v>
      </c>
      <c r="F2821" t="s">
        <v>8221</v>
      </c>
      <c r="G2821" t="s">
        <v>8226</v>
      </c>
      <c r="H2821" t="s">
        <v>8248</v>
      </c>
      <c r="I2821">
        <v>1388928660</v>
      </c>
      <c r="J2821">
        <v>1386336660</v>
      </c>
      <c r="K2821" t="b">
        <v>0</v>
      </c>
      <c r="L2821">
        <v>6</v>
      </c>
      <c r="M2821" t="b">
        <v>0</v>
      </c>
      <c r="N2821" t="s">
        <v>8275</v>
      </c>
      <c r="O2821" s="5">
        <f>E2821/D2821</f>
        <v>2.4E-2</v>
      </c>
      <c r="P2821" s="6">
        <f>ROUND(E2821/L2821,2)</f>
        <v>60</v>
      </c>
      <c r="Q2821" t="str">
        <f>LEFT(N2821, SEARCH("/",N2821)-1)</f>
        <v>publishing</v>
      </c>
      <c r="R2821" t="str">
        <f>RIGHT(N2821, LEN(N2821)-SEARCH("/",N2821))</f>
        <v>fiction</v>
      </c>
      <c r="S2821" s="10">
        <f t="shared" si="88"/>
        <v>41614.354861111111</v>
      </c>
      <c r="T2821" s="10">
        <f t="shared" si="89"/>
        <v>41644.354861111111</v>
      </c>
    </row>
    <row r="2822" spans="1:20" ht="49" x14ac:dyDescent="0.25">
      <c r="A2822">
        <v>1489</v>
      </c>
      <c r="B2822" s="3" t="s">
        <v>1490</v>
      </c>
      <c r="C2822" s="3" t="s">
        <v>5599</v>
      </c>
      <c r="D2822">
        <v>5000</v>
      </c>
      <c r="E2822">
        <v>0</v>
      </c>
      <c r="F2822" t="s">
        <v>8221</v>
      </c>
      <c r="G2822" t="s">
        <v>8224</v>
      </c>
      <c r="H2822" t="s">
        <v>8246</v>
      </c>
      <c r="I2822">
        <v>1352994052</v>
      </c>
      <c r="J2822">
        <v>1350398452</v>
      </c>
      <c r="K2822" t="b">
        <v>0</v>
      </c>
      <c r="L2822">
        <v>0</v>
      </c>
      <c r="M2822" t="b">
        <v>0</v>
      </c>
      <c r="N2822" t="s">
        <v>8275</v>
      </c>
      <c r="O2822" s="5">
        <f>E2822/D2822</f>
        <v>0</v>
      </c>
      <c r="P2822" s="6" t="e">
        <f>ROUND(E2822/L2822,2)</f>
        <v>#DIV/0!</v>
      </c>
      <c r="Q2822" t="str">
        <f>LEFT(N2822, SEARCH("/",N2822)-1)</f>
        <v>publishing</v>
      </c>
      <c r="R2822" t="str">
        <f>RIGHT(N2822, LEN(N2822)-SEARCH("/",N2822))</f>
        <v>fiction</v>
      </c>
      <c r="S2822" s="10">
        <f t="shared" si="88"/>
        <v>41198.403379629628</v>
      </c>
      <c r="T2822" s="10">
        <f t="shared" si="89"/>
        <v>41228.445046296292</v>
      </c>
    </row>
    <row r="2823" spans="1:20" ht="49" x14ac:dyDescent="0.25">
      <c r="A2823">
        <v>1490</v>
      </c>
      <c r="B2823" s="3" t="s">
        <v>1491</v>
      </c>
      <c r="C2823" s="3" t="s">
        <v>5600</v>
      </c>
      <c r="D2823">
        <v>2900</v>
      </c>
      <c r="E2823">
        <v>895</v>
      </c>
      <c r="F2823" t="s">
        <v>8221</v>
      </c>
      <c r="G2823" t="s">
        <v>8224</v>
      </c>
      <c r="H2823" t="s">
        <v>8246</v>
      </c>
      <c r="I2823">
        <v>1380720474</v>
      </c>
      <c r="J2823">
        <v>1378214874</v>
      </c>
      <c r="K2823" t="b">
        <v>0</v>
      </c>
      <c r="L2823">
        <v>19</v>
      </c>
      <c r="M2823" t="b">
        <v>0</v>
      </c>
      <c r="N2823" t="s">
        <v>8275</v>
      </c>
      <c r="O2823" s="5">
        <f>E2823/D2823</f>
        <v>0.30862068965517242</v>
      </c>
      <c r="P2823" s="6">
        <f>ROUND(E2823/L2823,2)</f>
        <v>47.11</v>
      </c>
      <c r="Q2823" t="str">
        <f>LEFT(N2823, SEARCH("/",N2823)-1)</f>
        <v>publishing</v>
      </c>
      <c r="R2823" t="str">
        <f>RIGHT(N2823, LEN(N2823)-SEARCH("/",N2823))</f>
        <v>fiction</v>
      </c>
      <c r="S2823" s="10">
        <f t="shared" si="88"/>
        <v>41520.352708333332</v>
      </c>
      <c r="T2823" s="10">
        <f t="shared" si="89"/>
        <v>41549.352708333332</v>
      </c>
    </row>
    <row r="2824" spans="1:20" ht="33" x14ac:dyDescent="0.25">
      <c r="A2824">
        <v>1491</v>
      </c>
      <c r="B2824" s="3" t="s">
        <v>1492</v>
      </c>
      <c r="C2824" s="3" t="s">
        <v>5601</v>
      </c>
      <c r="D2824">
        <v>1200</v>
      </c>
      <c r="E2824">
        <v>100</v>
      </c>
      <c r="F2824" t="s">
        <v>8221</v>
      </c>
      <c r="G2824" t="s">
        <v>8224</v>
      </c>
      <c r="H2824" t="s">
        <v>8246</v>
      </c>
      <c r="I2824">
        <v>1424014680</v>
      </c>
      <c r="J2824">
        <v>1418922443</v>
      </c>
      <c r="K2824" t="b">
        <v>0</v>
      </c>
      <c r="L2824">
        <v>1</v>
      </c>
      <c r="M2824" t="b">
        <v>0</v>
      </c>
      <c r="N2824" t="s">
        <v>8275</v>
      </c>
      <c r="O2824" s="5">
        <f>E2824/D2824</f>
        <v>8.3333333333333329E-2</v>
      </c>
      <c r="P2824" s="6">
        <f>ROUND(E2824/L2824,2)</f>
        <v>100</v>
      </c>
      <c r="Q2824" t="str">
        <f>LEFT(N2824, SEARCH("/",N2824)-1)</f>
        <v>publishing</v>
      </c>
      <c r="R2824" t="str">
        <f>RIGHT(N2824, LEN(N2824)-SEARCH("/",N2824))</f>
        <v>fiction</v>
      </c>
      <c r="S2824" s="10">
        <f t="shared" si="88"/>
        <v>41991.505127314813</v>
      </c>
      <c r="T2824" s="10">
        <f t="shared" si="89"/>
        <v>42050.443055555552</v>
      </c>
    </row>
    <row r="2825" spans="1:20" ht="49" x14ac:dyDescent="0.25">
      <c r="A2825">
        <v>1492</v>
      </c>
      <c r="B2825" s="3" t="s">
        <v>1493</v>
      </c>
      <c r="C2825" s="3" t="s">
        <v>5602</v>
      </c>
      <c r="D2825">
        <v>4000</v>
      </c>
      <c r="E2825">
        <v>30</v>
      </c>
      <c r="F2825" t="s">
        <v>8221</v>
      </c>
      <c r="G2825" t="s">
        <v>8224</v>
      </c>
      <c r="H2825" t="s">
        <v>8246</v>
      </c>
      <c r="I2825">
        <v>1308431646</v>
      </c>
      <c r="J2825">
        <v>1305839646</v>
      </c>
      <c r="K2825" t="b">
        <v>0</v>
      </c>
      <c r="L2825">
        <v>2</v>
      </c>
      <c r="M2825" t="b">
        <v>0</v>
      </c>
      <c r="N2825" t="s">
        <v>8275</v>
      </c>
      <c r="O2825" s="5">
        <f>E2825/D2825</f>
        <v>7.4999999999999997E-3</v>
      </c>
      <c r="P2825" s="6">
        <f>ROUND(E2825/L2825,2)</f>
        <v>15</v>
      </c>
      <c r="Q2825" t="str">
        <f>LEFT(N2825, SEARCH("/",N2825)-1)</f>
        <v>publishing</v>
      </c>
      <c r="R2825" t="str">
        <f>RIGHT(N2825, LEN(N2825)-SEARCH("/",N2825))</f>
        <v>fiction</v>
      </c>
      <c r="S2825" s="10">
        <f t="shared" si="88"/>
        <v>40682.676458333335</v>
      </c>
      <c r="T2825" s="10">
        <f t="shared" si="89"/>
        <v>40712.676458333335</v>
      </c>
    </row>
    <row r="2826" spans="1:20" ht="33" x14ac:dyDescent="0.25">
      <c r="A2826">
        <v>1493</v>
      </c>
      <c r="B2826" s="3" t="s">
        <v>1494</v>
      </c>
      <c r="C2826" s="3" t="s">
        <v>5603</v>
      </c>
      <c r="D2826">
        <v>2400</v>
      </c>
      <c r="E2826">
        <v>0</v>
      </c>
      <c r="F2826" t="s">
        <v>8221</v>
      </c>
      <c r="G2826" t="s">
        <v>8224</v>
      </c>
      <c r="H2826" t="s">
        <v>8246</v>
      </c>
      <c r="I2826">
        <v>1371415675</v>
      </c>
      <c r="J2826">
        <v>1368823675</v>
      </c>
      <c r="K2826" t="b">
        <v>0</v>
      </c>
      <c r="L2826">
        <v>0</v>
      </c>
      <c r="M2826" t="b">
        <v>0</v>
      </c>
      <c r="N2826" t="s">
        <v>8275</v>
      </c>
      <c r="O2826" s="5">
        <f>E2826/D2826</f>
        <v>0</v>
      </c>
      <c r="P2826" s="6" t="e">
        <f>ROUND(E2826/L2826,2)</f>
        <v>#DIV/0!</v>
      </c>
      <c r="Q2826" t="str">
        <f>LEFT(N2826, SEARCH("/",N2826)-1)</f>
        <v>publishing</v>
      </c>
      <c r="R2826" t="str">
        <f>RIGHT(N2826, LEN(N2826)-SEARCH("/",N2826))</f>
        <v>fiction</v>
      </c>
      <c r="S2826" s="10">
        <f t="shared" si="88"/>
        <v>41411.658275462956</v>
      </c>
      <c r="T2826" s="10">
        <f t="shared" si="89"/>
        <v>41441.658275462956</v>
      </c>
    </row>
    <row r="2827" spans="1:20" ht="49" x14ac:dyDescent="0.25">
      <c r="A2827">
        <v>1494</v>
      </c>
      <c r="B2827" s="3" t="s">
        <v>1495</v>
      </c>
      <c r="C2827" s="3" t="s">
        <v>5604</v>
      </c>
      <c r="D2827">
        <v>5000</v>
      </c>
      <c r="E2827">
        <v>445</v>
      </c>
      <c r="F2827" t="s">
        <v>8221</v>
      </c>
      <c r="G2827" t="s">
        <v>8224</v>
      </c>
      <c r="H2827" t="s">
        <v>8246</v>
      </c>
      <c r="I2827">
        <v>1428075480</v>
      </c>
      <c r="J2827">
        <v>1425489613</v>
      </c>
      <c r="K2827" t="b">
        <v>0</v>
      </c>
      <c r="L2827">
        <v>11</v>
      </c>
      <c r="M2827" t="b">
        <v>0</v>
      </c>
      <c r="N2827" t="s">
        <v>8275</v>
      </c>
      <c r="O2827" s="5">
        <f>E2827/D2827</f>
        <v>8.8999999999999996E-2</v>
      </c>
      <c r="P2827" s="6">
        <f>ROUND(E2827/L2827,2)</f>
        <v>40.450000000000003</v>
      </c>
      <c r="Q2827" t="str">
        <f>LEFT(N2827, SEARCH("/",N2827)-1)</f>
        <v>publishing</v>
      </c>
      <c r="R2827" t="str">
        <f>RIGHT(N2827, LEN(N2827)-SEARCH("/",N2827))</f>
        <v>fiction</v>
      </c>
      <c r="S2827" s="10">
        <f t="shared" si="88"/>
        <v>42067.514039351845</v>
      </c>
      <c r="T2827" s="10">
        <f t="shared" si="89"/>
        <v>42097.443055555552</v>
      </c>
    </row>
    <row r="2828" spans="1:20" ht="33" x14ac:dyDescent="0.25">
      <c r="A2828">
        <v>1495</v>
      </c>
      <c r="B2828" s="3" t="s">
        <v>1496</v>
      </c>
      <c r="C2828" s="3" t="s">
        <v>5605</v>
      </c>
      <c r="D2828">
        <v>2000</v>
      </c>
      <c r="E2828">
        <v>0</v>
      </c>
      <c r="F2828" t="s">
        <v>8221</v>
      </c>
      <c r="G2828" t="s">
        <v>8224</v>
      </c>
      <c r="H2828" t="s">
        <v>8246</v>
      </c>
      <c r="I2828">
        <v>1314471431</v>
      </c>
      <c r="J2828">
        <v>1311879431</v>
      </c>
      <c r="K2828" t="b">
        <v>0</v>
      </c>
      <c r="L2828">
        <v>0</v>
      </c>
      <c r="M2828" t="b">
        <v>0</v>
      </c>
      <c r="N2828" t="s">
        <v>8275</v>
      </c>
      <c r="O2828" s="5">
        <f>E2828/D2828</f>
        <v>0</v>
      </c>
      <c r="P2828" s="6" t="e">
        <f>ROUND(E2828/L2828,2)</f>
        <v>#DIV/0!</v>
      </c>
      <c r="Q2828" t="str">
        <f>LEFT(N2828, SEARCH("/",N2828)-1)</f>
        <v>publishing</v>
      </c>
      <c r="R2828" t="str">
        <f>RIGHT(N2828, LEN(N2828)-SEARCH("/",N2828))</f>
        <v>fiction</v>
      </c>
      <c r="S2828" s="10">
        <f t="shared" si="88"/>
        <v>40752.581377314811</v>
      </c>
      <c r="T2828" s="10">
        <f t="shared" si="89"/>
        <v>40782.581377314811</v>
      </c>
    </row>
    <row r="2829" spans="1:20" ht="49" x14ac:dyDescent="0.25">
      <c r="A2829">
        <v>1496</v>
      </c>
      <c r="B2829" s="3" t="s">
        <v>1497</v>
      </c>
      <c r="C2829" s="3" t="s">
        <v>5606</v>
      </c>
      <c r="D2829">
        <v>1500</v>
      </c>
      <c r="E2829">
        <v>0</v>
      </c>
      <c r="F2829" t="s">
        <v>8221</v>
      </c>
      <c r="G2829" t="s">
        <v>8224</v>
      </c>
      <c r="H2829" t="s">
        <v>8246</v>
      </c>
      <c r="I2829">
        <v>1410866659</v>
      </c>
      <c r="J2829">
        <v>1405682659</v>
      </c>
      <c r="K2829" t="b">
        <v>0</v>
      </c>
      <c r="L2829">
        <v>0</v>
      </c>
      <c r="M2829" t="b">
        <v>0</v>
      </c>
      <c r="N2829" t="s">
        <v>8275</v>
      </c>
      <c r="O2829" s="5">
        <f>E2829/D2829</f>
        <v>0</v>
      </c>
      <c r="P2829" s="6" t="e">
        <f>ROUND(E2829/L2829,2)</f>
        <v>#DIV/0!</v>
      </c>
      <c r="Q2829" t="str">
        <f>LEFT(N2829, SEARCH("/",N2829)-1)</f>
        <v>publishing</v>
      </c>
      <c r="R2829" t="str">
        <f>RIGHT(N2829, LEN(N2829)-SEARCH("/",N2829))</f>
        <v>fiction</v>
      </c>
      <c r="S2829" s="10">
        <f t="shared" si="88"/>
        <v>41838.266886574071</v>
      </c>
      <c r="T2829" s="10">
        <f t="shared" si="89"/>
        <v>41898.266886574071</v>
      </c>
    </row>
    <row r="2830" spans="1:20" ht="49" x14ac:dyDescent="0.25">
      <c r="A2830">
        <v>1497</v>
      </c>
      <c r="B2830" s="3" t="s">
        <v>1498</v>
      </c>
      <c r="C2830" s="3" t="s">
        <v>5607</v>
      </c>
      <c r="D2830">
        <v>15000</v>
      </c>
      <c r="E2830">
        <v>1</v>
      </c>
      <c r="F2830" t="s">
        <v>8221</v>
      </c>
      <c r="G2830" t="s">
        <v>8224</v>
      </c>
      <c r="H2830" t="s">
        <v>8246</v>
      </c>
      <c r="I2830">
        <v>1375299780</v>
      </c>
      <c r="J2830">
        <v>1371655522</v>
      </c>
      <c r="K2830" t="b">
        <v>0</v>
      </c>
      <c r="L2830">
        <v>1</v>
      </c>
      <c r="M2830" t="b">
        <v>0</v>
      </c>
      <c r="N2830" t="s">
        <v>8275</v>
      </c>
      <c r="O2830" s="5">
        <f>E2830/D2830</f>
        <v>6.666666666666667E-5</v>
      </c>
      <c r="P2830" s="6">
        <f>ROUND(E2830/L2830,2)</f>
        <v>1</v>
      </c>
      <c r="Q2830" t="str">
        <f>LEFT(N2830, SEARCH("/",N2830)-1)</f>
        <v>publishing</v>
      </c>
      <c r="R2830" t="str">
        <f>RIGHT(N2830, LEN(N2830)-SEARCH("/",N2830))</f>
        <v>fiction</v>
      </c>
      <c r="S2830" s="10">
        <f t="shared" si="88"/>
        <v>41444.434282407405</v>
      </c>
      <c r="T2830" s="10">
        <f t="shared" si="89"/>
        <v>41486.613194444442</v>
      </c>
    </row>
    <row r="2831" spans="1:20" ht="49" x14ac:dyDescent="0.25">
      <c r="A2831">
        <v>1498</v>
      </c>
      <c r="B2831" s="3" t="s">
        <v>1499</v>
      </c>
      <c r="C2831" s="3" t="s">
        <v>5608</v>
      </c>
      <c r="D2831">
        <v>3000</v>
      </c>
      <c r="E2831">
        <v>57</v>
      </c>
      <c r="F2831" t="s">
        <v>8221</v>
      </c>
      <c r="G2831" t="s">
        <v>8224</v>
      </c>
      <c r="H2831" t="s">
        <v>8246</v>
      </c>
      <c r="I2831">
        <v>1409787378</v>
      </c>
      <c r="J2831">
        <v>1405899378</v>
      </c>
      <c r="K2831" t="b">
        <v>0</v>
      </c>
      <c r="L2831">
        <v>3</v>
      </c>
      <c r="M2831" t="b">
        <v>0</v>
      </c>
      <c r="N2831" t="s">
        <v>8275</v>
      </c>
      <c r="O2831" s="5">
        <f>E2831/D2831</f>
        <v>1.9E-2</v>
      </c>
      <c r="P2831" s="6">
        <f>ROUND(E2831/L2831,2)</f>
        <v>19</v>
      </c>
      <c r="Q2831" t="str">
        <f>LEFT(N2831, SEARCH("/",N2831)-1)</f>
        <v>publishing</v>
      </c>
      <c r="R2831" t="str">
        <f>RIGHT(N2831, LEN(N2831)-SEARCH("/",N2831))</f>
        <v>fiction</v>
      </c>
      <c r="S2831" s="10">
        <f t="shared" si="88"/>
        <v>41840.775208333333</v>
      </c>
      <c r="T2831" s="10">
        <f t="shared" si="89"/>
        <v>41885.775208333333</v>
      </c>
    </row>
    <row r="2832" spans="1:20" ht="49" x14ac:dyDescent="0.25">
      <c r="A2832">
        <v>1499</v>
      </c>
      <c r="B2832" s="3" t="s">
        <v>1500</v>
      </c>
      <c r="C2832" s="3" t="s">
        <v>5609</v>
      </c>
      <c r="D2832">
        <v>2000</v>
      </c>
      <c r="E2832">
        <v>5</v>
      </c>
      <c r="F2832" t="s">
        <v>8221</v>
      </c>
      <c r="G2832" t="s">
        <v>8224</v>
      </c>
      <c r="H2832" t="s">
        <v>8246</v>
      </c>
      <c r="I2832">
        <v>1470355833</v>
      </c>
      <c r="J2832">
        <v>1465171833</v>
      </c>
      <c r="K2832" t="b">
        <v>0</v>
      </c>
      <c r="L2832">
        <v>1</v>
      </c>
      <c r="M2832" t="b">
        <v>0</v>
      </c>
      <c r="N2832" t="s">
        <v>8275</v>
      </c>
      <c r="O2832" s="5">
        <f>E2832/D2832</f>
        <v>2.5000000000000001E-3</v>
      </c>
      <c r="P2832" s="6">
        <f>ROUND(E2832/L2832,2)</f>
        <v>5</v>
      </c>
      <c r="Q2832" t="str">
        <f>LEFT(N2832, SEARCH("/",N2832)-1)</f>
        <v>publishing</v>
      </c>
      <c r="R2832" t="str">
        <f>RIGHT(N2832, LEN(N2832)-SEARCH("/",N2832))</f>
        <v>fiction</v>
      </c>
      <c r="S2832" s="10">
        <f t="shared" si="88"/>
        <v>42526.798993055556</v>
      </c>
      <c r="T2832" s="10">
        <f t="shared" si="89"/>
        <v>42586.798993055556</v>
      </c>
    </row>
    <row r="2833" spans="1:20" ht="49" x14ac:dyDescent="0.25">
      <c r="A2833">
        <v>1500</v>
      </c>
      <c r="B2833" s="3" t="s">
        <v>1501</v>
      </c>
      <c r="C2833" s="3" t="s">
        <v>5610</v>
      </c>
      <c r="D2833">
        <v>2800</v>
      </c>
      <c r="E2833">
        <v>701</v>
      </c>
      <c r="F2833" t="s">
        <v>8221</v>
      </c>
      <c r="G2833" t="s">
        <v>8224</v>
      </c>
      <c r="H2833" t="s">
        <v>8246</v>
      </c>
      <c r="I2833">
        <v>1367444557</v>
      </c>
      <c r="J2833">
        <v>1364852557</v>
      </c>
      <c r="K2833" t="b">
        <v>0</v>
      </c>
      <c r="L2833">
        <v>15</v>
      </c>
      <c r="M2833" t="b">
        <v>0</v>
      </c>
      <c r="N2833" t="s">
        <v>8275</v>
      </c>
      <c r="O2833" s="5">
        <f>E2833/D2833</f>
        <v>0.25035714285714283</v>
      </c>
      <c r="P2833" s="6">
        <f>ROUND(E2833/L2833,2)</f>
        <v>46.73</v>
      </c>
      <c r="Q2833" t="str">
        <f>LEFT(N2833, SEARCH("/",N2833)-1)</f>
        <v>publishing</v>
      </c>
      <c r="R2833" t="str">
        <f>RIGHT(N2833, LEN(N2833)-SEARCH("/",N2833))</f>
        <v>fiction</v>
      </c>
      <c r="S2833" s="10">
        <f t="shared" si="88"/>
        <v>41365.69626157407</v>
      </c>
      <c r="T2833" s="10">
        <f t="shared" si="89"/>
        <v>41395.69626157407</v>
      </c>
    </row>
    <row r="2834" spans="1:20" ht="49" x14ac:dyDescent="0.25">
      <c r="A2834">
        <v>1541</v>
      </c>
      <c r="B2834" s="3" t="s">
        <v>1542</v>
      </c>
      <c r="C2834" s="3" t="s">
        <v>5651</v>
      </c>
      <c r="D2834">
        <v>18000</v>
      </c>
      <c r="E2834">
        <v>6</v>
      </c>
      <c r="F2834" t="s">
        <v>8221</v>
      </c>
      <c r="G2834" t="s">
        <v>8224</v>
      </c>
      <c r="H2834" t="s">
        <v>8246</v>
      </c>
      <c r="I2834">
        <v>1420045538</v>
      </c>
      <c r="J2834">
        <v>1417453538</v>
      </c>
      <c r="K2834" t="b">
        <v>0</v>
      </c>
      <c r="L2834">
        <v>2</v>
      </c>
      <c r="M2834" t="b">
        <v>0</v>
      </c>
      <c r="N2834" t="s">
        <v>8289</v>
      </c>
      <c r="O2834" s="5">
        <f>E2834/D2834</f>
        <v>3.3333333333333332E-4</v>
      </c>
      <c r="P2834" s="6">
        <f>ROUND(E2834/L2834,2)</f>
        <v>3</v>
      </c>
      <c r="Q2834" t="str">
        <f>LEFT(N2834, SEARCH("/",N2834)-1)</f>
        <v>photography</v>
      </c>
      <c r="R2834" t="str">
        <f>RIGHT(N2834, LEN(N2834)-SEARCH("/",N2834))</f>
        <v>nature</v>
      </c>
      <c r="S2834" s="10">
        <f t="shared" si="88"/>
        <v>41974.503912037035</v>
      </c>
      <c r="T2834" s="10">
        <f t="shared" si="89"/>
        <v>42004.503912037035</v>
      </c>
    </row>
    <row r="2835" spans="1:20" ht="49" x14ac:dyDescent="0.25">
      <c r="A2835">
        <v>1542</v>
      </c>
      <c r="B2835" s="3" t="s">
        <v>1543</v>
      </c>
      <c r="C2835" s="3" t="s">
        <v>5652</v>
      </c>
      <c r="D2835">
        <v>500</v>
      </c>
      <c r="E2835">
        <v>20</v>
      </c>
      <c r="F2835" t="s">
        <v>8221</v>
      </c>
      <c r="G2835" t="s">
        <v>8229</v>
      </c>
      <c r="H2835" t="s">
        <v>8251</v>
      </c>
      <c r="I2835">
        <v>1435708500</v>
      </c>
      <c r="J2835">
        <v>1434412500</v>
      </c>
      <c r="K2835" t="b">
        <v>0</v>
      </c>
      <c r="L2835">
        <v>1</v>
      </c>
      <c r="M2835" t="b">
        <v>0</v>
      </c>
      <c r="N2835" t="s">
        <v>8289</v>
      </c>
      <c r="O2835" s="5">
        <f>E2835/D2835</f>
        <v>0.04</v>
      </c>
      <c r="P2835" s="6">
        <f>ROUND(E2835/L2835,2)</f>
        <v>20</v>
      </c>
      <c r="Q2835" t="str">
        <f>LEFT(N2835, SEARCH("/",N2835)-1)</f>
        <v>photography</v>
      </c>
      <c r="R2835" t="str">
        <f>RIGHT(N2835, LEN(N2835)-SEARCH("/",N2835))</f>
        <v>nature</v>
      </c>
      <c r="S2835" s="10">
        <f t="shared" si="88"/>
        <v>42170.788194444445</v>
      </c>
      <c r="T2835" s="10">
        <f t="shared" si="89"/>
        <v>42185.788194444445</v>
      </c>
    </row>
    <row r="2836" spans="1:20" ht="49" x14ac:dyDescent="0.25">
      <c r="A2836">
        <v>1543</v>
      </c>
      <c r="B2836" s="3" t="s">
        <v>1544</v>
      </c>
      <c r="C2836" s="3" t="s">
        <v>5653</v>
      </c>
      <c r="D2836">
        <v>2250</v>
      </c>
      <c r="E2836">
        <v>10</v>
      </c>
      <c r="F2836" t="s">
        <v>8221</v>
      </c>
      <c r="G2836" t="s">
        <v>8224</v>
      </c>
      <c r="H2836" t="s">
        <v>8246</v>
      </c>
      <c r="I2836">
        <v>1416662034</v>
      </c>
      <c r="J2836">
        <v>1414066434</v>
      </c>
      <c r="K2836" t="b">
        <v>0</v>
      </c>
      <c r="L2836">
        <v>1</v>
      </c>
      <c r="M2836" t="b">
        <v>0</v>
      </c>
      <c r="N2836" t="s">
        <v>8289</v>
      </c>
      <c r="O2836" s="5">
        <f>E2836/D2836</f>
        <v>4.4444444444444444E-3</v>
      </c>
      <c r="P2836" s="6">
        <f>ROUND(E2836/L2836,2)</f>
        <v>10</v>
      </c>
      <c r="Q2836" t="str">
        <f>LEFT(N2836, SEARCH("/",N2836)-1)</f>
        <v>photography</v>
      </c>
      <c r="R2836" t="str">
        <f>RIGHT(N2836, LEN(N2836)-SEARCH("/",N2836))</f>
        <v>nature</v>
      </c>
      <c r="S2836" s="10">
        <f t="shared" si="88"/>
        <v>41935.301319444443</v>
      </c>
      <c r="T2836" s="10">
        <f t="shared" si="89"/>
        <v>41965.342986111107</v>
      </c>
    </row>
    <row r="2837" spans="1:20" ht="49" x14ac:dyDescent="0.25">
      <c r="A2837">
        <v>1544</v>
      </c>
      <c r="B2837" s="3" t="s">
        <v>1545</v>
      </c>
      <c r="C2837" s="3" t="s">
        <v>5654</v>
      </c>
      <c r="D2837">
        <v>1000</v>
      </c>
      <c r="E2837">
        <v>0</v>
      </c>
      <c r="F2837" t="s">
        <v>8221</v>
      </c>
      <c r="G2837" t="s">
        <v>8224</v>
      </c>
      <c r="H2837" t="s">
        <v>8246</v>
      </c>
      <c r="I2837">
        <v>1427847480</v>
      </c>
      <c r="J2837">
        <v>1424222024</v>
      </c>
      <c r="K2837" t="b">
        <v>0</v>
      </c>
      <c r="L2837">
        <v>0</v>
      </c>
      <c r="M2837" t="b">
        <v>0</v>
      </c>
      <c r="N2837" t="s">
        <v>8289</v>
      </c>
      <c r="O2837" s="5">
        <f>E2837/D2837</f>
        <v>0</v>
      </c>
      <c r="P2837" s="6" t="e">
        <f>ROUND(E2837/L2837,2)</f>
        <v>#DIV/0!</v>
      </c>
      <c r="Q2837" t="str">
        <f>LEFT(N2837, SEARCH("/",N2837)-1)</f>
        <v>photography</v>
      </c>
      <c r="R2837" t="str">
        <f>RIGHT(N2837, LEN(N2837)-SEARCH("/",N2837))</f>
        <v>nature</v>
      </c>
      <c r="S2837" s="10">
        <f t="shared" si="88"/>
        <v>42052.842870370368</v>
      </c>
      <c r="T2837" s="10">
        <f t="shared" si="89"/>
        <v>42094.804166666661</v>
      </c>
    </row>
    <row r="2838" spans="1:20" ht="49" x14ac:dyDescent="0.25">
      <c r="A2838">
        <v>1545</v>
      </c>
      <c r="B2838" s="3" t="s">
        <v>1546</v>
      </c>
      <c r="C2838" s="3" t="s">
        <v>5655</v>
      </c>
      <c r="D2838">
        <v>3000</v>
      </c>
      <c r="E2838">
        <v>1</v>
      </c>
      <c r="F2838" t="s">
        <v>8221</v>
      </c>
      <c r="G2838" t="s">
        <v>8224</v>
      </c>
      <c r="H2838" t="s">
        <v>8246</v>
      </c>
      <c r="I2838">
        <v>1425330960</v>
      </c>
      <c r="J2838">
        <v>1422393234</v>
      </c>
      <c r="K2838" t="b">
        <v>0</v>
      </c>
      <c r="L2838">
        <v>1</v>
      </c>
      <c r="M2838" t="b">
        <v>0</v>
      </c>
      <c r="N2838" t="s">
        <v>8289</v>
      </c>
      <c r="O2838" s="5">
        <f>E2838/D2838</f>
        <v>3.3333333333333332E-4</v>
      </c>
      <c r="P2838" s="6">
        <f>ROUND(E2838/L2838,2)</f>
        <v>1</v>
      </c>
      <c r="Q2838" t="str">
        <f>LEFT(N2838, SEARCH("/",N2838)-1)</f>
        <v>photography</v>
      </c>
      <c r="R2838" t="str">
        <f>RIGHT(N2838, LEN(N2838)-SEARCH("/",N2838))</f>
        <v>nature</v>
      </c>
      <c r="S2838" s="10">
        <f t="shared" si="88"/>
        <v>42031.676319444443</v>
      </c>
      <c r="T2838" s="10">
        <f t="shared" si="89"/>
        <v>42065.677777777775</v>
      </c>
    </row>
    <row r="2839" spans="1:20" ht="49" x14ac:dyDescent="0.25">
      <c r="A2839">
        <v>1546</v>
      </c>
      <c r="B2839" s="3" t="s">
        <v>1547</v>
      </c>
      <c r="C2839" s="3" t="s">
        <v>5656</v>
      </c>
      <c r="D2839">
        <v>1000</v>
      </c>
      <c r="E2839">
        <v>289</v>
      </c>
      <c r="F2839" t="s">
        <v>8221</v>
      </c>
      <c r="G2839" t="s">
        <v>8225</v>
      </c>
      <c r="H2839" t="s">
        <v>8247</v>
      </c>
      <c r="I2839">
        <v>1410930399</v>
      </c>
      <c r="J2839">
        <v>1405746399</v>
      </c>
      <c r="K2839" t="b">
        <v>0</v>
      </c>
      <c r="L2839">
        <v>11</v>
      </c>
      <c r="M2839" t="b">
        <v>0</v>
      </c>
      <c r="N2839" t="s">
        <v>8289</v>
      </c>
      <c r="O2839" s="5">
        <f>E2839/D2839</f>
        <v>0.28899999999999998</v>
      </c>
      <c r="P2839" s="6">
        <f>ROUND(E2839/L2839,2)</f>
        <v>26.27</v>
      </c>
      <c r="Q2839" t="str">
        <f>LEFT(N2839, SEARCH("/",N2839)-1)</f>
        <v>photography</v>
      </c>
      <c r="R2839" t="str">
        <f>RIGHT(N2839, LEN(N2839)-SEARCH("/",N2839))</f>
        <v>nature</v>
      </c>
      <c r="S2839" s="10">
        <f t="shared" si="88"/>
        <v>41839.004618055551</v>
      </c>
      <c r="T2839" s="10">
        <f t="shared" si="89"/>
        <v>41899.004618055551</v>
      </c>
    </row>
    <row r="2840" spans="1:20" ht="49" x14ac:dyDescent="0.25">
      <c r="A2840">
        <v>1547</v>
      </c>
      <c r="B2840" s="3" t="s">
        <v>1548</v>
      </c>
      <c r="C2840" s="3" t="s">
        <v>5657</v>
      </c>
      <c r="D2840">
        <v>20</v>
      </c>
      <c r="E2840">
        <v>0</v>
      </c>
      <c r="F2840" t="s">
        <v>8221</v>
      </c>
      <c r="G2840" t="s">
        <v>8224</v>
      </c>
      <c r="H2840" t="s">
        <v>8246</v>
      </c>
      <c r="I2840">
        <v>1487844882</v>
      </c>
      <c r="J2840">
        <v>1487240082</v>
      </c>
      <c r="K2840" t="b">
        <v>0</v>
      </c>
      <c r="L2840">
        <v>0</v>
      </c>
      <c r="M2840" t="b">
        <v>0</v>
      </c>
      <c r="N2840" t="s">
        <v>8289</v>
      </c>
      <c r="O2840" s="5">
        <f>E2840/D2840</f>
        <v>0</v>
      </c>
      <c r="P2840" s="6" t="e">
        <f>ROUND(E2840/L2840,2)</f>
        <v>#DIV/0!</v>
      </c>
      <c r="Q2840" t="str">
        <f>LEFT(N2840, SEARCH("/",N2840)-1)</f>
        <v>photography</v>
      </c>
      <c r="R2840" t="str">
        <f>RIGHT(N2840, LEN(N2840)-SEARCH("/",N2840))</f>
        <v>nature</v>
      </c>
      <c r="S2840" s="10">
        <f t="shared" si="88"/>
        <v>42782.218541666669</v>
      </c>
      <c r="T2840" s="10">
        <f t="shared" si="89"/>
        <v>42789.218541666669</v>
      </c>
    </row>
    <row r="2841" spans="1:20" ht="33" x14ac:dyDescent="0.25">
      <c r="A2841">
        <v>1548</v>
      </c>
      <c r="B2841" s="3" t="s">
        <v>1549</v>
      </c>
      <c r="C2841" s="3" t="s">
        <v>5658</v>
      </c>
      <c r="D2841">
        <v>700</v>
      </c>
      <c r="E2841">
        <v>60</v>
      </c>
      <c r="F2841" t="s">
        <v>8221</v>
      </c>
      <c r="G2841" t="s">
        <v>8224</v>
      </c>
      <c r="H2841" t="s">
        <v>8246</v>
      </c>
      <c r="I2841">
        <v>1447020620</v>
      </c>
      <c r="J2841">
        <v>1444425020</v>
      </c>
      <c r="K2841" t="b">
        <v>0</v>
      </c>
      <c r="L2841">
        <v>1</v>
      </c>
      <c r="M2841" t="b">
        <v>0</v>
      </c>
      <c r="N2841" t="s">
        <v>8289</v>
      </c>
      <c r="O2841" s="5">
        <f>E2841/D2841</f>
        <v>8.5714285714285715E-2</v>
      </c>
      <c r="P2841" s="6">
        <f>ROUND(E2841/L2841,2)</f>
        <v>60</v>
      </c>
      <c r="Q2841" t="str">
        <f>LEFT(N2841, SEARCH("/",N2841)-1)</f>
        <v>photography</v>
      </c>
      <c r="R2841" t="str">
        <f>RIGHT(N2841, LEN(N2841)-SEARCH("/",N2841))</f>
        <v>nature</v>
      </c>
      <c r="S2841" s="10">
        <f t="shared" si="88"/>
        <v>42286.673842592594</v>
      </c>
      <c r="T2841" s="10">
        <f t="shared" si="89"/>
        <v>42316.715509259258</v>
      </c>
    </row>
    <row r="2842" spans="1:20" ht="49" x14ac:dyDescent="0.25">
      <c r="A2842">
        <v>1549</v>
      </c>
      <c r="B2842" s="3" t="s">
        <v>1550</v>
      </c>
      <c r="C2842" s="3" t="s">
        <v>5659</v>
      </c>
      <c r="D2842">
        <v>500</v>
      </c>
      <c r="E2842">
        <v>170</v>
      </c>
      <c r="F2842" t="s">
        <v>8221</v>
      </c>
      <c r="G2842" t="s">
        <v>8224</v>
      </c>
      <c r="H2842" t="s">
        <v>8246</v>
      </c>
      <c r="I2842">
        <v>1446524159</v>
      </c>
      <c r="J2842">
        <v>1443928559</v>
      </c>
      <c r="K2842" t="b">
        <v>0</v>
      </c>
      <c r="L2842">
        <v>6</v>
      </c>
      <c r="M2842" t="b">
        <v>0</v>
      </c>
      <c r="N2842" t="s">
        <v>8289</v>
      </c>
      <c r="O2842" s="5">
        <f>E2842/D2842</f>
        <v>0.34</v>
      </c>
      <c r="P2842" s="6">
        <f>ROUND(E2842/L2842,2)</f>
        <v>28.33</v>
      </c>
      <c r="Q2842" t="str">
        <f>LEFT(N2842, SEARCH("/",N2842)-1)</f>
        <v>photography</v>
      </c>
      <c r="R2842" t="str">
        <f>RIGHT(N2842, LEN(N2842)-SEARCH("/",N2842))</f>
        <v>nature</v>
      </c>
      <c r="S2842" s="10">
        <f t="shared" si="88"/>
        <v>42280.927766203698</v>
      </c>
      <c r="T2842" s="10">
        <f t="shared" si="89"/>
        <v>42310.96943287037</v>
      </c>
    </row>
    <row r="2843" spans="1:20" ht="49" x14ac:dyDescent="0.25">
      <c r="A2843">
        <v>1550</v>
      </c>
      <c r="B2843" s="3" t="s">
        <v>1551</v>
      </c>
      <c r="C2843" s="3" t="s">
        <v>5660</v>
      </c>
      <c r="D2843">
        <v>750</v>
      </c>
      <c r="E2843">
        <v>101</v>
      </c>
      <c r="F2843" t="s">
        <v>8221</v>
      </c>
      <c r="G2843" t="s">
        <v>8225</v>
      </c>
      <c r="H2843" t="s">
        <v>8247</v>
      </c>
      <c r="I2843">
        <v>1463050034</v>
      </c>
      <c r="J2843">
        <v>1460458034</v>
      </c>
      <c r="K2843" t="b">
        <v>0</v>
      </c>
      <c r="L2843">
        <v>7</v>
      </c>
      <c r="M2843" t="b">
        <v>0</v>
      </c>
      <c r="N2843" t="s">
        <v>8289</v>
      </c>
      <c r="O2843" s="5">
        <f>E2843/D2843</f>
        <v>0.13466666666666666</v>
      </c>
      <c r="P2843" s="6">
        <f>ROUND(E2843/L2843,2)</f>
        <v>14.43</v>
      </c>
      <c r="Q2843" t="str">
        <f>LEFT(N2843, SEARCH("/",N2843)-1)</f>
        <v>photography</v>
      </c>
      <c r="R2843" t="str">
        <f>RIGHT(N2843, LEN(N2843)-SEARCH("/",N2843))</f>
        <v>nature</v>
      </c>
      <c r="S2843" s="10">
        <f t="shared" si="88"/>
        <v>42472.24113425926</v>
      </c>
      <c r="T2843" s="10">
        <f t="shared" si="89"/>
        <v>42502.24113425926</v>
      </c>
    </row>
    <row r="2844" spans="1:20" ht="49" x14ac:dyDescent="0.25">
      <c r="A2844">
        <v>1551</v>
      </c>
      <c r="B2844" s="3" t="s">
        <v>1552</v>
      </c>
      <c r="C2844" s="3" t="s">
        <v>5661</v>
      </c>
      <c r="D2844">
        <v>3500</v>
      </c>
      <c r="E2844">
        <v>0</v>
      </c>
      <c r="F2844" t="s">
        <v>8221</v>
      </c>
      <c r="G2844" t="s">
        <v>8224</v>
      </c>
      <c r="H2844" t="s">
        <v>8246</v>
      </c>
      <c r="I2844">
        <v>1432756039</v>
      </c>
      <c r="J2844">
        <v>1430164039</v>
      </c>
      <c r="K2844" t="b">
        <v>0</v>
      </c>
      <c r="L2844">
        <v>0</v>
      </c>
      <c r="M2844" t="b">
        <v>0</v>
      </c>
      <c r="N2844" t="s">
        <v>8289</v>
      </c>
      <c r="O2844" s="5">
        <f>E2844/D2844</f>
        <v>0</v>
      </c>
      <c r="P2844" s="6" t="e">
        <f>ROUND(E2844/L2844,2)</f>
        <v>#DIV/0!</v>
      </c>
      <c r="Q2844" t="str">
        <f>LEFT(N2844, SEARCH("/",N2844)-1)</f>
        <v>photography</v>
      </c>
      <c r="R2844" t="str">
        <f>RIGHT(N2844, LEN(N2844)-SEARCH("/",N2844))</f>
        <v>nature</v>
      </c>
      <c r="S2844" s="10">
        <f t="shared" si="88"/>
        <v>42121.616192129623</v>
      </c>
      <c r="T2844" s="10">
        <f t="shared" si="89"/>
        <v>42151.616192129623</v>
      </c>
    </row>
    <row r="2845" spans="1:20" ht="49" x14ac:dyDescent="0.25">
      <c r="A2845">
        <v>1552</v>
      </c>
      <c r="B2845" s="3" t="s">
        <v>1553</v>
      </c>
      <c r="C2845" s="3" t="s">
        <v>5662</v>
      </c>
      <c r="D2845">
        <v>4300</v>
      </c>
      <c r="E2845">
        <v>2115</v>
      </c>
      <c r="F2845" t="s">
        <v>8221</v>
      </c>
      <c r="G2845" t="s">
        <v>8224</v>
      </c>
      <c r="H2845" t="s">
        <v>8246</v>
      </c>
      <c r="I2845">
        <v>1412135940</v>
      </c>
      <c r="J2845">
        <v>1410366708</v>
      </c>
      <c r="K2845" t="b">
        <v>0</v>
      </c>
      <c r="L2845">
        <v>16</v>
      </c>
      <c r="M2845" t="b">
        <v>0</v>
      </c>
      <c r="N2845" t="s">
        <v>8289</v>
      </c>
      <c r="O2845" s="5">
        <f>E2845/D2845</f>
        <v>0.49186046511627907</v>
      </c>
      <c r="P2845" s="6">
        <f>ROUND(E2845/L2845,2)</f>
        <v>132.19</v>
      </c>
      <c r="Q2845" t="str">
        <f>LEFT(N2845, SEARCH("/",N2845)-1)</f>
        <v>photography</v>
      </c>
      <c r="R2845" t="str">
        <f>RIGHT(N2845, LEN(N2845)-SEARCH("/",N2845))</f>
        <v>nature</v>
      </c>
      <c r="S2845" s="10">
        <f t="shared" si="88"/>
        <v>41892.480416666665</v>
      </c>
      <c r="T2845" s="10">
        <f t="shared" si="89"/>
        <v>41912.957638888889</v>
      </c>
    </row>
    <row r="2846" spans="1:20" ht="49" x14ac:dyDescent="0.25">
      <c r="A2846">
        <v>1553</v>
      </c>
      <c r="B2846" s="3" t="s">
        <v>1554</v>
      </c>
      <c r="C2846" s="3" t="s">
        <v>5663</v>
      </c>
      <c r="D2846">
        <v>6000</v>
      </c>
      <c r="E2846">
        <v>0</v>
      </c>
      <c r="F2846" t="s">
        <v>8221</v>
      </c>
      <c r="G2846" t="s">
        <v>8224</v>
      </c>
      <c r="H2846" t="s">
        <v>8246</v>
      </c>
      <c r="I2846">
        <v>1441176447</v>
      </c>
      <c r="J2846">
        <v>1438584447</v>
      </c>
      <c r="K2846" t="b">
        <v>0</v>
      </c>
      <c r="L2846">
        <v>0</v>
      </c>
      <c r="M2846" t="b">
        <v>0</v>
      </c>
      <c r="N2846" t="s">
        <v>8289</v>
      </c>
      <c r="O2846" s="5">
        <f>E2846/D2846</f>
        <v>0</v>
      </c>
      <c r="P2846" s="6" t="e">
        <f>ROUND(E2846/L2846,2)</f>
        <v>#DIV/0!</v>
      </c>
      <c r="Q2846" t="str">
        <f>LEFT(N2846, SEARCH("/",N2846)-1)</f>
        <v>photography</v>
      </c>
      <c r="R2846" t="str">
        <f>RIGHT(N2846, LEN(N2846)-SEARCH("/",N2846))</f>
        <v>nature</v>
      </c>
      <c r="S2846" s="10">
        <f t="shared" si="88"/>
        <v>42219.074618055551</v>
      </c>
      <c r="T2846" s="10">
        <f t="shared" si="89"/>
        <v>42249.074618055551</v>
      </c>
    </row>
    <row r="2847" spans="1:20" ht="49" x14ac:dyDescent="0.25">
      <c r="A2847">
        <v>1554</v>
      </c>
      <c r="B2847" s="3" t="s">
        <v>1555</v>
      </c>
      <c r="C2847" s="3" t="s">
        <v>5664</v>
      </c>
      <c r="D2847">
        <v>20000</v>
      </c>
      <c r="E2847">
        <v>0</v>
      </c>
      <c r="F2847" t="s">
        <v>8221</v>
      </c>
      <c r="G2847" t="s">
        <v>8226</v>
      </c>
      <c r="H2847" t="s">
        <v>8248</v>
      </c>
      <c r="I2847">
        <v>1438495390</v>
      </c>
      <c r="J2847">
        <v>1435903390</v>
      </c>
      <c r="K2847" t="b">
        <v>0</v>
      </c>
      <c r="L2847">
        <v>0</v>
      </c>
      <c r="M2847" t="b">
        <v>0</v>
      </c>
      <c r="N2847" t="s">
        <v>8289</v>
      </c>
      <c r="O2847" s="5">
        <f>E2847/D2847</f>
        <v>0</v>
      </c>
      <c r="P2847" s="6" t="e">
        <f>ROUND(E2847/L2847,2)</f>
        <v>#DIV/0!</v>
      </c>
      <c r="Q2847" t="str">
        <f>LEFT(N2847, SEARCH("/",N2847)-1)</f>
        <v>photography</v>
      </c>
      <c r="R2847" t="str">
        <f>RIGHT(N2847, LEN(N2847)-SEARCH("/",N2847))</f>
        <v>nature</v>
      </c>
      <c r="S2847" s="10">
        <f t="shared" si="88"/>
        <v>42188.043865740743</v>
      </c>
      <c r="T2847" s="10">
        <f t="shared" si="89"/>
        <v>42218.043865740743</v>
      </c>
    </row>
    <row r="2848" spans="1:20" ht="49" x14ac:dyDescent="0.25">
      <c r="A2848">
        <v>1555</v>
      </c>
      <c r="B2848" s="3" t="s">
        <v>1556</v>
      </c>
      <c r="C2848" s="3" t="s">
        <v>5665</v>
      </c>
      <c r="D2848">
        <v>750</v>
      </c>
      <c r="E2848">
        <v>0</v>
      </c>
      <c r="F2848" t="s">
        <v>8221</v>
      </c>
      <c r="G2848" t="s">
        <v>8224</v>
      </c>
      <c r="H2848" t="s">
        <v>8246</v>
      </c>
      <c r="I2848">
        <v>1442509200</v>
      </c>
      <c r="J2848">
        <v>1440513832</v>
      </c>
      <c r="K2848" t="b">
        <v>0</v>
      </c>
      <c r="L2848">
        <v>0</v>
      </c>
      <c r="M2848" t="b">
        <v>0</v>
      </c>
      <c r="N2848" t="s">
        <v>8289</v>
      </c>
      <c r="O2848" s="5">
        <f>E2848/D2848</f>
        <v>0</v>
      </c>
      <c r="P2848" s="6" t="e">
        <f>ROUND(E2848/L2848,2)</f>
        <v>#DIV/0!</v>
      </c>
      <c r="Q2848" t="str">
        <f>LEFT(N2848, SEARCH("/",N2848)-1)</f>
        <v>photography</v>
      </c>
      <c r="R2848" t="str">
        <f>RIGHT(N2848, LEN(N2848)-SEARCH("/",N2848))</f>
        <v>nature</v>
      </c>
      <c r="S2848" s="10">
        <f t="shared" si="88"/>
        <v>42241.405462962961</v>
      </c>
      <c r="T2848" s="10">
        <f t="shared" si="89"/>
        <v>42264.499999999993</v>
      </c>
    </row>
    <row r="2849" spans="1:20" ht="49" x14ac:dyDescent="0.25">
      <c r="A2849">
        <v>1556</v>
      </c>
      <c r="B2849" s="3" t="s">
        <v>1557</v>
      </c>
      <c r="C2849" s="3" t="s">
        <v>5666</v>
      </c>
      <c r="D2849">
        <v>1500</v>
      </c>
      <c r="E2849">
        <v>677</v>
      </c>
      <c r="F2849" t="s">
        <v>8221</v>
      </c>
      <c r="G2849" t="s">
        <v>8229</v>
      </c>
      <c r="H2849" t="s">
        <v>8251</v>
      </c>
      <c r="I2849">
        <v>1467603624</v>
      </c>
      <c r="J2849">
        <v>1465011624</v>
      </c>
      <c r="K2849" t="b">
        <v>0</v>
      </c>
      <c r="L2849">
        <v>12</v>
      </c>
      <c r="M2849" t="b">
        <v>0</v>
      </c>
      <c r="N2849" t="s">
        <v>8289</v>
      </c>
      <c r="O2849" s="5">
        <f>E2849/D2849</f>
        <v>0.45133333333333331</v>
      </c>
      <c r="P2849" s="6">
        <f>ROUND(E2849/L2849,2)</f>
        <v>56.42</v>
      </c>
      <c r="Q2849" t="str">
        <f>LEFT(N2849, SEARCH("/",N2849)-1)</f>
        <v>photography</v>
      </c>
      <c r="R2849" t="str">
        <f>RIGHT(N2849, LEN(N2849)-SEARCH("/",N2849))</f>
        <v>nature</v>
      </c>
      <c r="S2849" s="10">
        <f t="shared" si="88"/>
        <v>42524.944722222215</v>
      </c>
      <c r="T2849" s="10">
        <f t="shared" si="89"/>
        <v>42554.944722222215</v>
      </c>
    </row>
    <row r="2850" spans="1:20" ht="49" x14ac:dyDescent="0.25">
      <c r="A2850">
        <v>1557</v>
      </c>
      <c r="B2850" s="3" t="s">
        <v>1558</v>
      </c>
      <c r="C2850" s="3" t="s">
        <v>5667</v>
      </c>
      <c r="D2850">
        <v>2500</v>
      </c>
      <c r="E2850">
        <v>100</v>
      </c>
      <c r="F2850" t="s">
        <v>8221</v>
      </c>
      <c r="G2850" t="s">
        <v>8224</v>
      </c>
      <c r="H2850" t="s">
        <v>8246</v>
      </c>
      <c r="I2850">
        <v>1411227633</v>
      </c>
      <c r="J2850">
        <v>1408549233</v>
      </c>
      <c r="K2850" t="b">
        <v>0</v>
      </c>
      <c r="L2850">
        <v>1</v>
      </c>
      <c r="M2850" t="b">
        <v>0</v>
      </c>
      <c r="N2850" t="s">
        <v>8289</v>
      </c>
      <c r="O2850" s="5">
        <f>E2850/D2850</f>
        <v>0.04</v>
      </c>
      <c r="P2850" s="6">
        <f>ROUND(E2850/L2850,2)</f>
        <v>100</v>
      </c>
      <c r="Q2850" t="str">
        <f>LEFT(N2850, SEARCH("/",N2850)-1)</f>
        <v>photography</v>
      </c>
      <c r="R2850" t="str">
        <f>RIGHT(N2850, LEN(N2850)-SEARCH("/",N2850))</f>
        <v>nature</v>
      </c>
      <c r="S2850" s="10">
        <f t="shared" si="88"/>
        <v>41871.444826388884</v>
      </c>
      <c r="T2850" s="10">
        <f t="shared" si="89"/>
        <v>41902.444826388884</v>
      </c>
    </row>
    <row r="2851" spans="1:20" ht="33" x14ac:dyDescent="0.25">
      <c r="A2851">
        <v>1558</v>
      </c>
      <c r="B2851" s="3" t="s">
        <v>1559</v>
      </c>
      <c r="C2851" s="3" t="s">
        <v>5668</v>
      </c>
      <c r="D2851">
        <v>750</v>
      </c>
      <c r="E2851">
        <v>35</v>
      </c>
      <c r="F2851" t="s">
        <v>8221</v>
      </c>
      <c r="G2851" t="s">
        <v>8225</v>
      </c>
      <c r="H2851" t="s">
        <v>8247</v>
      </c>
      <c r="I2851">
        <v>1440763920</v>
      </c>
      <c r="J2851">
        <v>1435656759</v>
      </c>
      <c r="K2851" t="b">
        <v>0</v>
      </c>
      <c r="L2851">
        <v>3</v>
      </c>
      <c r="M2851" t="b">
        <v>0</v>
      </c>
      <c r="N2851" t="s">
        <v>8289</v>
      </c>
      <c r="O2851" s="5">
        <f>E2851/D2851</f>
        <v>4.6666666666666669E-2</v>
      </c>
      <c r="P2851" s="6">
        <f>ROUND(E2851/L2851,2)</f>
        <v>11.67</v>
      </c>
      <c r="Q2851" t="str">
        <f>LEFT(N2851, SEARCH("/",N2851)-1)</f>
        <v>photography</v>
      </c>
      <c r="R2851" t="str">
        <f>RIGHT(N2851, LEN(N2851)-SEARCH("/",N2851))</f>
        <v>nature</v>
      </c>
      <c r="S2851" s="10">
        <f t="shared" si="88"/>
        <v>42185.189340277771</v>
      </c>
      <c r="T2851" s="10">
        <f t="shared" si="89"/>
        <v>42244.299999999996</v>
      </c>
    </row>
    <row r="2852" spans="1:20" ht="33" x14ac:dyDescent="0.25">
      <c r="A2852">
        <v>1559</v>
      </c>
      <c r="B2852" s="3" t="s">
        <v>1560</v>
      </c>
      <c r="C2852" s="3" t="s">
        <v>5669</v>
      </c>
      <c r="D2852">
        <v>15000</v>
      </c>
      <c r="E2852">
        <v>50</v>
      </c>
      <c r="F2852" t="s">
        <v>8221</v>
      </c>
      <c r="G2852" t="s">
        <v>8224</v>
      </c>
      <c r="H2852" t="s">
        <v>8246</v>
      </c>
      <c r="I2852">
        <v>1430270199</v>
      </c>
      <c r="J2852">
        <v>1428974199</v>
      </c>
      <c r="K2852" t="b">
        <v>0</v>
      </c>
      <c r="L2852">
        <v>1</v>
      </c>
      <c r="M2852" t="b">
        <v>0</v>
      </c>
      <c r="N2852" t="s">
        <v>8289</v>
      </c>
      <c r="O2852" s="5">
        <f>E2852/D2852</f>
        <v>3.3333333333333335E-3</v>
      </c>
      <c r="P2852" s="6">
        <f>ROUND(E2852/L2852,2)</f>
        <v>50</v>
      </c>
      <c r="Q2852" t="str">
        <f>LEFT(N2852, SEARCH("/",N2852)-1)</f>
        <v>photography</v>
      </c>
      <c r="R2852" t="str">
        <f>RIGHT(N2852, LEN(N2852)-SEARCH("/",N2852))</f>
        <v>nature</v>
      </c>
      <c r="S2852" s="10">
        <f t="shared" si="88"/>
        <v>42107.844895833332</v>
      </c>
      <c r="T2852" s="10">
        <f t="shared" si="89"/>
        <v>42122.844895833332</v>
      </c>
    </row>
    <row r="2853" spans="1:20" ht="49" x14ac:dyDescent="0.25">
      <c r="A2853">
        <v>1560</v>
      </c>
      <c r="B2853" s="3" t="s">
        <v>1561</v>
      </c>
      <c r="C2853" s="3" t="s">
        <v>5670</v>
      </c>
      <c r="D2853">
        <v>2500</v>
      </c>
      <c r="E2853">
        <v>94</v>
      </c>
      <c r="F2853" t="s">
        <v>8221</v>
      </c>
      <c r="G2853" t="s">
        <v>8224</v>
      </c>
      <c r="H2853" t="s">
        <v>8246</v>
      </c>
      <c r="I2853">
        <v>1415842193</v>
      </c>
      <c r="J2853">
        <v>1414110593</v>
      </c>
      <c r="K2853" t="b">
        <v>0</v>
      </c>
      <c r="L2853">
        <v>4</v>
      </c>
      <c r="M2853" t="b">
        <v>0</v>
      </c>
      <c r="N2853" t="s">
        <v>8289</v>
      </c>
      <c r="O2853" s="5">
        <f>E2853/D2853</f>
        <v>3.7600000000000001E-2</v>
      </c>
      <c r="P2853" s="6">
        <f>ROUND(E2853/L2853,2)</f>
        <v>23.5</v>
      </c>
      <c r="Q2853" t="str">
        <f>LEFT(N2853, SEARCH("/",N2853)-1)</f>
        <v>photography</v>
      </c>
      <c r="R2853" t="str">
        <f>RIGHT(N2853, LEN(N2853)-SEARCH("/",N2853))</f>
        <v>nature</v>
      </c>
      <c r="S2853" s="10">
        <f t="shared" si="88"/>
        <v>41935.812418981477</v>
      </c>
      <c r="T2853" s="10">
        <f t="shared" si="89"/>
        <v>41955.854085648149</v>
      </c>
    </row>
    <row r="2854" spans="1:20" ht="49" x14ac:dyDescent="0.25">
      <c r="A2854">
        <v>1581</v>
      </c>
      <c r="B2854" s="3" t="s">
        <v>1582</v>
      </c>
      <c r="C2854" s="3" t="s">
        <v>5691</v>
      </c>
      <c r="D2854">
        <v>1000</v>
      </c>
      <c r="E2854">
        <v>5</v>
      </c>
      <c r="F2854" t="s">
        <v>8221</v>
      </c>
      <c r="G2854" t="s">
        <v>8225</v>
      </c>
      <c r="H2854" t="s">
        <v>8247</v>
      </c>
      <c r="I2854">
        <v>1450521990</v>
      </c>
      <c r="J2854">
        <v>1447757190</v>
      </c>
      <c r="K2854" t="b">
        <v>0</v>
      </c>
      <c r="L2854">
        <v>1</v>
      </c>
      <c r="M2854" t="b">
        <v>0</v>
      </c>
      <c r="N2854" t="s">
        <v>8291</v>
      </c>
      <c r="O2854" s="5">
        <f>E2854/D2854</f>
        <v>5.0000000000000001E-3</v>
      </c>
      <c r="P2854" s="6">
        <f>ROUND(E2854/L2854,2)</f>
        <v>5</v>
      </c>
      <c r="Q2854" t="str">
        <f>LEFT(N2854, SEARCH("/",N2854)-1)</f>
        <v>photography</v>
      </c>
      <c r="R2854" t="str">
        <f>RIGHT(N2854, LEN(N2854)-SEARCH("/",N2854))</f>
        <v>places</v>
      </c>
      <c r="S2854" s="10">
        <f t="shared" si="88"/>
        <v>42325.240624999999</v>
      </c>
      <c r="T2854" s="10">
        <f t="shared" si="89"/>
        <v>42357.240624999999</v>
      </c>
    </row>
    <row r="2855" spans="1:20" ht="33" x14ac:dyDescent="0.25">
      <c r="A2855">
        <v>1582</v>
      </c>
      <c r="B2855" s="3" t="s">
        <v>1583</v>
      </c>
      <c r="C2855" s="3" t="s">
        <v>5692</v>
      </c>
      <c r="D2855">
        <v>1000</v>
      </c>
      <c r="E2855">
        <v>93</v>
      </c>
      <c r="F2855" t="s">
        <v>8221</v>
      </c>
      <c r="G2855" t="s">
        <v>8224</v>
      </c>
      <c r="H2855" t="s">
        <v>8246</v>
      </c>
      <c r="I2855">
        <v>1445894400</v>
      </c>
      <c r="J2855">
        <v>1440961053</v>
      </c>
      <c r="K2855" t="b">
        <v>0</v>
      </c>
      <c r="L2855">
        <v>3</v>
      </c>
      <c r="M2855" t="b">
        <v>0</v>
      </c>
      <c r="N2855" t="s">
        <v>8291</v>
      </c>
      <c r="O2855" s="5">
        <f>E2855/D2855</f>
        <v>9.2999999999999999E-2</v>
      </c>
      <c r="P2855" s="6">
        <f>ROUND(E2855/L2855,2)</f>
        <v>31</v>
      </c>
      <c r="Q2855" t="str">
        <f>LEFT(N2855, SEARCH("/",N2855)-1)</f>
        <v>photography</v>
      </c>
      <c r="R2855" t="str">
        <f>RIGHT(N2855, LEN(N2855)-SEARCH("/",N2855))</f>
        <v>places</v>
      </c>
      <c r="S2855" s="10">
        <f t="shared" si="88"/>
        <v>42246.581631944442</v>
      </c>
      <c r="T2855" s="10">
        <f t="shared" si="89"/>
        <v>42303.680555555555</v>
      </c>
    </row>
    <row r="2856" spans="1:20" ht="49" x14ac:dyDescent="0.25">
      <c r="A2856">
        <v>1583</v>
      </c>
      <c r="B2856" s="3" t="s">
        <v>1584</v>
      </c>
      <c r="C2856" s="3" t="s">
        <v>5693</v>
      </c>
      <c r="D2856">
        <v>20000</v>
      </c>
      <c r="E2856">
        <v>15</v>
      </c>
      <c r="F2856" t="s">
        <v>8221</v>
      </c>
      <c r="G2856" t="s">
        <v>8225</v>
      </c>
      <c r="H2856" t="s">
        <v>8247</v>
      </c>
      <c r="I2856">
        <v>1411681391</v>
      </c>
      <c r="J2856">
        <v>1409089391</v>
      </c>
      <c r="K2856" t="b">
        <v>0</v>
      </c>
      <c r="L2856">
        <v>1</v>
      </c>
      <c r="M2856" t="b">
        <v>0</v>
      </c>
      <c r="N2856" t="s">
        <v>8291</v>
      </c>
      <c r="O2856" s="5">
        <f>E2856/D2856</f>
        <v>7.5000000000000002E-4</v>
      </c>
      <c r="P2856" s="6">
        <f>ROUND(E2856/L2856,2)</f>
        <v>15</v>
      </c>
      <c r="Q2856" t="str">
        <f>LEFT(N2856, SEARCH("/",N2856)-1)</f>
        <v>photography</v>
      </c>
      <c r="R2856" t="str">
        <f>RIGHT(N2856, LEN(N2856)-SEARCH("/",N2856))</f>
        <v>places</v>
      </c>
      <c r="S2856" s="10">
        <f t="shared" si="88"/>
        <v>41877.696655092594</v>
      </c>
      <c r="T2856" s="10">
        <f t="shared" si="89"/>
        <v>41907.696655092594</v>
      </c>
    </row>
    <row r="2857" spans="1:20" ht="49" x14ac:dyDescent="0.25">
      <c r="A2857">
        <v>1584</v>
      </c>
      <c r="B2857" s="3" t="s">
        <v>1585</v>
      </c>
      <c r="C2857" s="3" t="s">
        <v>5694</v>
      </c>
      <c r="D2857">
        <v>1200</v>
      </c>
      <c r="E2857">
        <v>0</v>
      </c>
      <c r="F2857" t="s">
        <v>8221</v>
      </c>
      <c r="G2857" t="s">
        <v>8224</v>
      </c>
      <c r="H2857" t="s">
        <v>8246</v>
      </c>
      <c r="I2857">
        <v>1401464101</v>
      </c>
      <c r="J2857">
        <v>1400600101</v>
      </c>
      <c r="K2857" t="b">
        <v>0</v>
      </c>
      <c r="L2857">
        <v>0</v>
      </c>
      <c r="M2857" t="b">
        <v>0</v>
      </c>
      <c r="N2857" t="s">
        <v>8291</v>
      </c>
      <c r="O2857" s="5">
        <f>E2857/D2857</f>
        <v>0</v>
      </c>
      <c r="P2857" s="6" t="e">
        <f>ROUND(E2857/L2857,2)</f>
        <v>#DIV/0!</v>
      </c>
      <c r="Q2857" t="str">
        <f>LEFT(N2857, SEARCH("/",N2857)-1)</f>
        <v>photography</v>
      </c>
      <c r="R2857" t="str">
        <f>RIGHT(N2857, LEN(N2857)-SEARCH("/",N2857))</f>
        <v>places</v>
      </c>
      <c r="S2857" s="10">
        <f t="shared" si="88"/>
        <v>41779.440983796296</v>
      </c>
      <c r="T2857" s="10">
        <f t="shared" si="89"/>
        <v>41789.440983796296</v>
      </c>
    </row>
    <row r="2858" spans="1:20" ht="49" x14ac:dyDescent="0.25">
      <c r="A2858">
        <v>1585</v>
      </c>
      <c r="B2858" s="3" t="s">
        <v>1586</v>
      </c>
      <c r="C2858" s="3" t="s">
        <v>5695</v>
      </c>
      <c r="D2858">
        <v>2000</v>
      </c>
      <c r="E2858">
        <v>1580</v>
      </c>
      <c r="F2858" t="s">
        <v>8221</v>
      </c>
      <c r="G2858" t="s">
        <v>8229</v>
      </c>
      <c r="H2858" t="s">
        <v>8251</v>
      </c>
      <c r="I2858">
        <v>1482663600</v>
      </c>
      <c r="J2858">
        <v>1480800568</v>
      </c>
      <c r="K2858" t="b">
        <v>0</v>
      </c>
      <c r="L2858">
        <v>12</v>
      </c>
      <c r="M2858" t="b">
        <v>0</v>
      </c>
      <c r="N2858" t="s">
        <v>8291</v>
      </c>
      <c r="O2858" s="5">
        <f>E2858/D2858</f>
        <v>0.79</v>
      </c>
      <c r="P2858" s="6">
        <f>ROUND(E2858/L2858,2)</f>
        <v>131.66999999999999</v>
      </c>
      <c r="Q2858" t="str">
        <f>LEFT(N2858, SEARCH("/",N2858)-1)</f>
        <v>photography</v>
      </c>
      <c r="R2858" t="str">
        <f>RIGHT(N2858, LEN(N2858)-SEARCH("/",N2858))</f>
        <v>places</v>
      </c>
      <c r="S2858" s="10">
        <f t="shared" si="88"/>
        <v>42707.687129629623</v>
      </c>
      <c r="T2858" s="10">
        <f t="shared" si="89"/>
        <v>42729.249999999993</v>
      </c>
    </row>
    <row r="2859" spans="1:20" ht="33" x14ac:dyDescent="0.25">
      <c r="A2859">
        <v>1586</v>
      </c>
      <c r="B2859" s="3" t="s">
        <v>1587</v>
      </c>
      <c r="C2859" s="3" t="s">
        <v>5696</v>
      </c>
      <c r="D2859">
        <v>1500</v>
      </c>
      <c r="E2859">
        <v>0</v>
      </c>
      <c r="F2859" t="s">
        <v>8221</v>
      </c>
      <c r="G2859" t="s">
        <v>8224</v>
      </c>
      <c r="H2859" t="s">
        <v>8246</v>
      </c>
      <c r="I2859">
        <v>1428197422</v>
      </c>
      <c r="J2859">
        <v>1425609022</v>
      </c>
      <c r="K2859" t="b">
        <v>0</v>
      </c>
      <c r="L2859">
        <v>0</v>
      </c>
      <c r="M2859" t="b">
        <v>0</v>
      </c>
      <c r="N2859" t="s">
        <v>8291</v>
      </c>
      <c r="O2859" s="5">
        <f>E2859/D2859</f>
        <v>0</v>
      </c>
      <c r="P2859" s="6" t="e">
        <f>ROUND(E2859/L2859,2)</f>
        <v>#DIV/0!</v>
      </c>
      <c r="Q2859" t="str">
        <f>LEFT(N2859, SEARCH("/",N2859)-1)</f>
        <v>photography</v>
      </c>
      <c r="R2859" t="str">
        <f>RIGHT(N2859, LEN(N2859)-SEARCH("/",N2859))</f>
        <v>places</v>
      </c>
      <c r="S2859" s="10">
        <f t="shared" si="88"/>
        <v>42068.896087962959</v>
      </c>
      <c r="T2859" s="10">
        <f t="shared" si="89"/>
        <v>42098.854421296295</v>
      </c>
    </row>
    <row r="2860" spans="1:20" ht="49" x14ac:dyDescent="0.25">
      <c r="A2860">
        <v>1587</v>
      </c>
      <c r="B2860" s="3" t="s">
        <v>1588</v>
      </c>
      <c r="C2860" s="3" t="s">
        <v>5697</v>
      </c>
      <c r="D2860">
        <v>7500</v>
      </c>
      <c r="E2860">
        <v>1</v>
      </c>
      <c r="F2860" t="s">
        <v>8221</v>
      </c>
      <c r="G2860" t="s">
        <v>8224</v>
      </c>
      <c r="H2860" t="s">
        <v>8246</v>
      </c>
      <c r="I2860">
        <v>1418510965</v>
      </c>
      <c r="J2860">
        <v>1415918965</v>
      </c>
      <c r="K2860" t="b">
        <v>0</v>
      </c>
      <c r="L2860">
        <v>1</v>
      </c>
      <c r="M2860" t="b">
        <v>0</v>
      </c>
      <c r="N2860" t="s">
        <v>8291</v>
      </c>
      <c r="O2860" s="5">
        <f>E2860/D2860</f>
        <v>1.3333333333333334E-4</v>
      </c>
      <c r="P2860" s="6">
        <f>ROUND(E2860/L2860,2)</f>
        <v>1</v>
      </c>
      <c r="Q2860" t="str">
        <f>LEFT(N2860, SEARCH("/",N2860)-1)</f>
        <v>photography</v>
      </c>
      <c r="R2860" t="str">
        <f>RIGHT(N2860, LEN(N2860)-SEARCH("/",N2860))</f>
        <v>places</v>
      </c>
      <c r="S2860" s="10">
        <f t="shared" si="88"/>
        <v>41956.742650462962</v>
      </c>
      <c r="T2860" s="10">
        <f t="shared" si="89"/>
        <v>41986.742650462962</v>
      </c>
    </row>
    <row r="2861" spans="1:20" ht="33" x14ac:dyDescent="0.25">
      <c r="A2861">
        <v>1588</v>
      </c>
      <c r="B2861" s="3" t="s">
        <v>1589</v>
      </c>
      <c r="C2861" s="3" t="s">
        <v>5698</v>
      </c>
      <c r="D2861">
        <v>516</v>
      </c>
      <c r="E2861">
        <v>0</v>
      </c>
      <c r="F2861" t="s">
        <v>8221</v>
      </c>
      <c r="G2861" t="s">
        <v>8224</v>
      </c>
      <c r="H2861" t="s">
        <v>8246</v>
      </c>
      <c r="I2861">
        <v>1422735120</v>
      </c>
      <c r="J2861">
        <v>1420091999</v>
      </c>
      <c r="K2861" t="b">
        <v>0</v>
      </c>
      <c r="L2861">
        <v>0</v>
      </c>
      <c r="M2861" t="b">
        <v>0</v>
      </c>
      <c r="N2861" t="s">
        <v>8291</v>
      </c>
      <c r="O2861" s="5">
        <f>E2861/D2861</f>
        <v>0</v>
      </c>
      <c r="P2861" s="6" t="e">
        <f>ROUND(E2861/L2861,2)</f>
        <v>#DIV/0!</v>
      </c>
      <c r="Q2861" t="str">
        <f>LEFT(N2861, SEARCH("/",N2861)-1)</f>
        <v>photography</v>
      </c>
      <c r="R2861" t="str">
        <f>RIGHT(N2861, LEN(N2861)-SEARCH("/",N2861))</f>
        <v>places</v>
      </c>
      <c r="S2861" s="10">
        <f t="shared" si="88"/>
        <v>42005.041655092595</v>
      </c>
      <c r="T2861" s="10">
        <f t="shared" si="89"/>
        <v>42035.633333333331</v>
      </c>
    </row>
    <row r="2862" spans="1:20" ht="49" x14ac:dyDescent="0.25">
      <c r="A2862">
        <v>1589</v>
      </c>
      <c r="B2862" s="3" t="s">
        <v>1590</v>
      </c>
      <c r="C2862" s="3" t="s">
        <v>5699</v>
      </c>
      <c r="D2862">
        <v>1200</v>
      </c>
      <c r="E2862">
        <v>0</v>
      </c>
      <c r="F2862" t="s">
        <v>8221</v>
      </c>
      <c r="G2862" t="s">
        <v>8224</v>
      </c>
      <c r="H2862" t="s">
        <v>8246</v>
      </c>
      <c r="I2862">
        <v>1444433886</v>
      </c>
      <c r="J2862">
        <v>1441841886</v>
      </c>
      <c r="K2862" t="b">
        <v>0</v>
      </c>
      <c r="L2862">
        <v>0</v>
      </c>
      <c r="M2862" t="b">
        <v>0</v>
      </c>
      <c r="N2862" t="s">
        <v>8291</v>
      </c>
      <c r="O2862" s="5">
        <f>E2862/D2862</f>
        <v>0</v>
      </c>
      <c r="P2862" s="6" t="e">
        <f>ROUND(E2862/L2862,2)</f>
        <v>#DIV/0!</v>
      </c>
      <c r="Q2862" t="str">
        <f>LEFT(N2862, SEARCH("/",N2862)-1)</f>
        <v>photography</v>
      </c>
      <c r="R2862" t="str">
        <f>RIGHT(N2862, LEN(N2862)-SEARCH("/",N2862))</f>
        <v>places</v>
      </c>
      <c r="S2862" s="10">
        <f t="shared" si="88"/>
        <v>42256.776458333326</v>
      </c>
      <c r="T2862" s="10">
        <f t="shared" si="89"/>
        <v>42286.776458333326</v>
      </c>
    </row>
    <row r="2863" spans="1:20" ht="18" x14ac:dyDescent="0.25">
      <c r="A2863">
        <v>1590</v>
      </c>
      <c r="B2863" s="3" t="s">
        <v>1591</v>
      </c>
      <c r="C2863" s="3" t="s">
        <v>5700</v>
      </c>
      <c r="D2863">
        <v>60000</v>
      </c>
      <c r="E2863">
        <v>1020</v>
      </c>
      <c r="F2863" t="s">
        <v>8221</v>
      </c>
      <c r="G2863" t="s">
        <v>8237</v>
      </c>
      <c r="H2863" t="s">
        <v>8249</v>
      </c>
      <c r="I2863">
        <v>1443040464</v>
      </c>
      <c r="J2863">
        <v>1440448464</v>
      </c>
      <c r="K2863" t="b">
        <v>0</v>
      </c>
      <c r="L2863">
        <v>2</v>
      </c>
      <c r="M2863" t="b">
        <v>0</v>
      </c>
      <c r="N2863" t="s">
        <v>8291</v>
      </c>
      <c r="O2863" s="5">
        <f>E2863/D2863</f>
        <v>1.7000000000000001E-2</v>
      </c>
      <c r="P2863" s="6">
        <f>ROUND(E2863/L2863,2)</f>
        <v>510</v>
      </c>
      <c r="Q2863" t="str">
        <f>LEFT(N2863, SEARCH("/",N2863)-1)</f>
        <v>photography</v>
      </c>
      <c r="R2863" t="str">
        <f>RIGHT(N2863, LEN(N2863)-SEARCH("/",N2863))</f>
        <v>places</v>
      </c>
      <c r="S2863" s="10">
        <f t="shared" si="88"/>
        <v>42240.648888888885</v>
      </c>
      <c r="T2863" s="10">
        <f t="shared" si="89"/>
        <v>42270.648888888885</v>
      </c>
    </row>
    <row r="2864" spans="1:20" ht="49" x14ac:dyDescent="0.25">
      <c r="A2864">
        <v>1591</v>
      </c>
      <c r="B2864" s="3" t="s">
        <v>1592</v>
      </c>
      <c r="C2864" s="3" t="s">
        <v>5701</v>
      </c>
      <c r="D2864">
        <v>14000</v>
      </c>
      <c r="E2864">
        <v>4092</v>
      </c>
      <c r="F2864" t="s">
        <v>8221</v>
      </c>
      <c r="G2864" t="s">
        <v>8225</v>
      </c>
      <c r="H2864" t="s">
        <v>8247</v>
      </c>
      <c r="I2864">
        <v>1459700741</v>
      </c>
      <c r="J2864">
        <v>1457112341</v>
      </c>
      <c r="K2864" t="b">
        <v>0</v>
      </c>
      <c r="L2864">
        <v>92</v>
      </c>
      <c r="M2864" t="b">
        <v>0</v>
      </c>
      <c r="N2864" t="s">
        <v>8291</v>
      </c>
      <c r="O2864" s="5">
        <f>E2864/D2864</f>
        <v>0.29228571428571426</v>
      </c>
      <c r="P2864" s="6">
        <f>ROUND(E2864/L2864,2)</f>
        <v>44.48</v>
      </c>
      <c r="Q2864" t="str">
        <f>LEFT(N2864, SEARCH("/",N2864)-1)</f>
        <v>photography</v>
      </c>
      <c r="R2864" t="str">
        <f>RIGHT(N2864, LEN(N2864)-SEARCH("/",N2864))</f>
        <v>places</v>
      </c>
      <c r="S2864" s="10">
        <f t="shared" si="88"/>
        <v>42433.517835648141</v>
      </c>
      <c r="T2864" s="10">
        <f t="shared" si="89"/>
        <v>42463.476168981484</v>
      </c>
    </row>
    <row r="2865" spans="1:20" ht="33" x14ac:dyDescent="0.25">
      <c r="A2865">
        <v>1592</v>
      </c>
      <c r="B2865" s="3" t="s">
        <v>1593</v>
      </c>
      <c r="C2865" s="3" t="s">
        <v>5702</v>
      </c>
      <c r="D2865">
        <v>25</v>
      </c>
      <c r="E2865">
        <v>0</v>
      </c>
      <c r="F2865" t="s">
        <v>8221</v>
      </c>
      <c r="G2865" t="s">
        <v>8224</v>
      </c>
      <c r="H2865" t="s">
        <v>8246</v>
      </c>
      <c r="I2865">
        <v>1427503485</v>
      </c>
      <c r="J2865">
        <v>1423619085</v>
      </c>
      <c r="K2865" t="b">
        <v>0</v>
      </c>
      <c r="L2865">
        <v>0</v>
      </c>
      <c r="M2865" t="b">
        <v>0</v>
      </c>
      <c r="N2865" t="s">
        <v>8291</v>
      </c>
      <c r="O2865" s="5">
        <f>E2865/D2865</f>
        <v>0</v>
      </c>
      <c r="P2865" s="6" t="e">
        <f>ROUND(E2865/L2865,2)</f>
        <v>#DIV/0!</v>
      </c>
      <c r="Q2865" t="str">
        <f>LEFT(N2865, SEARCH("/",N2865)-1)</f>
        <v>photography</v>
      </c>
      <c r="R2865" t="str">
        <f>RIGHT(N2865, LEN(N2865)-SEARCH("/",N2865))</f>
        <v>places</v>
      </c>
      <c r="S2865" s="10">
        <f t="shared" si="88"/>
        <v>42045.86440972222</v>
      </c>
      <c r="T2865" s="10">
        <f t="shared" si="89"/>
        <v>42090.822743055549</v>
      </c>
    </row>
    <row r="2866" spans="1:20" ht="33" x14ac:dyDescent="0.25">
      <c r="A2866">
        <v>1593</v>
      </c>
      <c r="B2866" s="3" t="s">
        <v>1594</v>
      </c>
      <c r="C2866" s="3" t="s">
        <v>5703</v>
      </c>
      <c r="D2866">
        <v>22000</v>
      </c>
      <c r="E2866">
        <v>3</v>
      </c>
      <c r="F2866" t="s">
        <v>8221</v>
      </c>
      <c r="G2866" t="s">
        <v>8224</v>
      </c>
      <c r="H2866" t="s">
        <v>8246</v>
      </c>
      <c r="I2866">
        <v>1425154655</v>
      </c>
      <c r="J2866">
        <v>1422562655</v>
      </c>
      <c r="K2866" t="b">
        <v>0</v>
      </c>
      <c r="L2866">
        <v>3</v>
      </c>
      <c r="M2866" t="b">
        <v>0</v>
      </c>
      <c r="N2866" t="s">
        <v>8291</v>
      </c>
      <c r="O2866" s="5">
        <f>E2866/D2866</f>
        <v>1.3636363636363637E-4</v>
      </c>
      <c r="P2866" s="6">
        <f>ROUND(E2866/L2866,2)</f>
        <v>1</v>
      </c>
      <c r="Q2866" t="str">
        <f>LEFT(N2866, SEARCH("/",N2866)-1)</f>
        <v>photography</v>
      </c>
      <c r="R2866" t="str">
        <f>RIGHT(N2866, LEN(N2866)-SEARCH("/",N2866))</f>
        <v>places</v>
      </c>
      <c r="S2866" s="10">
        <f t="shared" si="88"/>
        <v>42033.63721064815</v>
      </c>
      <c r="T2866" s="10">
        <f t="shared" si="89"/>
        <v>42063.63721064815</v>
      </c>
    </row>
    <row r="2867" spans="1:20" ht="33" x14ac:dyDescent="0.25">
      <c r="A2867">
        <v>1594</v>
      </c>
      <c r="B2867" s="3" t="s">
        <v>1595</v>
      </c>
      <c r="C2867" s="3" t="s">
        <v>5704</v>
      </c>
      <c r="D2867">
        <v>1000</v>
      </c>
      <c r="E2867">
        <v>205</v>
      </c>
      <c r="F2867" t="s">
        <v>8221</v>
      </c>
      <c r="G2867" t="s">
        <v>8224</v>
      </c>
      <c r="H2867" t="s">
        <v>8246</v>
      </c>
      <c r="I2867">
        <v>1463329260</v>
      </c>
      <c r="J2867">
        <v>1458147982</v>
      </c>
      <c r="K2867" t="b">
        <v>0</v>
      </c>
      <c r="L2867">
        <v>10</v>
      </c>
      <c r="M2867" t="b">
        <v>0</v>
      </c>
      <c r="N2867" t="s">
        <v>8291</v>
      </c>
      <c r="O2867" s="5">
        <f>E2867/D2867</f>
        <v>0.20499999999999999</v>
      </c>
      <c r="P2867" s="6">
        <f>ROUND(E2867/L2867,2)</f>
        <v>20.5</v>
      </c>
      <c r="Q2867" t="str">
        <f>LEFT(N2867, SEARCH("/",N2867)-1)</f>
        <v>photography</v>
      </c>
      <c r="R2867" t="str">
        <f>RIGHT(N2867, LEN(N2867)-SEARCH("/",N2867))</f>
        <v>places</v>
      </c>
      <c r="S2867" s="10">
        <f t="shared" si="88"/>
        <v>42445.504421296289</v>
      </c>
      <c r="T2867" s="10">
        <f t="shared" si="89"/>
        <v>42505.472916666666</v>
      </c>
    </row>
    <row r="2868" spans="1:20" ht="49" x14ac:dyDescent="0.25">
      <c r="A2868">
        <v>1595</v>
      </c>
      <c r="B2868" s="3" t="s">
        <v>1596</v>
      </c>
      <c r="C2868" s="3" t="s">
        <v>5705</v>
      </c>
      <c r="D2868">
        <v>100000</v>
      </c>
      <c r="E2868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t="b">
        <v>0</v>
      </c>
      <c r="N2868" t="s">
        <v>8291</v>
      </c>
      <c r="O2868" s="5">
        <f>E2868/D2868</f>
        <v>2.8E-3</v>
      </c>
      <c r="P2868" s="6">
        <f>ROUND(E2868/L2868,2)</f>
        <v>40</v>
      </c>
      <c r="Q2868" t="str">
        <f>LEFT(N2868, SEARCH("/",N2868)-1)</f>
        <v>photography</v>
      </c>
      <c r="R2868" t="str">
        <f>RIGHT(N2868, LEN(N2868)-SEARCH("/",N2868))</f>
        <v>places</v>
      </c>
      <c r="S2868" s="10">
        <f t="shared" si="88"/>
        <v>41779.84175925926</v>
      </c>
      <c r="T2868" s="10">
        <f t="shared" si="89"/>
        <v>41808.634027777771</v>
      </c>
    </row>
    <row r="2869" spans="1:20" ht="33" x14ac:dyDescent="0.25">
      <c r="A2869">
        <v>1596</v>
      </c>
      <c r="B2869" s="3" t="s">
        <v>1597</v>
      </c>
      <c r="C2869" s="3" t="s">
        <v>5706</v>
      </c>
      <c r="D2869">
        <v>3250</v>
      </c>
      <c r="E2869">
        <v>75</v>
      </c>
      <c r="F2869" t="s">
        <v>8221</v>
      </c>
      <c r="G2869" t="s">
        <v>8225</v>
      </c>
      <c r="H2869" t="s">
        <v>8247</v>
      </c>
      <c r="I2869">
        <v>1418469569</v>
      </c>
      <c r="J2869">
        <v>1414577969</v>
      </c>
      <c r="K2869" t="b">
        <v>0</v>
      </c>
      <c r="L2869">
        <v>3</v>
      </c>
      <c r="M2869" t="b">
        <v>0</v>
      </c>
      <c r="N2869" t="s">
        <v>8291</v>
      </c>
      <c r="O2869" s="5">
        <f>E2869/D2869</f>
        <v>2.3076923076923078E-2</v>
      </c>
      <c r="P2869" s="6">
        <f>ROUND(E2869/L2869,2)</f>
        <v>25</v>
      </c>
      <c r="Q2869" t="str">
        <f>LEFT(N2869, SEARCH("/",N2869)-1)</f>
        <v>photography</v>
      </c>
      <c r="R2869" t="str">
        <f>RIGHT(N2869, LEN(N2869)-SEARCH("/",N2869))</f>
        <v>places</v>
      </c>
      <c r="S2869" s="10">
        <f t="shared" si="88"/>
        <v>41941.221863425926</v>
      </c>
      <c r="T2869" s="10">
        <f t="shared" si="89"/>
        <v>41986.26353009259</v>
      </c>
    </row>
    <row r="2870" spans="1:20" ht="49" x14ac:dyDescent="0.25">
      <c r="A2870">
        <v>1597</v>
      </c>
      <c r="B2870" s="3" t="s">
        <v>1598</v>
      </c>
      <c r="C2870" s="3" t="s">
        <v>5707</v>
      </c>
      <c r="D2870">
        <v>15000</v>
      </c>
      <c r="E2870">
        <v>0</v>
      </c>
      <c r="F2870" t="s">
        <v>8221</v>
      </c>
      <c r="G2870" t="s">
        <v>8224</v>
      </c>
      <c r="H2870" t="s">
        <v>8246</v>
      </c>
      <c r="I2870">
        <v>1474360197</v>
      </c>
      <c r="J2870">
        <v>1471768197</v>
      </c>
      <c r="K2870" t="b">
        <v>0</v>
      </c>
      <c r="L2870">
        <v>0</v>
      </c>
      <c r="M2870" t="b">
        <v>0</v>
      </c>
      <c r="N2870" t="s">
        <v>8291</v>
      </c>
      <c r="O2870" s="5">
        <f>E2870/D2870</f>
        <v>0</v>
      </c>
      <c r="P2870" s="6" t="e">
        <f>ROUND(E2870/L2870,2)</f>
        <v>#DIV/0!</v>
      </c>
      <c r="Q2870" t="str">
        <f>LEFT(N2870, SEARCH("/",N2870)-1)</f>
        <v>photography</v>
      </c>
      <c r="R2870" t="str">
        <f>RIGHT(N2870, LEN(N2870)-SEARCH("/",N2870))</f>
        <v>places</v>
      </c>
      <c r="S2870" s="10">
        <f t="shared" si="88"/>
        <v>42603.145798611113</v>
      </c>
      <c r="T2870" s="10">
        <f t="shared" si="89"/>
        <v>42633.145798611113</v>
      </c>
    </row>
    <row r="2871" spans="1:20" ht="49" x14ac:dyDescent="0.25">
      <c r="A2871">
        <v>1598</v>
      </c>
      <c r="B2871" s="3" t="s">
        <v>1599</v>
      </c>
      <c r="C2871" s="3" t="s">
        <v>5708</v>
      </c>
      <c r="D2871">
        <v>800</v>
      </c>
      <c r="E2871">
        <v>1</v>
      </c>
      <c r="F2871" t="s">
        <v>8221</v>
      </c>
      <c r="G2871" t="s">
        <v>8224</v>
      </c>
      <c r="H2871" t="s">
        <v>8246</v>
      </c>
      <c r="I2871">
        <v>1437926458</v>
      </c>
      <c r="J2871">
        <v>1432742458</v>
      </c>
      <c r="K2871" t="b">
        <v>0</v>
      </c>
      <c r="L2871">
        <v>1</v>
      </c>
      <c r="M2871" t="b">
        <v>0</v>
      </c>
      <c r="N2871" t="s">
        <v>8291</v>
      </c>
      <c r="O2871" s="5">
        <f>E2871/D2871</f>
        <v>1.25E-3</v>
      </c>
      <c r="P2871" s="6">
        <f>ROUND(E2871/L2871,2)</f>
        <v>1</v>
      </c>
      <c r="Q2871" t="str">
        <f>LEFT(N2871, SEARCH("/",N2871)-1)</f>
        <v>photography</v>
      </c>
      <c r="R2871" t="str">
        <f>RIGHT(N2871, LEN(N2871)-SEARCH("/",N2871))</f>
        <v>places</v>
      </c>
      <c r="S2871" s="10">
        <f t="shared" si="88"/>
        <v>42151.459004629629</v>
      </c>
      <c r="T2871" s="10">
        <f t="shared" si="89"/>
        <v>42211.459004629629</v>
      </c>
    </row>
    <row r="2872" spans="1:20" ht="49" x14ac:dyDescent="0.25">
      <c r="A2872">
        <v>1599</v>
      </c>
      <c r="B2872" s="3" t="s">
        <v>1600</v>
      </c>
      <c r="C2872" s="3" t="s">
        <v>5709</v>
      </c>
      <c r="D2872">
        <v>500</v>
      </c>
      <c r="E2872">
        <v>0</v>
      </c>
      <c r="F2872" t="s">
        <v>8221</v>
      </c>
      <c r="G2872" t="s">
        <v>8225</v>
      </c>
      <c r="H2872" t="s">
        <v>8247</v>
      </c>
      <c r="I2872">
        <v>1460116576</v>
      </c>
      <c r="J2872">
        <v>1457528176</v>
      </c>
      <c r="K2872" t="b">
        <v>0</v>
      </c>
      <c r="L2872">
        <v>0</v>
      </c>
      <c r="M2872" t="b">
        <v>0</v>
      </c>
      <c r="N2872" t="s">
        <v>8291</v>
      </c>
      <c r="O2872" s="5">
        <f>E2872/D2872</f>
        <v>0</v>
      </c>
      <c r="P2872" s="6" t="e">
        <f>ROUND(E2872/L2872,2)</f>
        <v>#DIV/0!</v>
      </c>
      <c r="Q2872" t="str">
        <f>LEFT(N2872, SEARCH("/",N2872)-1)</f>
        <v>photography</v>
      </c>
      <c r="R2872" t="str">
        <f>RIGHT(N2872, LEN(N2872)-SEARCH("/",N2872))</f>
        <v>places</v>
      </c>
      <c r="S2872" s="10">
        <f t="shared" si="88"/>
        <v>42438.330740740734</v>
      </c>
      <c r="T2872" s="10">
        <f t="shared" si="89"/>
        <v>42468.289074074077</v>
      </c>
    </row>
    <row r="2873" spans="1:20" ht="49" x14ac:dyDescent="0.25">
      <c r="A2873">
        <v>1600</v>
      </c>
      <c r="B2873" s="3" t="s">
        <v>1601</v>
      </c>
      <c r="C2873" s="3" t="s">
        <v>5710</v>
      </c>
      <c r="D2873">
        <v>5000</v>
      </c>
      <c r="E2873">
        <v>367</v>
      </c>
      <c r="F2873" t="s">
        <v>8221</v>
      </c>
      <c r="G2873" t="s">
        <v>8224</v>
      </c>
      <c r="H2873" t="s">
        <v>8246</v>
      </c>
      <c r="I2873">
        <v>1405401060</v>
      </c>
      <c r="J2873">
        <v>1401585752</v>
      </c>
      <c r="K2873" t="b">
        <v>0</v>
      </c>
      <c r="L2873">
        <v>9</v>
      </c>
      <c r="M2873" t="b">
        <v>0</v>
      </c>
      <c r="N2873" t="s">
        <v>8291</v>
      </c>
      <c r="O2873" s="5">
        <f>E2873/D2873</f>
        <v>7.3400000000000007E-2</v>
      </c>
      <c r="P2873" s="6">
        <f>ROUND(E2873/L2873,2)</f>
        <v>40.78</v>
      </c>
      <c r="Q2873" t="str">
        <f>LEFT(N2873, SEARCH("/",N2873)-1)</f>
        <v>photography</v>
      </c>
      <c r="R2873" t="str">
        <f>RIGHT(N2873, LEN(N2873)-SEARCH("/",N2873))</f>
        <v>places</v>
      </c>
      <c r="S2873" s="10">
        <f t="shared" si="88"/>
        <v>41790.848981481475</v>
      </c>
      <c r="T2873" s="10">
        <f t="shared" si="89"/>
        <v>41835.007638888885</v>
      </c>
    </row>
    <row r="2874" spans="1:20" ht="49" x14ac:dyDescent="0.25">
      <c r="A2874">
        <v>1701</v>
      </c>
      <c r="B2874" s="3" t="s">
        <v>1702</v>
      </c>
      <c r="C2874" s="3" t="s">
        <v>5811</v>
      </c>
      <c r="D2874">
        <v>5050</v>
      </c>
      <c r="E2874">
        <v>10</v>
      </c>
      <c r="F2874" t="s">
        <v>8221</v>
      </c>
      <c r="G2874" t="s">
        <v>8224</v>
      </c>
      <c r="H2874" t="s">
        <v>8246</v>
      </c>
      <c r="I2874">
        <v>1421337405</v>
      </c>
      <c r="J2874">
        <v>1418745405</v>
      </c>
      <c r="K2874" t="b">
        <v>0</v>
      </c>
      <c r="L2874">
        <v>2</v>
      </c>
      <c r="M2874" t="b">
        <v>0</v>
      </c>
      <c r="N2874" t="s">
        <v>8293</v>
      </c>
      <c r="O2874" s="5">
        <f>E2874/D2874</f>
        <v>1.9801980198019802E-3</v>
      </c>
      <c r="P2874" s="6">
        <f>ROUND(E2874/L2874,2)</f>
        <v>5</v>
      </c>
      <c r="Q2874" t="str">
        <f>LEFT(N2874, SEARCH("/",N2874)-1)</f>
        <v>music</v>
      </c>
      <c r="R2874" t="str">
        <f>RIGHT(N2874, LEN(N2874)-SEARCH("/",N2874))</f>
        <v>faith</v>
      </c>
      <c r="S2874" s="10">
        <f t="shared" si="88"/>
        <v>41989.456076388888</v>
      </c>
      <c r="T2874" s="10">
        <f t="shared" si="89"/>
        <v>42019.456076388888</v>
      </c>
    </row>
    <row r="2875" spans="1:20" ht="18" x14ac:dyDescent="0.25">
      <c r="A2875">
        <v>1702</v>
      </c>
      <c r="B2875" s="3" t="s">
        <v>1703</v>
      </c>
      <c r="C2875" s="3" t="s">
        <v>5812</v>
      </c>
      <c r="D2875">
        <v>16500</v>
      </c>
      <c r="E2875">
        <v>1</v>
      </c>
      <c r="F2875" t="s">
        <v>8221</v>
      </c>
      <c r="G2875" t="s">
        <v>8224</v>
      </c>
      <c r="H2875" t="s">
        <v>8246</v>
      </c>
      <c r="I2875">
        <v>1427745150</v>
      </c>
      <c r="J2875">
        <v>1425156750</v>
      </c>
      <c r="K2875" t="b">
        <v>0</v>
      </c>
      <c r="L2875">
        <v>1</v>
      </c>
      <c r="M2875" t="b">
        <v>0</v>
      </c>
      <c r="N2875" t="s">
        <v>8293</v>
      </c>
      <c r="O2875" s="5">
        <f>E2875/D2875</f>
        <v>6.0606060606060605E-5</v>
      </c>
      <c r="P2875" s="6">
        <f>ROUND(E2875/L2875,2)</f>
        <v>1</v>
      </c>
      <c r="Q2875" t="str">
        <f>LEFT(N2875, SEARCH("/",N2875)-1)</f>
        <v>music</v>
      </c>
      <c r="R2875" t="str">
        <f>RIGHT(N2875, LEN(N2875)-SEARCH("/",N2875))</f>
        <v>faith</v>
      </c>
      <c r="S2875" s="10">
        <f t="shared" si="88"/>
        <v>42063.661458333336</v>
      </c>
      <c r="T2875" s="10">
        <f t="shared" si="89"/>
        <v>42093.619791666664</v>
      </c>
    </row>
    <row r="2876" spans="1:20" ht="49" x14ac:dyDescent="0.25">
      <c r="A2876">
        <v>1703</v>
      </c>
      <c r="B2876" s="3" t="s">
        <v>1704</v>
      </c>
      <c r="C2876" s="3" t="s">
        <v>5813</v>
      </c>
      <c r="D2876">
        <v>5000</v>
      </c>
      <c r="E2876">
        <v>51</v>
      </c>
      <c r="F2876" t="s">
        <v>8221</v>
      </c>
      <c r="G2876" t="s">
        <v>8224</v>
      </c>
      <c r="H2876" t="s">
        <v>8246</v>
      </c>
      <c r="I2876">
        <v>1441003537</v>
      </c>
      <c r="J2876">
        <v>1435819537</v>
      </c>
      <c r="K2876" t="b">
        <v>0</v>
      </c>
      <c r="L2876">
        <v>2</v>
      </c>
      <c r="M2876" t="b">
        <v>0</v>
      </c>
      <c r="N2876" t="s">
        <v>8293</v>
      </c>
      <c r="O2876" s="5">
        <f>E2876/D2876</f>
        <v>1.0200000000000001E-2</v>
      </c>
      <c r="P2876" s="6">
        <f>ROUND(E2876/L2876,2)</f>
        <v>25.5</v>
      </c>
      <c r="Q2876" t="str">
        <f>LEFT(N2876, SEARCH("/",N2876)-1)</f>
        <v>music</v>
      </c>
      <c r="R2876" t="str">
        <f>RIGHT(N2876, LEN(N2876)-SEARCH("/",N2876))</f>
        <v>faith</v>
      </c>
      <c r="S2876" s="10">
        <f t="shared" si="88"/>
        <v>42187.073344907403</v>
      </c>
      <c r="T2876" s="10">
        <f t="shared" si="89"/>
        <v>42247.073344907403</v>
      </c>
    </row>
    <row r="2877" spans="1:20" ht="33" x14ac:dyDescent="0.25">
      <c r="A2877">
        <v>1704</v>
      </c>
      <c r="B2877" s="3" t="s">
        <v>1705</v>
      </c>
      <c r="C2877" s="3" t="s">
        <v>5814</v>
      </c>
      <c r="D2877">
        <v>2000</v>
      </c>
      <c r="E2877">
        <v>1302</v>
      </c>
      <c r="F2877" t="s">
        <v>8221</v>
      </c>
      <c r="G2877" t="s">
        <v>8224</v>
      </c>
      <c r="H2877" t="s">
        <v>8246</v>
      </c>
      <c r="I2877">
        <v>1424056873</v>
      </c>
      <c r="J2877">
        <v>1421464873</v>
      </c>
      <c r="K2877" t="b">
        <v>0</v>
      </c>
      <c r="L2877">
        <v>11</v>
      </c>
      <c r="M2877" t="b">
        <v>0</v>
      </c>
      <c r="N2877" t="s">
        <v>8293</v>
      </c>
      <c r="O2877" s="5">
        <f>E2877/D2877</f>
        <v>0.65100000000000002</v>
      </c>
      <c r="P2877" s="6">
        <f>ROUND(E2877/L2877,2)</f>
        <v>118.36</v>
      </c>
      <c r="Q2877" t="str">
        <f>LEFT(N2877, SEARCH("/",N2877)-1)</f>
        <v>music</v>
      </c>
      <c r="R2877" t="str">
        <f>RIGHT(N2877, LEN(N2877)-SEARCH("/",N2877))</f>
        <v>faith</v>
      </c>
      <c r="S2877" s="10">
        <f t="shared" si="88"/>
        <v>42020.931400462963</v>
      </c>
      <c r="T2877" s="10">
        <f t="shared" si="89"/>
        <v>42050.931400462963</v>
      </c>
    </row>
    <row r="2878" spans="1:20" ht="49" x14ac:dyDescent="0.25">
      <c r="A2878">
        <v>1705</v>
      </c>
      <c r="B2878" s="3" t="s">
        <v>1706</v>
      </c>
      <c r="C2878" s="3" t="s">
        <v>5815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1441814400</v>
      </c>
      <c r="J2878">
        <v>1440807846</v>
      </c>
      <c r="K2878" t="b">
        <v>0</v>
      </c>
      <c r="L2878">
        <v>0</v>
      </c>
      <c r="M2878" t="b">
        <v>0</v>
      </c>
      <c r="N2878" t="s">
        <v>8293</v>
      </c>
      <c r="O2878" s="5">
        <f>E2878/D2878</f>
        <v>0</v>
      </c>
      <c r="P2878" s="6" t="e">
        <f>ROUND(E2878/L2878,2)</f>
        <v>#DIV/0!</v>
      </c>
      <c r="Q2878" t="str">
        <f>LEFT(N2878, SEARCH("/",N2878)-1)</f>
        <v>music</v>
      </c>
      <c r="R2878" t="str">
        <f>RIGHT(N2878, LEN(N2878)-SEARCH("/",N2878))</f>
        <v>faith</v>
      </c>
      <c r="S2878" s="10">
        <f t="shared" si="88"/>
        <v>42244.808402777773</v>
      </c>
      <c r="T2878" s="10">
        <f t="shared" si="89"/>
        <v>42256.458333333336</v>
      </c>
    </row>
    <row r="2879" spans="1:20" ht="49" x14ac:dyDescent="0.25">
      <c r="A2879">
        <v>1706</v>
      </c>
      <c r="B2879" s="3" t="s">
        <v>1707</v>
      </c>
      <c r="C2879" s="3" t="s">
        <v>5816</v>
      </c>
      <c r="D2879">
        <v>5500</v>
      </c>
      <c r="E2879">
        <v>0</v>
      </c>
      <c r="F2879" t="s">
        <v>8221</v>
      </c>
      <c r="G2879" t="s">
        <v>8236</v>
      </c>
      <c r="H2879" t="s">
        <v>8249</v>
      </c>
      <c r="I2879">
        <v>1440314472</v>
      </c>
      <c r="J2879">
        <v>1435130472</v>
      </c>
      <c r="K2879" t="b">
        <v>0</v>
      </c>
      <c r="L2879">
        <v>0</v>
      </c>
      <c r="M2879" t="b">
        <v>0</v>
      </c>
      <c r="N2879" t="s">
        <v>8293</v>
      </c>
      <c r="O2879" s="5">
        <f>E2879/D2879</f>
        <v>0</v>
      </c>
      <c r="P2879" s="6" t="e">
        <f>ROUND(E2879/L2879,2)</f>
        <v>#DIV/0!</v>
      </c>
      <c r="Q2879" t="str">
        <f>LEFT(N2879, SEARCH("/",N2879)-1)</f>
        <v>music</v>
      </c>
      <c r="R2879" t="str">
        <f>RIGHT(N2879, LEN(N2879)-SEARCH("/",N2879))</f>
        <v>faith</v>
      </c>
      <c r="S2879" s="10">
        <f t="shared" si="88"/>
        <v>42179.098055555551</v>
      </c>
      <c r="T2879" s="10">
        <f t="shared" si="89"/>
        <v>42239.098055555551</v>
      </c>
    </row>
    <row r="2880" spans="1:20" ht="49" x14ac:dyDescent="0.25">
      <c r="A2880">
        <v>1707</v>
      </c>
      <c r="B2880" s="3" t="s">
        <v>1708</v>
      </c>
      <c r="C2880" s="3" t="s">
        <v>5817</v>
      </c>
      <c r="D2880">
        <v>5000</v>
      </c>
      <c r="E2880">
        <v>487</v>
      </c>
      <c r="F2880" t="s">
        <v>8221</v>
      </c>
      <c r="G2880" t="s">
        <v>8224</v>
      </c>
      <c r="H2880" t="s">
        <v>8246</v>
      </c>
      <c r="I2880">
        <v>1459181895</v>
      </c>
      <c r="J2880">
        <v>1456593495</v>
      </c>
      <c r="K2880" t="b">
        <v>0</v>
      </c>
      <c r="L2880">
        <v>9</v>
      </c>
      <c r="M2880" t="b">
        <v>0</v>
      </c>
      <c r="N2880" t="s">
        <v>8293</v>
      </c>
      <c r="O2880" s="5">
        <f>E2880/D2880</f>
        <v>9.74E-2</v>
      </c>
      <c r="P2880" s="6">
        <f>ROUND(E2880/L2880,2)</f>
        <v>54.11</v>
      </c>
      <c r="Q2880" t="str">
        <f>LEFT(N2880, SEARCH("/",N2880)-1)</f>
        <v>music</v>
      </c>
      <c r="R2880" t="str">
        <f>RIGHT(N2880, LEN(N2880)-SEARCH("/",N2880))</f>
        <v>faith</v>
      </c>
      <c r="S2880" s="10">
        <f t="shared" si="88"/>
        <v>42427.512673611105</v>
      </c>
      <c r="T2880" s="10">
        <f t="shared" si="89"/>
        <v>42457.471006944441</v>
      </c>
    </row>
    <row r="2881" spans="1:20" ht="49" x14ac:dyDescent="0.25">
      <c r="A2881">
        <v>1708</v>
      </c>
      <c r="B2881" s="3" t="s">
        <v>1709</v>
      </c>
      <c r="C2881" s="3" t="s">
        <v>5818</v>
      </c>
      <c r="D2881">
        <v>7000</v>
      </c>
      <c r="E2881">
        <v>0</v>
      </c>
      <c r="F2881" t="s">
        <v>8221</v>
      </c>
      <c r="G2881" t="s">
        <v>8224</v>
      </c>
      <c r="H2881" t="s">
        <v>8246</v>
      </c>
      <c r="I2881">
        <v>1462135706</v>
      </c>
      <c r="J2881">
        <v>1458679706</v>
      </c>
      <c r="K2881" t="b">
        <v>0</v>
      </c>
      <c r="L2881">
        <v>0</v>
      </c>
      <c r="M2881" t="b">
        <v>0</v>
      </c>
      <c r="N2881" t="s">
        <v>8293</v>
      </c>
      <c r="O2881" s="5">
        <f>E2881/D2881</f>
        <v>0</v>
      </c>
      <c r="P2881" s="6" t="e">
        <f>ROUND(E2881/L2881,2)</f>
        <v>#DIV/0!</v>
      </c>
      <c r="Q2881" t="str">
        <f>LEFT(N2881, SEARCH("/",N2881)-1)</f>
        <v>music</v>
      </c>
      <c r="R2881" t="str">
        <f>RIGHT(N2881, LEN(N2881)-SEARCH("/",N2881))</f>
        <v>faith</v>
      </c>
      <c r="S2881" s="10">
        <f t="shared" si="88"/>
        <v>42451.658634259256</v>
      </c>
      <c r="T2881" s="10">
        <f t="shared" si="89"/>
        <v>42491.658634259256</v>
      </c>
    </row>
    <row r="2882" spans="1:20" ht="49" x14ac:dyDescent="0.25">
      <c r="A2882">
        <v>1709</v>
      </c>
      <c r="B2882" s="3" t="s">
        <v>1710</v>
      </c>
      <c r="C2882" s="3" t="s">
        <v>5819</v>
      </c>
      <c r="D2882">
        <v>1750</v>
      </c>
      <c r="E2882">
        <v>85</v>
      </c>
      <c r="F2882" t="s">
        <v>8221</v>
      </c>
      <c r="G2882" t="s">
        <v>8224</v>
      </c>
      <c r="H2882" t="s">
        <v>8246</v>
      </c>
      <c r="I2882">
        <v>1409513940</v>
      </c>
      <c r="J2882">
        <v>1405949514</v>
      </c>
      <c r="K2882" t="b">
        <v>0</v>
      </c>
      <c r="L2882">
        <v>4</v>
      </c>
      <c r="M2882" t="b">
        <v>0</v>
      </c>
      <c r="N2882" t="s">
        <v>8293</v>
      </c>
      <c r="O2882" s="5">
        <f>E2882/D2882</f>
        <v>4.8571428571428571E-2</v>
      </c>
      <c r="P2882" s="6">
        <f>ROUND(E2882/L2882,2)</f>
        <v>21.25</v>
      </c>
      <c r="Q2882" t="str">
        <f>LEFT(N2882, SEARCH("/",N2882)-1)</f>
        <v>music</v>
      </c>
      <c r="R2882" t="str">
        <f>RIGHT(N2882, LEN(N2882)-SEARCH("/",N2882))</f>
        <v>faith</v>
      </c>
      <c r="S2882" s="10">
        <f t="shared" si="88"/>
        <v>41841.355486111112</v>
      </c>
      <c r="T2882" s="10">
        <f t="shared" si="89"/>
        <v>41882.610416666663</v>
      </c>
    </row>
    <row r="2883" spans="1:20" ht="33" x14ac:dyDescent="0.25">
      <c r="A2883">
        <v>1710</v>
      </c>
      <c r="B2883" s="3" t="s">
        <v>1711</v>
      </c>
      <c r="C2883" s="3" t="s">
        <v>5820</v>
      </c>
      <c r="D2883">
        <v>5000</v>
      </c>
      <c r="E2883">
        <v>34</v>
      </c>
      <c r="F2883" t="s">
        <v>8221</v>
      </c>
      <c r="G2883" t="s">
        <v>8236</v>
      </c>
      <c r="H2883" t="s">
        <v>8249</v>
      </c>
      <c r="I2883">
        <v>1453122000</v>
      </c>
      <c r="J2883">
        <v>1449151888</v>
      </c>
      <c r="K2883" t="b">
        <v>0</v>
      </c>
      <c r="L2883">
        <v>1</v>
      </c>
      <c r="M2883" t="b">
        <v>0</v>
      </c>
      <c r="N2883" t="s">
        <v>8293</v>
      </c>
      <c r="O2883" s="5">
        <f>E2883/D2883</f>
        <v>6.7999999999999996E-3</v>
      </c>
      <c r="P2883" s="6">
        <f>ROUND(E2883/L2883,2)</f>
        <v>34</v>
      </c>
      <c r="Q2883" t="str">
        <f>LEFT(N2883, SEARCH("/",N2883)-1)</f>
        <v>music</v>
      </c>
      <c r="R2883" t="str">
        <f>RIGHT(N2883, LEN(N2883)-SEARCH("/",N2883))</f>
        <v>faith</v>
      </c>
      <c r="S2883" s="10">
        <f t="shared" ref="S2883:S2946" si="90">(J2883/86400)+25569+(-5/24)</f>
        <v>42341.382962962962</v>
      </c>
      <c r="T2883" s="10">
        <f t="shared" ref="T2883:T2946" si="91">(I2883/86400)+25569+(-5/24)</f>
        <v>42387.333333333336</v>
      </c>
    </row>
    <row r="2884" spans="1:20" ht="49" x14ac:dyDescent="0.25">
      <c r="A2884">
        <v>1711</v>
      </c>
      <c r="B2884" s="3" t="s">
        <v>1712</v>
      </c>
      <c r="C2884" s="3" t="s">
        <v>5821</v>
      </c>
      <c r="D2884">
        <v>10000</v>
      </c>
      <c r="E2884">
        <v>1050</v>
      </c>
      <c r="F2884" t="s">
        <v>8221</v>
      </c>
      <c r="G2884" t="s">
        <v>8224</v>
      </c>
      <c r="H2884" t="s">
        <v>8246</v>
      </c>
      <c r="I2884">
        <v>1409585434</v>
      </c>
      <c r="J2884">
        <v>1406907034</v>
      </c>
      <c r="K2884" t="b">
        <v>0</v>
      </c>
      <c r="L2884">
        <v>2</v>
      </c>
      <c r="M2884" t="b">
        <v>0</v>
      </c>
      <c r="N2884" t="s">
        <v>8293</v>
      </c>
      <c r="O2884" s="5">
        <f>E2884/D2884</f>
        <v>0.105</v>
      </c>
      <c r="P2884" s="6">
        <f>ROUND(E2884/L2884,2)</f>
        <v>525</v>
      </c>
      <c r="Q2884" t="str">
        <f>LEFT(N2884, SEARCH("/",N2884)-1)</f>
        <v>music</v>
      </c>
      <c r="R2884" t="str">
        <f>RIGHT(N2884, LEN(N2884)-SEARCH("/",N2884))</f>
        <v>faith</v>
      </c>
      <c r="S2884" s="10">
        <f t="shared" si="90"/>
        <v>41852.437893518516</v>
      </c>
      <c r="T2884" s="10">
        <f t="shared" si="91"/>
        <v>41883.437893518516</v>
      </c>
    </row>
    <row r="2885" spans="1:20" ht="49" x14ac:dyDescent="0.25">
      <c r="A2885">
        <v>1712</v>
      </c>
      <c r="B2885" s="3" t="s">
        <v>1713</v>
      </c>
      <c r="C2885" s="3" t="s">
        <v>5822</v>
      </c>
      <c r="D2885">
        <v>5000</v>
      </c>
      <c r="E2885">
        <v>0</v>
      </c>
      <c r="F2885" t="s">
        <v>8221</v>
      </c>
      <c r="G2885" t="s">
        <v>8224</v>
      </c>
      <c r="H2885" t="s">
        <v>8246</v>
      </c>
      <c r="I2885">
        <v>1435701353</v>
      </c>
      <c r="J2885">
        <v>1430517353</v>
      </c>
      <c r="K2885" t="b">
        <v>0</v>
      </c>
      <c r="L2885">
        <v>0</v>
      </c>
      <c r="M2885" t="b">
        <v>0</v>
      </c>
      <c r="N2885" t="s">
        <v>8293</v>
      </c>
      <c r="O2885" s="5">
        <f>E2885/D2885</f>
        <v>0</v>
      </c>
      <c r="P2885" s="6" t="e">
        <f>ROUND(E2885/L2885,2)</f>
        <v>#DIV/0!</v>
      </c>
      <c r="Q2885" t="str">
        <f>LEFT(N2885, SEARCH("/",N2885)-1)</f>
        <v>music</v>
      </c>
      <c r="R2885" t="str">
        <f>RIGHT(N2885, LEN(N2885)-SEARCH("/",N2885))</f>
        <v>faith</v>
      </c>
      <c r="S2885" s="10">
        <f t="shared" si="90"/>
        <v>42125.705474537033</v>
      </c>
      <c r="T2885" s="10">
        <f t="shared" si="91"/>
        <v>42185.705474537033</v>
      </c>
    </row>
    <row r="2886" spans="1:20" ht="49" x14ac:dyDescent="0.25">
      <c r="A2886">
        <v>1713</v>
      </c>
      <c r="B2886" s="3" t="s">
        <v>1714</v>
      </c>
      <c r="C2886" s="3" t="s">
        <v>5823</v>
      </c>
      <c r="D2886">
        <v>3000</v>
      </c>
      <c r="E2886">
        <v>50</v>
      </c>
      <c r="F2886" t="s">
        <v>8221</v>
      </c>
      <c r="G2886" t="s">
        <v>8224</v>
      </c>
      <c r="H2886" t="s">
        <v>8246</v>
      </c>
      <c r="I2886">
        <v>1412536412</v>
      </c>
      <c r="J2886">
        <v>1409944412</v>
      </c>
      <c r="K2886" t="b">
        <v>0</v>
      </c>
      <c r="L2886">
        <v>1</v>
      </c>
      <c r="M2886" t="b">
        <v>0</v>
      </c>
      <c r="N2886" t="s">
        <v>8293</v>
      </c>
      <c r="O2886" s="5">
        <f>E2886/D2886</f>
        <v>1.6666666666666666E-2</v>
      </c>
      <c r="P2886" s="6">
        <f>ROUND(E2886/L2886,2)</f>
        <v>50</v>
      </c>
      <c r="Q2886" t="str">
        <f>LEFT(N2886, SEARCH("/",N2886)-1)</f>
        <v>music</v>
      </c>
      <c r="R2886" t="str">
        <f>RIGHT(N2886, LEN(N2886)-SEARCH("/",N2886))</f>
        <v>faith</v>
      </c>
      <c r="S2886" s="10">
        <f t="shared" si="90"/>
        <v>41887.592731481483</v>
      </c>
      <c r="T2886" s="10">
        <f t="shared" si="91"/>
        <v>41917.592731481483</v>
      </c>
    </row>
    <row r="2887" spans="1:20" ht="49" x14ac:dyDescent="0.25">
      <c r="A2887">
        <v>1714</v>
      </c>
      <c r="B2887" s="3" t="s">
        <v>1715</v>
      </c>
      <c r="C2887" s="3" t="s">
        <v>5824</v>
      </c>
      <c r="D2887">
        <v>25000</v>
      </c>
      <c r="E2887">
        <v>1967</v>
      </c>
      <c r="F2887" t="s">
        <v>8221</v>
      </c>
      <c r="G2887" t="s">
        <v>8224</v>
      </c>
      <c r="H2887" t="s">
        <v>8246</v>
      </c>
      <c r="I2887">
        <v>1430517761</v>
      </c>
      <c r="J2887">
        <v>1427925761</v>
      </c>
      <c r="K2887" t="b">
        <v>0</v>
      </c>
      <c r="L2887">
        <v>17</v>
      </c>
      <c r="M2887" t="b">
        <v>0</v>
      </c>
      <c r="N2887" t="s">
        <v>8293</v>
      </c>
      <c r="O2887" s="5">
        <f>E2887/D2887</f>
        <v>7.868E-2</v>
      </c>
      <c r="P2887" s="6">
        <f>ROUND(E2887/L2887,2)</f>
        <v>115.71</v>
      </c>
      <c r="Q2887" t="str">
        <f>LEFT(N2887, SEARCH("/",N2887)-1)</f>
        <v>music</v>
      </c>
      <c r="R2887" t="str">
        <f>RIGHT(N2887, LEN(N2887)-SEARCH("/",N2887))</f>
        <v>faith</v>
      </c>
      <c r="S2887" s="10">
        <f t="shared" si="90"/>
        <v>42095.710196759253</v>
      </c>
      <c r="T2887" s="10">
        <f t="shared" si="91"/>
        <v>42125.710196759253</v>
      </c>
    </row>
    <row r="2888" spans="1:20" ht="49" x14ac:dyDescent="0.25">
      <c r="A2888">
        <v>1715</v>
      </c>
      <c r="B2888" s="3" t="s">
        <v>1716</v>
      </c>
      <c r="C2888" s="3" t="s">
        <v>5825</v>
      </c>
      <c r="D2888">
        <v>5000</v>
      </c>
      <c r="E2888">
        <v>11</v>
      </c>
      <c r="F2888" t="s">
        <v>8221</v>
      </c>
      <c r="G2888" t="s">
        <v>8224</v>
      </c>
      <c r="H2888" t="s">
        <v>8246</v>
      </c>
      <c r="I2888">
        <v>1427772120</v>
      </c>
      <c r="J2888">
        <v>1425186785</v>
      </c>
      <c r="K2888" t="b">
        <v>0</v>
      </c>
      <c r="L2888">
        <v>2</v>
      </c>
      <c r="M2888" t="b">
        <v>0</v>
      </c>
      <c r="N2888" t="s">
        <v>8293</v>
      </c>
      <c r="O2888" s="5">
        <f>E2888/D2888</f>
        <v>2.2000000000000001E-3</v>
      </c>
      <c r="P2888" s="6">
        <f>ROUND(E2888/L2888,2)</f>
        <v>5.5</v>
      </c>
      <c r="Q2888" t="str">
        <f>LEFT(N2888, SEARCH("/",N2888)-1)</f>
        <v>music</v>
      </c>
      <c r="R2888" t="str">
        <f>RIGHT(N2888, LEN(N2888)-SEARCH("/",N2888))</f>
        <v>faith</v>
      </c>
      <c r="S2888" s="10">
        <f t="shared" si="90"/>
        <v>42064.009085648147</v>
      </c>
      <c r="T2888" s="10">
        <f t="shared" si="91"/>
        <v>42093.931944444441</v>
      </c>
    </row>
    <row r="2889" spans="1:20" ht="49" x14ac:dyDescent="0.25">
      <c r="A2889">
        <v>1716</v>
      </c>
      <c r="B2889" s="3" t="s">
        <v>1717</v>
      </c>
      <c r="C2889" s="3" t="s">
        <v>5826</v>
      </c>
      <c r="D2889">
        <v>2000</v>
      </c>
      <c r="E2889">
        <v>150</v>
      </c>
      <c r="F2889" t="s">
        <v>8221</v>
      </c>
      <c r="G2889" t="s">
        <v>8224</v>
      </c>
      <c r="H2889" t="s">
        <v>8246</v>
      </c>
      <c r="I2889">
        <v>1481295099</v>
      </c>
      <c r="J2889">
        <v>1477835499</v>
      </c>
      <c r="K2889" t="b">
        <v>0</v>
      </c>
      <c r="L2889">
        <v>3</v>
      </c>
      <c r="M2889" t="b">
        <v>0</v>
      </c>
      <c r="N2889" t="s">
        <v>8293</v>
      </c>
      <c r="O2889" s="5">
        <f>E2889/D2889</f>
        <v>7.4999999999999997E-2</v>
      </c>
      <c r="P2889" s="6">
        <f>ROUND(E2889/L2889,2)</f>
        <v>50</v>
      </c>
      <c r="Q2889" t="str">
        <f>LEFT(N2889, SEARCH("/",N2889)-1)</f>
        <v>music</v>
      </c>
      <c r="R2889" t="str">
        <f>RIGHT(N2889, LEN(N2889)-SEARCH("/",N2889))</f>
        <v>faith</v>
      </c>
      <c r="S2889" s="10">
        <f t="shared" si="90"/>
        <v>42673.369201388887</v>
      </c>
      <c r="T2889" s="10">
        <f t="shared" si="91"/>
        <v>42713.410868055558</v>
      </c>
    </row>
    <row r="2890" spans="1:20" ht="49" x14ac:dyDescent="0.25">
      <c r="A2890">
        <v>1717</v>
      </c>
      <c r="B2890" s="3" t="s">
        <v>1718</v>
      </c>
      <c r="C2890" s="3" t="s">
        <v>5827</v>
      </c>
      <c r="D2890">
        <v>3265</v>
      </c>
      <c r="E2890">
        <v>1395</v>
      </c>
      <c r="F2890" t="s">
        <v>8221</v>
      </c>
      <c r="G2890" t="s">
        <v>8224</v>
      </c>
      <c r="H2890" t="s">
        <v>8246</v>
      </c>
      <c r="I2890">
        <v>1461211200</v>
      </c>
      <c r="J2890">
        <v>1459467238</v>
      </c>
      <c r="K2890" t="b">
        <v>0</v>
      </c>
      <c r="L2890">
        <v>41</v>
      </c>
      <c r="M2890" t="b">
        <v>0</v>
      </c>
      <c r="N2890" t="s">
        <v>8293</v>
      </c>
      <c r="O2890" s="5">
        <f>E2890/D2890</f>
        <v>0.42725880551301687</v>
      </c>
      <c r="P2890" s="6">
        <f>ROUND(E2890/L2890,2)</f>
        <v>34.020000000000003</v>
      </c>
      <c r="Q2890" t="str">
        <f>LEFT(N2890, SEARCH("/",N2890)-1)</f>
        <v>music</v>
      </c>
      <c r="R2890" t="str">
        <f>RIGHT(N2890, LEN(N2890)-SEARCH("/",N2890))</f>
        <v>faith</v>
      </c>
      <c r="S2890" s="10">
        <f t="shared" si="90"/>
        <v>42460.773587962962</v>
      </c>
      <c r="T2890" s="10">
        <f t="shared" si="91"/>
        <v>42480.958333333336</v>
      </c>
    </row>
    <row r="2891" spans="1:20" ht="18" x14ac:dyDescent="0.25">
      <c r="A2891">
        <v>1718</v>
      </c>
      <c r="B2891" s="3" t="s">
        <v>1719</v>
      </c>
      <c r="C2891" s="3" t="s">
        <v>5828</v>
      </c>
      <c r="D2891">
        <v>35000</v>
      </c>
      <c r="E2891">
        <v>75</v>
      </c>
      <c r="F2891" t="s">
        <v>8221</v>
      </c>
      <c r="G2891" t="s">
        <v>8224</v>
      </c>
      <c r="H2891" t="s">
        <v>8246</v>
      </c>
      <c r="I2891">
        <v>1463201940</v>
      </c>
      <c r="J2891">
        <v>1459435149</v>
      </c>
      <c r="K2891" t="b">
        <v>0</v>
      </c>
      <c r="L2891">
        <v>2</v>
      </c>
      <c r="M2891" t="b">
        <v>0</v>
      </c>
      <c r="N2891" t="s">
        <v>8293</v>
      </c>
      <c r="O2891" s="5">
        <f>E2891/D2891</f>
        <v>2.142857142857143E-3</v>
      </c>
      <c r="P2891" s="6">
        <f>ROUND(E2891/L2891,2)</f>
        <v>37.5</v>
      </c>
      <c r="Q2891" t="str">
        <f>LEFT(N2891, SEARCH("/",N2891)-1)</f>
        <v>music</v>
      </c>
      <c r="R2891" t="str">
        <f>RIGHT(N2891, LEN(N2891)-SEARCH("/",N2891))</f>
        <v>faith</v>
      </c>
      <c r="S2891" s="10">
        <f t="shared" si="90"/>
        <v>42460.402187499996</v>
      </c>
      <c r="T2891" s="10">
        <f t="shared" si="91"/>
        <v>42503.999305555553</v>
      </c>
    </row>
    <row r="2892" spans="1:20" ht="49" x14ac:dyDescent="0.25">
      <c r="A2892">
        <v>1719</v>
      </c>
      <c r="B2892" s="3" t="s">
        <v>1720</v>
      </c>
      <c r="C2892" s="3" t="s">
        <v>5829</v>
      </c>
      <c r="D2892">
        <v>4000</v>
      </c>
      <c r="E2892">
        <v>35</v>
      </c>
      <c r="F2892" t="s">
        <v>8221</v>
      </c>
      <c r="G2892" t="s">
        <v>8224</v>
      </c>
      <c r="H2892" t="s">
        <v>8246</v>
      </c>
      <c r="I2892">
        <v>1410958191</v>
      </c>
      <c r="J2892">
        <v>1408366191</v>
      </c>
      <c r="K2892" t="b">
        <v>0</v>
      </c>
      <c r="L2892">
        <v>3</v>
      </c>
      <c r="M2892" t="b">
        <v>0</v>
      </c>
      <c r="N2892" t="s">
        <v>8293</v>
      </c>
      <c r="O2892" s="5">
        <f>E2892/D2892</f>
        <v>8.7500000000000008E-3</v>
      </c>
      <c r="P2892" s="6">
        <f>ROUND(E2892/L2892,2)</f>
        <v>11.67</v>
      </c>
      <c r="Q2892" t="str">
        <f>LEFT(N2892, SEARCH("/",N2892)-1)</f>
        <v>music</v>
      </c>
      <c r="R2892" t="str">
        <f>RIGHT(N2892, LEN(N2892)-SEARCH("/",N2892))</f>
        <v>faith</v>
      </c>
      <c r="S2892" s="10">
        <f t="shared" si="90"/>
        <v>41869.326284722221</v>
      </c>
      <c r="T2892" s="10">
        <f t="shared" si="91"/>
        <v>41899.326284722221</v>
      </c>
    </row>
    <row r="2893" spans="1:20" ht="49" x14ac:dyDescent="0.25">
      <c r="A2893">
        <v>1720</v>
      </c>
      <c r="B2893" s="3" t="s">
        <v>1721</v>
      </c>
      <c r="C2893" s="3" t="s">
        <v>5830</v>
      </c>
      <c r="D2893">
        <v>4000</v>
      </c>
      <c r="E2893">
        <v>225</v>
      </c>
      <c r="F2893" t="s">
        <v>8221</v>
      </c>
      <c r="G2893" t="s">
        <v>8224</v>
      </c>
      <c r="H2893" t="s">
        <v>8246</v>
      </c>
      <c r="I2893">
        <v>1415562471</v>
      </c>
      <c r="J2893">
        <v>1412966871</v>
      </c>
      <c r="K2893" t="b">
        <v>0</v>
      </c>
      <c r="L2893">
        <v>8</v>
      </c>
      <c r="M2893" t="b">
        <v>0</v>
      </c>
      <c r="N2893" t="s">
        <v>8293</v>
      </c>
      <c r="O2893" s="5">
        <f>E2893/D2893</f>
        <v>5.6250000000000001E-2</v>
      </c>
      <c r="P2893" s="6">
        <f>ROUND(E2893/L2893,2)</f>
        <v>28.13</v>
      </c>
      <c r="Q2893" t="str">
        <f>LEFT(N2893, SEARCH("/",N2893)-1)</f>
        <v>music</v>
      </c>
      <c r="R2893" t="str">
        <f>RIGHT(N2893, LEN(N2893)-SEARCH("/",N2893))</f>
        <v>faith</v>
      </c>
      <c r="S2893" s="10">
        <f t="shared" si="90"/>
        <v>41922.574895833335</v>
      </c>
      <c r="T2893" s="10">
        <f t="shared" si="91"/>
        <v>41952.616562499999</v>
      </c>
    </row>
    <row r="2894" spans="1:20" ht="49" x14ac:dyDescent="0.25">
      <c r="A2894">
        <v>1721</v>
      </c>
      <c r="B2894" s="3" t="s">
        <v>1722</v>
      </c>
      <c r="C2894" s="3" t="s">
        <v>5831</v>
      </c>
      <c r="D2894">
        <v>5000</v>
      </c>
      <c r="E2894">
        <v>0</v>
      </c>
      <c r="F2894" t="s">
        <v>8221</v>
      </c>
      <c r="G2894" t="s">
        <v>8224</v>
      </c>
      <c r="H2894" t="s">
        <v>8246</v>
      </c>
      <c r="I2894">
        <v>1449831863</v>
      </c>
      <c r="J2894">
        <v>1447239863</v>
      </c>
      <c r="K2894" t="b">
        <v>0</v>
      </c>
      <c r="L2894">
        <v>0</v>
      </c>
      <c r="M2894" t="b">
        <v>0</v>
      </c>
      <c r="N2894" t="s">
        <v>8293</v>
      </c>
      <c r="O2894" s="5">
        <f>E2894/D2894</f>
        <v>0</v>
      </c>
      <c r="P2894" s="6" t="e">
        <f>ROUND(E2894/L2894,2)</f>
        <v>#DIV/0!</v>
      </c>
      <c r="Q2894" t="str">
        <f>LEFT(N2894, SEARCH("/",N2894)-1)</f>
        <v>music</v>
      </c>
      <c r="R2894" t="str">
        <f>RIGHT(N2894, LEN(N2894)-SEARCH("/",N2894))</f>
        <v>faith</v>
      </c>
      <c r="S2894" s="10">
        <f t="shared" si="90"/>
        <v>42319.25304398148</v>
      </c>
      <c r="T2894" s="10">
        <f t="shared" si="91"/>
        <v>42349.25304398148</v>
      </c>
    </row>
    <row r="2895" spans="1:20" ht="49" x14ac:dyDescent="0.25">
      <c r="A2895">
        <v>1722</v>
      </c>
      <c r="B2895" s="3" t="s">
        <v>1723</v>
      </c>
      <c r="C2895" s="3" t="s">
        <v>5832</v>
      </c>
      <c r="D2895">
        <v>2880</v>
      </c>
      <c r="E2895">
        <v>1</v>
      </c>
      <c r="F2895" t="s">
        <v>8221</v>
      </c>
      <c r="G2895" t="s">
        <v>8224</v>
      </c>
      <c r="H2895" t="s">
        <v>8246</v>
      </c>
      <c r="I2895">
        <v>1459642200</v>
      </c>
      <c r="J2895">
        <v>1456441429</v>
      </c>
      <c r="K2895" t="b">
        <v>0</v>
      </c>
      <c r="L2895">
        <v>1</v>
      </c>
      <c r="M2895" t="b">
        <v>0</v>
      </c>
      <c r="N2895" t="s">
        <v>8293</v>
      </c>
      <c r="O2895" s="5">
        <f>E2895/D2895</f>
        <v>3.4722222222222224E-4</v>
      </c>
      <c r="P2895" s="6">
        <f>ROUND(E2895/L2895,2)</f>
        <v>1</v>
      </c>
      <c r="Q2895" t="str">
        <f>LEFT(N2895, SEARCH("/",N2895)-1)</f>
        <v>music</v>
      </c>
      <c r="R2895" t="str">
        <f>RIGHT(N2895, LEN(N2895)-SEARCH("/",N2895))</f>
        <v>faith</v>
      </c>
      <c r="S2895" s="10">
        <f t="shared" si="90"/>
        <v>42425.752650462957</v>
      </c>
      <c r="T2895" s="10">
        <f t="shared" si="91"/>
        <v>42462.798611111109</v>
      </c>
    </row>
    <row r="2896" spans="1:20" ht="49" x14ac:dyDescent="0.25">
      <c r="A2896">
        <v>1723</v>
      </c>
      <c r="B2896" s="3" t="s">
        <v>1724</v>
      </c>
      <c r="C2896" s="3" t="s">
        <v>5833</v>
      </c>
      <c r="D2896">
        <v>10000</v>
      </c>
      <c r="E2896">
        <v>650</v>
      </c>
      <c r="F2896" t="s">
        <v>8221</v>
      </c>
      <c r="G2896" t="s">
        <v>8224</v>
      </c>
      <c r="H2896" t="s">
        <v>8246</v>
      </c>
      <c r="I2896">
        <v>1435730400</v>
      </c>
      <c r="J2896">
        <v>1430855315</v>
      </c>
      <c r="K2896" t="b">
        <v>0</v>
      </c>
      <c r="L2896">
        <v>3</v>
      </c>
      <c r="M2896" t="b">
        <v>0</v>
      </c>
      <c r="N2896" t="s">
        <v>8293</v>
      </c>
      <c r="O2896" s="5">
        <f>E2896/D2896</f>
        <v>6.5000000000000002E-2</v>
      </c>
      <c r="P2896" s="6">
        <f>ROUND(E2896/L2896,2)</f>
        <v>216.67</v>
      </c>
      <c r="Q2896" t="str">
        <f>LEFT(N2896, SEARCH("/",N2896)-1)</f>
        <v>music</v>
      </c>
      <c r="R2896" t="str">
        <f>RIGHT(N2896, LEN(N2896)-SEARCH("/",N2896))</f>
        <v>faith</v>
      </c>
      <c r="S2896" s="10">
        <f t="shared" si="90"/>
        <v>42129.617071759254</v>
      </c>
      <c r="T2896" s="10">
        <f t="shared" si="91"/>
        <v>42186.041666666664</v>
      </c>
    </row>
    <row r="2897" spans="1:20" ht="49" x14ac:dyDescent="0.25">
      <c r="A2897">
        <v>1724</v>
      </c>
      <c r="B2897" s="3" t="s">
        <v>1725</v>
      </c>
      <c r="C2897" s="3" t="s">
        <v>5834</v>
      </c>
      <c r="D2897">
        <v>6000</v>
      </c>
      <c r="E2897">
        <v>35</v>
      </c>
      <c r="F2897" t="s">
        <v>8221</v>
      </c>
      <c r="G2897" t="s">
        <v>8224</v>
      </c>
      <c r="H2897" t="s">
        <v>8246</v>
      </c>
      <c r="I2897">
        <v>1414707762</v>
      </c>
      <c r="J2897">
        <v>1412115762</v>
      </c>
      <c r="K2897" t="b">
        <v>0</v>
      </c>
      <c r="L2897">
        <v>4</v>
      </c>
      <c r="M2897" t="b">
        <v>0</v>
      </c>
      <c r="N2897" t="s">
        <v>8293</v>
      </c>
      <c r="O2897" s="5">
        <f>E2897/D2897</f>
        <v>5.8333333333333336E-3</v>
      </c>
      <c r="P2897" s="6">
        <f>ROUND(E2897/L2897,2)</f>
        <v>8.75</v>
      </c>
      <c r="Q2897" t="str">
        <f>LEFT(N2897, SEARCH("/",N2897)-1)</f>
        <v>music</v>
      </c>
      <c r="R2897" t="str">
        <f>RIGHT(N2897, LEN(N2897)-SEARCH("/",N2897))</f>
        <v>faith</v>
      </c>
      <c r="S2897" s="10">
        <f t="shared" si="90"/>
        <v>41912.724097222221</v>
      </c>
      <c r="T2897" s="10">
        <f t="shared" si="91"/>
        <v>41942.724097222221</v>
      </c>
    </row>
    <row r="2898" spans="1:20" ht="49" x14ac:dyDescent="0.25">
      <c r="A2898">
        <v>1725</v>
      </c>
      <c r="B2898" s="3" t="s">
        <v>1726</v>
      </c>
      <c r="C2898" s="3" t="s">
        <v>5835</v>
      </c>
      <c r="D2898">
        <v>5500</v>
      </c>
      <c r="E2898">
        <v>560</v>
      </c>
      <c r="F2898" t="s">
        <v>8221</v>
      </c>
      <c r="G2898" t="s">
        <v>8224</v>
      </c>
      <c r="H2898" t="s">
        <v>8246</v>
      </c>
      <c r="I2898">
        <v>1408922049</v>
      </c>
      <c r="J2898">
        <v>1406330049</v>
      </c>
      <c r="K2898" t="b">
        <v>0</v>
      </c>
      <c r="L2898">
        <v>9</v>
      </c>
      <c r="M2898" t="b">
        <v>0</v>
      </c>
      <c r="N2898" t="s">
        <v>8293</v>
      </c>
      <c r="O2898" s="5">
        <f>E2898/D2898</f>
        <v>0.10181818181818182</v>
      </c>
      <c r="P2898" s="6">
        <f>ROUND(E2898/L2898,2)</f>
        <v>62.22</v>
      </c>
      <c r="Q2898" t="str">
        <f>LEFT(N2898, SEARCH("/",N2898)-1)</f>
        <v>music</v>
      </c>
      <c r="R2898" t="str">
        <f>RIGHT(N2898, LEN(N2898)-SEARCH("/",N2898))</f>
        <v>faith</v>
      </c>
      <c r="S2898" s="10">
        <f t="shared" si="90"/>
        <v>41845.759826388887</v>
      </c>
      <c r="T2898" s="10">
        <f t="shared" si="91"/>
        <v>41875.759826388887</v>
      </c>
    </row>
    <row r="2899" spans="1:20" ht="33" x14ac:dyDescent="0.25">
      <c r="A2899">
        <v>1726</v>
      </c>
      <c r="B2899" s="3" t="s">
        <v>1727</v>
      </c>
      <c r="C2899" s="3" t="s">
        <v>5836</v>
      </c>
      <c r="D2899">
        <v>6500</v>
      </c>
      <c r="E2899">
        <v>2196</v>
      </c>
      <c r="F2899" t="s">
        <v>8221</v>
      </c>
      <c r="G2899" t="s">
        <v>8224</v>
      </c>
      <c r="H2899" t="s">
        <v>8246</v>
      </c>
      <c r="I2899">
        <v>1403906664</v>
      </c>
      <c r="J2899">
        <v>1401401064</v>
      </c>
      <c r="K2899" t="b">
        <v>0</v>
      </c>
      <c r="L2899">
        <v>16</v>
      </c>
      <c r="M2899" t="b">
        <v>0</v>
      </c>
      <c r="N2899" t="s">
        <v>8293</v>
      </c>
      <c r="O2899" s="5">
        <f>E2899/D2899</f>
        <v>0.33784615384615385</v>
      </c>
      <c r="P2899" s="6">
        <f>ROUND(E2899/L2899,2)</f>
        <v>137.25</v>
      </c>
      <c r="Q2899" t="str">
        <f>LEFT(N2899, SEARCH("/",N2899)-1)</f>
        <v>music</v>
      </c>
      <c r="R2899" t="str">
        <f>RIGHT(N2899, LEN(N2899)-SEARCH("/",N2899))</f>
        <v>faith</v>
      </c>
      <c r="S2899" s="10">
        <f t="shared" si="90"/>
        <v>41788.711388888885</v>
      </c>
      <c r="T2899" s="10">
        <f t="shared" si="91"/>
        <v>41817.711388888885</v>
      </c>
    </row>
    <row r="2900" spans="1:20" ht="49" x14ac:dyDescent="0.25">
      <c r="A2900">
        <v>1727</v>
      </c>
      <c r="B2900" s="3" t="s">
        <v>1728</v>
      </c>
      <c r="C2900" s="3" t="s">
        <v>5837</v>
      </c>
      <c r="D2900">
        <v>3000</v>
      </c>
      <c r="E2900">
        <v>1</v>
      </c>
      <c r="F2900" t="s">
        <v>8221</v>
      </c>
      <c r="G2900" t="s">
        <v>8225</v>
      </c>
      <c r="H2900" t="s">
        <v>8247</v>
      </c>
      <c r="I2900">
        <v>1428231600</v>
      </c>
      <c r="J2900">
        <v>1423520177</v>
      </c>
      <c r="K2900" t="b">
        <v>0</v>
      </c>
      <c r="L2900">
        <v>1</v>
      </c>
      <c r="M2900" t="b">
        <v>0</v>
      </c>
      <c r="N2900" t="s">
        <v>8293</v>
      </c>
      <c r="O2900" s="5">
        <f>E2900/D2900</f>
        <v>3.3333333333333332E-4</v>
      </c>
      <c r="P2900" s="6">
        <f>ROUND(E2900/L2900,2)</f>
        <v>1</v>
      </c>
      <c r="Q2900" t="str">
        <f>LEFT(N2900, SEARCH("/",N2900)-1)</f>
        <v>music</v>
      </c>
      <c r="R2900" t="str">
        <f>RIGHT(N2900, LEN(N2900)-SEARCH("/",N2900))</f>
        <v>faith</v>
      </c>
      <c r="S2900" s="10">
        <f t="shared" si="90"/>
        <v>42044.719641203701</v>
      </c>
      <c r="T2900" s="10">
        <f t="shared" si="91"/>
        <v>42099.249999999993</v>
      </c>
    </row>
    <row r="2901" spans="1:20" ht="49" x14ac:dyDescent="0.25">
      <c r="A2901">
        <v>1728</v>
      </c>
      <c r="B2901" s="3" t="s">
        <v>1729</v>
      </c>
      <c r="C2901" s="3" t="s">
        <v>5838</v>
      </c>
      <c r="D2901">
        <v>1250</v>
      </c>
      <c r="E2901">
        <v>855</v>
      </c>
      <c r="F2901" t="s">
        <v>8221</v>
      </c>
      <c r="G2901" t="s">
        <v>8224</v>
      </c>
      <c r="H2901" t="s">
        <v>8246</v>
      </c>
      <c r="I2901">
        <v>1445439674</v>
      </c>
      <c r="J2901">
        <v>1442847674</v>
      </c>
      <c r="K2901" t="b">
        <v>0</v>
      </c>
      <c r="L2901">
        <v>7</v>
      </c>
      <c r="M2901" t="b">
        <v>0</v>
      </c>
      <c r="N2901" t="s">
        <v>8293</v>
      </c>
      <c r="O2901" s="5">
        <f>E2901/D2901</f>
        <v>0.68400000000000005</v>
      </c>
      <c r="P2901" s="6">
        <f>ROUND(E2901/L2901,2)</f>
        <v>122.14</v>
      </c>
      <c r="Q2901" t="str">
        <f>LEFT(N2901, SEARCH("/",N2901)-1)</f>
        <v>music</v>
      </c>
      <c r="R2901" t="str">
        <f>RIGHT(N2901, LEN(N2901)-SEARCH("/",N2901))</f>
        <v>faith</v>
      </c>
      <c r="S2901" s="10">
        <f t="shared" si="90"/>
        <v>42268.417523148142</v>
      </c>
      <c r="T2901" s="10">
        <f t="shared" si="91"/>
        <v>42298.417523148142</v>
      </c>
    </row>
    <row r="2902" spans="1:20" ht="49" x14ac:dyDescent="0.25">
      <c r="A2902">
        <v>1729</v>
      </c>
      <c r="B2902" s="3" t="s">
        <v>1730</v>
      </c>
      <c r="C2902" s="3" t="s">
        <v>5839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1465521306</v>
      </c>
      <c r="J2902">
        <v>1460337306</v>
      </c>
      <c r="K2902" t="b">
        <v>0</v>
      </c>
      <c r="L2902">
        <v>0</v>
      </c>
      <c r="M2902" t="b">
        <v>0</v>
      </c>
      <c r="N2902" t="s">
        <v>8293</v>
      </c>
      <c r="O2902" s="5">
        <f>E2902/D2902</f>
        <v>0</v>
      </c>
      <c r="P2902" s="6" t="e">
        <f>ROUND(E2902/L2902,2)</f>
        <v>#DIV/0!</v>
      </c>
      <c r="Q2902" t="str">
        <f>LEFT(N2902, SEARCH("/",N2902)-1)</f>
        <v>music</v>
      </c>
      <c r="R2902" t="str">
        <f>RIGHT(N2902, LEN(N2902)-SEARCH("/",N2902))</f>
        <v>faith</v>
      </c>
      <c r="S2902" s="10">
        <f t="shared" si="90"/>
        <v>42470.843819444439</v>
      </c>
      <c r="T2902" s="10">
        <f t="shared" si="91"/>
        <v>42530.843819444439</v>
      </c>
    </row>
    <row r="2903" spans="1:20" ht="49" x14ac:dyDescent="0.25">
      <c r="A2903">
        <v>1730</v>
      </c>
      <c r="B2903" s="3" t="s">
        <v>1731</v>
      </c>
      <c r="C2903" s="3" t="s">
        <v>5840</v>
      </c>
      <c r="D2903">
        <v>3000</v>
      </c>
      <c r="E2903">
        <v>0</v>
      </c>
      <c r="F2903" t="s">
        <v>8221</v>
      </c>
      <c r="G2903" t="s">
        <v>8224</v>
      </c>
      <c r="H2903" t="s">
        <v>8246</v>
      </c>
      <c r="I2903">
        <v>1445738783</v>
      </c>
      <c r="J2903">
        <v>1443146783</v>
      </c>
      <c r="K2903" t="b">
        <v>0</v>
      </c>
      <c r="L2903">
        <v>0</v>
      </c>
      <c r="M2903" t="b">
        <v>0</v>
      </c>
      <c r="N2903" t="s">
        <v>8293</v>
      </c>
      <c r="O2903" s="5">
        <f>E2903/D2903</f>
        <v>0</v>
      </c>
      <c r="P2903" s="6" t="e">
        <f>ROUND(E2903/L2903,2)</f>
        <v>#DIV/0!</v>
      </c>
      <c r="Q2903" t="str">
        <f>LEFT(N2903, SEARCH("/",N2903)-1)</f>
        <v>music</v>
      </c>
      <c r="R2903" t="str">
        <f>RIGHT(N2903, LEN(N2903)-SEARCH("/",N2903))</f>
        <v>faith</v>
      </c>
      <c r="S2903" s="10">
        <f t="shared" si="90"/>
        <v>42271.879432870366</v>
      </c>
      <c r="T2903" s="10">
        <f t="shared" si="91"/>
        <v>42301.879432870366</v>
      </c>
    </row>
    <row r="2904" spans="1:20" ht="33" x14ac:dyDescent="0.25">
      <c r="A2904">
        <v>1731</v>
      </c>
      <c r="B2904" s="3" t="s">
        <v>1732</v>
      </c>
      <c r="C2904" s="3" t="s">
        <v>5841</v>
      </c>
      <c r="D2904">
        <v>1000</v>
      </c>
      <c r="E2904">
        <v>0</v>
      </c>
      <c r="F2904" t="s">
        <v>8221</v>
      </c>
      <c r="G2904" t="s">
        <v>8224</v>
      </c>
      <c r="H2904" t="s">
        <v>8246</v>
      </c>
      <c r="I2904">
        <v>1434034800</v>
      </c>
      <c r="J2904">
        <v>1432849552</v>
      </c>
      <c r="K2904" t="b">
        <v>0</v>
      </c>
      <c r="L2904">
        <v>0</v>
      </c>
      <c r="M2904" t="b">
        <v>0</v>
      </c>
      <c r="N2904" t="s">
        <v>8293</v>
      </c>
      <c r="O2904" s="5">
        <f>E2904/D2904</f>
        <v>0</v>
      </c>
      <c r="P2904" s="6" t="e">
        <f>ROUND(E2904/L2904,2)</f>
        <v>#DIV/0!</v>
      </c>
      <c r="Q2904" t="str">
        <f>LEFT(N2904, SEARCH("/",N2904)-1)</f>
        <v>music</v>
      </c>
      <c r="R2904" t="str">
        <f>RIGHT(N2904, LEN(N2904)-SEARCH("/",N2904))</f>
        <v>faith</v>
      </c>
      <c r="S2904" s="10">
        <f t="shared" si="90"/>
        <v>42152.698518518511</v>
      </c>
      <c r="T2904" s="10">
        <f t="shared" si="91"/>
        <v>42166.416666666664</v>
      </c>
    </row>
    <row r="2905" spans="1:20" ht="49" x14ac:dyDescent="0.25">
      <c r="A2905">
        <v>1732</v>
      </c>
      <c r="B2905" s="3" t="s">
        <v>1733</v>
      </c>
      <c r="C2905" s="3" t="s">
        <v>5842</v>
      </c>
      <c r="D2905">
        <v>4000</v>
      </c>
      <c r="E2905">
        <v>0</v>
      </c>
      <c r="F2905" t="s">
        <v>8221</v>
      </c>
      <c r="G2905" t="s">
        <v>8224</v>
      </c>
      <c r="H2905" t="s">
        <v>8246</v>
      </c>
      <c r="I2905">
        <v>1452920400</v>
      </c>
      <c r="J2905">
        <v>1447777481</v>
      </c>
      <c r="K2905" t="b">
        <v>0</v>
      </c>
      <c r="L2905">
        <v>0</v>
      </c>
      <c r="M2905" t="b">
        <v>0</v>
      </c>
      <c r="N2905" t="s">
        <v>8293</v>
      </c>
      <c r="O2905" s="5">
        <f>E2905/D2905</f>
        <v>0</v>
      </c>
      <c r="P2905" s="6" t="e">
        <f>ROUND(E2905/L2905,2)</f>
        <v>#DIV/0!</v>
      </c>
      <c r="Q2905" t="str">
        <f>LEFT(N2905, SEARCH("/",N2905)-1)</f>
        <v>music</v>
      </c>
      <c r="R2905" t="str">
        <f>RIGHT(N2905, LEN(N2905)-SEARCH("/",N2905))</f>
        <v>faith</v>
      </c>
      <c r="S2905" s="10">
        <f t="shared" si="90"/>
        <v>42325.475474537037</v>
      </c>
      <c r="T2905" s="10">
        <f t="shared" si="91"/>
        <v>42384.999999999993</v>
      </c>
    </row>
    <row r="2906" spans="1:20" ht="49" x14ac:dyDescent="0.25">
      <c r="A2906">
        <v>1733</v>
      </c>
      <c r="B2906" s="3" t="s">
        <v>1734</v>
      </c>
      <c r="C2906" s="3" t="s">
        <v>5843</v>
      </c>
      <c r="D2906">
        <v>10000</v>
      </c>
      <c r="E2906">
        <v>0</v>
      </c>
      <c r="F2906" t="s">
        <v>8221</v>
      </c>
      <c r="G2906" t="s">
        <v>8224</v>
      </c>
      <c r="H2906" t="s">
        <v>8246</v>
      </c>
      <c r="I2906">
        <v>1473802200</v>
      </c>
      <c r="J2906">
        <v>1472746374</v>
      </c>
      <c r="K2906" t="b">
        <v>0</v>
      </c>
      <c r="L2906">
        <v>0</v>
      </c>
      <c r="M2906" t="b">
        <v>0</v>
      </c>
      <c r="N2906" t="s">
        <v>8293</v>
      </c>
      <c r="O2906" s="5">
        <f>E2906/D2906</f>
        <v>0</v>
      </c>
      <c r="P2906" s="6" t="e">
        <f>ROUND(E2906/L2906,2)</f>
        <v>#DIV/0!</v>
      </c>
      <c r="Q2906" t="str">
        <f>LEFT(N2906, SEARCH("/",N2906)-1)</f>
        <v>music</v>
      </c>
      <c r="R2906" t="str">
        <f>RIGHT(N2906, LEN(N2906)-SEARCH("/",N2906))</f>
        <v>faith</v>
      </c>
      <c r="S2906" s="10">
        <f t="shared" si="90"/>
        <v>42614.467291666668</v>
      </c>
      <c r="T2906" s="10">
        <f t="shared" si="91"/>
        <v>42626.687499999993</v>
      </c>
    </row>
    <row r="2907" spans="1:20" ht="49" x14ac:dyDescent="0.25">
      <c r="A2907">
        <v>1734</v>
      </c>
      <c r="B2907" s="3" t="s">
        <v>1735</v>
      </c>
      <c r="C2907" s="3" t="s">
        <v>5844</v>
      </c>
      <c r="D2907">
        <v>4500</v>
      </c>
      <c r="E2907">
        <v>1</v>
      </c>
      <c r="F2907" t="s">
        <v>8221</v>
      </c>
      <c r="G2907" t="s">
        <v>8224</v>
      </c>
      <c r="H2907" t="s">
        <v>8246</v>
      </c>
      <c r="I2907">
        <v>1431046356</v>
      </c>
      <c r="J2907">
        <v>1428454356</v>
      </c>
      <c r="K2907" t="b">
        <v>0</v>
      </c>
      <c r="L2907">
        <v>1</v>
      </c>
      <c r="M2907" t="b">
        <v>0</v>
      </c>
      <c r="N2907" t="s">
        <v>8293</v>
      </c>
      <c r="O2907" s="5">
        <f>E2907/D2907</f>
        <v>2.2222222222222223E-4</v>
      </c>
      <c r="P2907" s="6">
        <f>ROUND(E2907/L2907,2)</f>
        <v>1</v>
      </c>
      <c r="Q2907" t="str">
        <f>LEFT(N2907, SEARCH("/",N2907)-1)</f>
        <v>music</v>
      </c>
      <c r="R2907" t="str">
        <f>RIGHT(N2907, LEN(N2907)-SEARCH("/",N2907))</f>
        <v>faith</v>
      </c>
      <c r="S2907" s="10">
        <f t="shared" si="90"/>
        <v>42101.828194444439</v>
      </c>
      <c r="T2907" s="10">
        <f t="shared" si="91"/>
        <v>42131.828194444439</v>
      </c>
    </row>
    <row r="2908" spans="1:20" ht="49" x14ac:dyDescent="0.25">
      <c r="A2908">
        <v>1735</v>
      </c>
      <c r="B2908" s="3" t="s">
        <v>1736</v>
      </c>
      <c r="C2908" s="3" t="s">
        <v>5845</v>
      </c>
      <c r="D2908">
        <v>1000</v>
      </c>
      <c r="E2908">
        <v>110</v>
      </c>
      <c r="F2908" t="s">
        <v>8221</v>
      </c>
      <c r="G2908" t="s">
        <v>8224</v>
      </c>
      <c r="H2908" t="s">
        <v>8246</v>
      </c>
      <c r="I2908">
        <v>1470598345</v>
      </c>
      <c r="J2908">
        <v>1468006345</v>
      </c>
      <c r="K2908" t="b">
        <v>0</v>
      </c>
      <c r="L2908">
        <v>2</v>
      </c>
      <c r="M2908" t="b">
        <v>0</v>
      </c>
      <c r="N2908" t="s">
        <v>8293</v>
      </c>
      <c r="O2908" s="5">
        <f>E2908/D2908</f>
        <v>0.11</v>
      </c>
      <c r="P2908" s="6">
        <f>ROUND(E2908/L2908,2)</f>
        <v>55</v>
      </c>
      <c r="Q2908" t="str">
        <f>LEFT(N2908, SEARCH("/",N2908)-1)</f>
        <v>music</v>
      </c>
      <c r="R2908" t="str">
        <f>RIGHT(N2908, LEN(N2908)-SEARCH("/",N2908))</f>
        <v>faith</v>
      </c>
      <c r="S2908" s="10">
        <f t="shared" si="90"/>
        <v>42559.605844907404</v>
      </c>
      <c r="T2908" s="10">
        <f t="shared" si="91"/>
        <v>42589.605844907404</v>
      </c>
    </row>
    <row r="2909" spans="1:20" ht="33" x14ac:dyDescent="0.25">
      <c r="A2909">
        <v>1736</v>
      </c>
      <c r="B2909" s="3" t="s">
        <v>1737</v>
      </c>
      <c r="C2909" s="3" t="s">
        <v>5846</v>
      </c>
      <c r="D2909">
        <v>3000</v>
      </c>
      <c r="E2909">
        <v>22</v>
      </c>
      <c r="F2909" t="s">
        <v>8221</v>
      </c>
      <c r="G2909" t="s">
        <v>8224</v>
      </c>
      <c r="H2909" t="s">
        <v>8246</v>
      </c>
      <c r="I2909">
        <v>1447018833</v>
      </c>
      <c r="J2909">
        <v>1444423233</v>
      </c>
      <c r="K2909" t="b">
        <v>0</v>
      </c>
      <c r="L2909">
        <v>1</v>
      </c>
      <c r="M2909" t="b">
        <v>0</v>
      </c>
      <c r="N2909" t="s">
        <v>8293</v>
      </c>
      <c r="O2909" s="5">
        <f>E2909/D2909</f>
        <v>7.3333333333333332E-3</v>
      </c>
      <c r="P2909" s="6">
        <f>ROUND(E2909/L2909,2)</f>
        <v>22</v>
      </c>
      <c r="Q2909" t="str">
        <f>LEFT(N2909, SEARCH("/",N2909)-1)</f>
        <v>music</v>
      </c>
      <c r="R2909" t="str">
        <f>RIGHT(N2909, LEN(N2909)-SEARCH("/",N2909))</f>
        <v>faith</v>
      </c>
      <c r="S2909" s="10">
        <f t="shared" si="90"/>
        <v>42286.65315972222</v>
      </c>
      <c r="T2909" s="10">
        <f t="shared" si="91"/>
        <v>42316.694826388884</v>
      </c>
    </row>
    <row r="2910" spans="1:20" ht="49" x14ac:dyDescent="0.25">
      <c r="A2910">
        <v>1737</v>
      </c>
      <c r="B2910" s="3" t="s">
        <v>1738</v>
      </c>
      <c r="C2910" s="3" t="s">
        <v>5847</v>
      </c>
      <c r="D2910">
        <v>4000</v>
      </c>
      <c r="E2910">
        <v>850</v>
      </c>
      <c r="F2910" t="s">
        <v>8221</v>
      </c>
      <c r="G2910" t="s">
        <v>8224</v>
      </c>
      <c r="H2910" t="s">
        <v>8246</v>
      </c>
      <c r="I2910">
        <v>1437432392</v>
      </c>
      <c r="J2910">
        <v>1434840392</v>
      </c>
      <c r="K2910" t="b">
        <v>0</v>
      </c>
      <c r="L2910">
        <v>15</v>
      </c>
      <c r="M2910" t="b">
        <v>0</v>
      </c>
      <c r="N2910" t="s">
        <v>8293</v>
      </c>
      <c r="O2910" s="5">
        <f>E2910/D2910</f>
        <v>0.21249999999999999</v>
      </c>
      <c r="P2910" s="6">
        <f>ROUND(E2910/L2910,2)</f>
        <v>56.67</v>
      </c>
      <c r="Q2910" t="str">
        <f>LEFT(N2910, SEARCH("/",N2910)-1)</f>
        <v>music</v>
      </c>
      <c r="R2910" t="str">
        <f>RIGHT(N2910, LEN(N2910)-SEARCH("/",N2910))</f>
        <v>faith</v>
      </c>
      <c r="S2910" s="10">
        <f t="shared" si="90"/>
        <v>42175.740648148145</v>
      </c>
      <c r="T2910" s="10">
        <f t="shared" si="91"/>
        <v>42205.740648148145</v>
      </c>
    </row>
    <row r="2911" spans="1:20" ht="33" x14ac:dyDescent="0.25">
      <c r="A2911">
        <v>1738</v>
      </c>
      <c r="B2911" s="3" t="s">
        <v>1739</v>
      </c>
      <c r="C2911" s="3" t="s">
        <v>5848</v>
      </c>
      <c r="D2911">
        <v>5000</v>
      </c>
      <c r="E2911">
        <v>20</v>
      </c>
      <c r="F2911" t="s">
        <v>8221</v>
      </c>
      <c r="G2911" t="s">
        <v>8224</v>
      </c>
      <c r="H2911" t="s">
        <v>8246</v>
      </c>
      <c r="I2911">
        <v>1412283542</v>
      </c>
      <c r="J2911">
        <v>1409691542</v>
      </c>
      <c r="K2911" t="b">
        <v>0</v>
      </c>
      <c r="L2911">
        <v>1</v>
      </c>
      <c r="M2911" t="b">
        <v>0</v>
      </c>
      <c r="N2911" t="s">
        <v>8293</v>
      </c>
      <c r="O2911" s="5">
        <f>E2911/D2911</f>
        <v>4.0000000000000001E-3</v>
      </c>
      <c r="P2911" s="6">
        <f>ROUND(E2911/L2911,2)</f>
        <v>20</v>
      </c>
      <c r="Q2911" t="str">
        <f>LEFT(N2911, SEARCH("/",N2911)-1)</f>
        <v>music</v>
      </c>
      <c r="R2911" t="str">
        <f>RIGHT(N2911, LEN(N2911)-SEARCH("/",N2911))</f>
        <v>faith</v>
      </c>
      <c r="S2911" s="10">
        <f t="shared" si="90"/>
        <v>41884.665995370371</v>
      </c>
      <c r="T2911" s="10">
        <f t="shared" si="91"/>
        <v>41914.665995370371</v>
      </c>
    </row>
    <row r="2912" spans="1:20" ht="49" x14ac:dyDescent="0.25">
      <c r="A2912">
        <v>1739</v>
      </c>
      <c r="B2912" s="3" t="s">
        <v>1740</v>
      </c>
      <c r="C2912" s="3" t="s">
        <v>5849</v>
      </c>
      <c r="D2912">
        <v>1000</v>
      </c>
      <c r="E2912">
        <v>1</v>
      </c>
      <c r="F2912" t="s">
        <v>8221</v>
      </c>
      <c r="G2912" t="s">
        <v>8224</v>
      </c>
      <c r="H2912" t="s">
        <v>8246</v>
      </c>
      <c r="I2912">
        <v>1462391932</v>
      </c>
      <c r="J2912">
        <v>1457297932</v>
      </c>
      <c r="K2912" t="b">
        <v>0</v>
      </c>
      <c r="L2912">
        <v>1</v>
      </c>
      <c r="M2912" t="b">
        <v>0</v>
      </c>
      <c r="N2912" t="s">
        <v>8293</v>
      </c>
      <c r="O2912" s="5">
        <f>E2912/D2912</f>
        <v>1E-3</v>
      </c>
      <c r="P2912" s="6">
        <f>ROUND(E2912/L2912,2)</f>
        <v>1</v>
      </c>
      <c r="Q2912" t="str">
        <f>LEFT(N2912, SEARCH("/",N2912)-1)</f>
        <v>music</v>
      </c>
      <c r="R2912" t="str">
        <f>RIGHT(N2912, LEN(N2912)-SEARCH("/",N2912))</f>
        <v>faith</v>
      </c>
      <c r="S2912" s="10">
        <f t="shared" si="90"/>
        <v>42435.665879629632</v>
      </c>
      <c r="T2912" s="10">
        <f t="shared" si="91"/>
        <v>42494.624212962961</v>
      </c>
    </row>
    <row r="2913" spans="1:20" ht="49" x14ac:dyDescent="0.25">
      <c r="A2913">
        <v>1740</v>
      </c>
      <c r="B2913" s="3" t="s">
        <v>1741</v>
      </c>
      <c r="C2913" s="3" t="s">
        <v>5850</v>
      </c>
      <c r="D2913">
        <v>3000</v>
      </c>
      <c r="E2913">
        <v>0</v>
      </c>
      <c r="F2913" t="s">
        <v>8221</v>
      </c>
      <c r="G2913" t="s">
        <v>8224</v>
      </c>
      <c r="H2913" t="s">
        <v>8246</v>
      </c>
      <c r="I2913">
        <v>1437075422</v>
      </c>
      <c r="J2913">
        <v>1434483422</v>
      </c>
      <c r="K2913" t="b">
        <v>0</v>
      </c>
      <c r="L2913">
        <v>0</v>
      </c>
      <c r="M2913" t="b">
        <v>0</v>
      </c>
      <c r="N2913" t="s">
        <v>8293</v>
      </c>
      <c r="O2913" s="5">
        <f>E2913/D2913</f>
        <v>0</v>
      </c>
      <c r="P2913" s="6" t="e">
        <f>ROUND(E2913/L2913,2)</f>
        <v>#DIV/0!</v>
      </c>
      <c r="Q2913" t="str">
        <f>LEFT(N2913, SEARCH("/",N2913)-1)</f>
        <v>music</v>
      </c>
      <c r="R2913" t="str">
        <f>RIGHT(N2913, LEN(N2913)-SEARCH("/",N2913))</f>
        <v>faith</v>
      </c>
      <c r="S2913" s="10">
        <f t="shared" si="90"/>
        <v>42171.609050925923</v>
      </c>
      <c r="T2913" s="10">
        <f t="shared" si="91"/>
        <v>42201.609050925923</v>
      </c>
    </row>
    <row r="2914" spans="1:20" ht="49" x14ac:dyDescent="0.25">
      <c r="A2914">
        <v>1764</v>
      </c>
      <c r="B2914" s="3" t="s">
        <v>1765</v>
      </c>
      <c r="C2914" s="3" t="s">
        <v>5874</v>
      </c>
      <c r="D2914">
        <v>11000</v>
      </c>
      <c r="E2914">
        <v>2156</v>
      </c>
      <c r="F2914" t="s">
        <v>8221</v>
      </c>
      <c r="G2914" t="s">
        <v>8225</v>
      </c>
      <c r="H2914" t="s">
        <v>8247</v>
      </c>
      <c r="I2914">
        <v>1407065979</v>
      </c>
      <c r="J2914">
        <v>1404560379</v>
      </c>
      <c r="K2914" t="b">
        <v>1</v>
      </c>
      <c r="L2914">
        <v>39</v>
      </c>
      <c r="M2914" t="b">
        <v>0</v>
      </c>
      <c r="N2914" t="s">
        <v>8285</v>
      </c>
      <c r="O2914" s="5">
        <f>E2914/D2914</f>
        <v>0.19600000000000001</v>
      </c>
      <c r="P2914" s="6">
        <f>ROUND(E2914/L2914,2)</f>
        <v>55.28</v>
      </c>
      <c r="Q2914" t="str">
        <f>LEFT(N2914, SEARCH("/",N2914)-1)</f>
        <v>photography</v>
      </c>
      <c r="R2914" t="str">
        <f>RIGHT(N2914, LEN(N2914)-SEARCH("/",N2914))</f>
        <v>photobooks</v>
      </c>
      <c r="S2914" s="10">
        <f t="shared" si="90"/>
        <v>41825.27753472222</v>
      </c>
      <c r="T2914" s="10">
        <f t="shared" si="91"/>
        <v>41854.27753472222</v>
      </c>
    </row>
    <row r="2915" spans="1:20" ht="49" x14ac:dyDescent="0.25">
      <c r="A2915">
        <v>1765</v>
      </c>
      <c r="B2915" s="3" t="s">
        <v>1766</v>
      </c>
      <c r="C2915" s="3" t="s">
        <v>5875</v>
      </c>
      <c r="D2915">
        <v>12500</v>
      </c>
      <c r="E2915">
        <v>7433.48</v>
      </c>
      <c r="F2915" t="s">
        <v>8221</v>
      </c>
      <c r="G2915" t="s">
        <v>8224</v>
      </c>
      <c r="H2915" t="s">
        <v>8246</v>
      </c>
      <c r="I2915">
        <v>1407972712</v>
      </c>
      <c r="J2915">
        <v>1405380712</v>
      </c>
      <c r="K2915" t="b">
        <v>1</v>
      </c>
      <c r="L2915">
        <v>103</v>
      </c>
      <c r="M2915" t="b">
        <v>0</v>
      </c>
      <c r="N2915" t="s">
        <v>8285</v>
      </c>
      <c r="O2915" s="5">
        <f>E2915/D2915</f>
        <v>0.59467839999999994</v>
      </c>
      <c r="P2915" s="6">
        <f>ROUND(E2915/L2915,2)</f>
        <v>72.17</v>
      </c>
      <c r="Q2915" t="str">
        <f>LEFT(N2915, SEARCH("/",N2915)-1)</f>
        <v>photography</v>
      </c>
      <c r="R2915" t="str">
        <f>RIGHT(N2915, LEN(N2915)-SEARCH("/",N2915))</f>
        <v>photobooks</v>
      </c>
      <c r="S2915" s="10">
        <f t="shared" si="90"/>
        <v>41834.772129629629</v>
      </c>
      <c r="T2915" s="10">
        <f t="shared" si="91"/>
        <v>41864.772129629629</v>
      </c>
    </row>
    <row r="2916" spans="1:20" ht="33" x14ac:dyDescent="0.25">
      <c r="A2916">
        <v>1766</v>
      </c>
      <c r="B2916" s="3" t="s">
        <v>1767</v>
      </c>
      <c r="C2916" s="3" t="s">
        <v>5876</v>
      </c>
      <c r="D2916">
        <v>1500</v>
      </c>
      <c r="E2916">
        <v>0</v>
      </c>
      <c r="F2916" t="s">
        <v>8221</v>
      </c>
      <c r="G2916" t="s">
        <v>8226</v>
      </c>
      <c r="H2916" t="s">
        <v>8248</v>
      </c>
      <c r="I2916">
        <v>1408999088</v>
      </c>
      <c r="J2916">
        <v>1407184688</v>
      </c>
      <c r="K2916" t="b">
        <v>1</v>
      </c>
      <c r="L2916">
        <v>0</v>
      </c>
      <c r="M2916" t="b">
        <v>0</v>
      </c>
      <c r="N2916" t="s">
        <v>8285</v>
      </c>
      <c r="O2916" s="5">
        <f>E2916/D2916</f>
        <v>0</v>
      </c>
      <c r="P2916" s="6" t="e">
        <f>ROUND(E2916/L2916,2)</f>
        <v>#DIV/0!</v>
      </c>
      <c r="Q2916" t="str">
        <f>LEFT(N2916, SEARCH("/",N2916)-1)</f>
        <v>photography</v>
      </c>
      <c r="R2916" t="str">
        <f>RIGHT(N2916, LEN(N2916)-SEARCH("/",N2916))</f>
        <v>photobooks</v>
      </c>
      <c r="S2916" s="10">
        <f t="shared" si="90"/>
        <v>41855.65148148148</v>
      </c>
      <c r="T2916" s="10">
        <f t="shared" si="91"/>
        <v>41876.65148148148</v>
      </c>
    </row>
    <row r="2917" spans="1:20" ht="33" x14ac:dyDescent="0.25">
      <c r="A2917">
        <v>1767</v>
      </c>
      <c r="B2917" s="3" t="s">
        <v>1768</v>
      </c>
      <c r="C2917" s="3" t="s">
        <v>5877</v>
      </c>
      <c r="D2917">
        <v>5000</v>
      </c>
      <c r="E2917">
        <v>2286</v>
      </c>
      <c r="F2917" t="s">
        <v>8221</v>
      </c>
      <c r="G2917" t="s">
        <v>8224</v>
      </c>
      <c r="H2917" t="s">
        <v>8246</v>
      </c>
      <c r="I2917">
        <v>1407080884</v>
      </c>
      <c r="J2917">
        <v>1404488884</v>
      </c>
      <c r="K2917" t="b">
        <v>1</v>
      </c>
      <c r="L2917">
        <v>39</v>
      </c>
      <c r="M2917" t="b">
        <v>0</v>
      </c>
      <c r="N2917" t="s">
        <v>8285</v>
      </c>
      <c r="O2917" s="5">
        <f>E2917/D2917</f>
        <v>0.4572</v>
      </c>
      <c r="P2917" s="6">
        <f>ROUND(E2917/L2917,2)</f>
        <v>58.62</v>
      </c>
      <c r="Q2917" t="str">
        <f>LEFT(N2917, SEARCH("/",N2917)-1)</f>
        <v>photography</v>
      </c>
      <c r="R2917" t="str">
        <f>RIGHT(N2917, LEN(N2917)-SEARCH("/",N2917))</f>
        <v>photobooks</v>
      </c>
      <c r="S2917" s="10">
        <f t="shared" si="90"/>
        <v>41824.450046296297</v>
      </c>
      <c r="T2917" s="10">
        <f t="shared" si="91"/>
        <v>41854.450046296297</v>
      </c>
    </row>
    <row r="2918" spans="1:20" ht="49" x14ac:dyDescent="0.25">
      <c r="A2918">
        <v>1768</v>
      </c>
      <c r="B2918" s="3" t="s">
        <v>1769</v>
      </c>
      <c r="C2918" s="3" t="s">
        <v>5878</v>
      </c>
      <c r="D2918">
        <v>5000</v>
      </c>
      <c r="E2918">
        <v>187</v>
      </c>
      <c r="F2918" t="s">
        <v>8221</v>
      </c>
      <c r="G2918" t="s">
        <v>8224</v>
      </c>
      <c r="H2918" t="s">
        <v>8246</v>
      </c>
      <c r="I2918">
        <v>1411824444</v>
      </c>
      <c r="J2918">
        <v>1406640444</v>
      </c>
      <c r="K2918" t="b">
        <v>1</v>
      </c>
      <c r="L2918">
        <v>15</v>
      </c>
      <c r="M2918" t="b">
        <v>0</v>
      </c>
      <c r="N2918" t="s">
        <v>8285</v>
      </c>
      <c r="O2918" s="5">
        <f>E2918/D2918</f>
        <v>3.7400000000000003E-2</v>
      </c>
      <c r="P2918" s="6">
        <f>ROUND(E2918/L2918,2)</f>
        <v>12.47</v>
      </c>
      <c r="Q2918" t="str">
        <f>LEFT(N2918, SEARCH("/",N2918)-1)</f>
        <v>photography</v>
      </c>
      <c r="R2918" t="str">
        <f>RIGHT(N2918, LEN(N2918)-SEARCH("/",N2918))</f>
        <v>photobooks</v>
      </c>
      <c r="S2918" s="10">
        <f t="shared" si="90"/>
        <v>41849.352361111109</v>
      </c>
      <c r="T2918" s="10">
        <f t="shared" si="91"/>
        <v>41909.352361111109</v>
      </c>
    </row>
    <row r="2919" spans="1:20" ht="49" x14ac:dyDescent="0.25">
      <c r="A2919">
        <v>1769</v>
      </c>
      <c r="B2919" s="3" t="s">
        <v>1770</v>
      </c>
      <c r="C2919" s="3" t="s">
        <v>5879</v>
      </c>
      <c r="D2919">
        <v>40000</v>
      </c>
      <c r="E2919">
        <v>1081</v>
      </c>
      <c r="F2919" t="s">
        <v>8221</v>
      </c>
      <c r="G2919" t="s">
        <v>8224</v>
      </c>
      <c r="H2919" t="s">
        <v>8246</v>
      </c>
      <c r="I2919">
        <v>1421177959</v>
      </c>
      <c r="J2919">
        <v>1418585959</v>
      </c>
      <c r="K2919" t="b">
        <v>1</v>
      </c>
      <c r="L2919">
        <v>22</v>
      </c>
      <c r="M2919" t="b">
        <v>0</v>
      </c>
      <c r="N2919" t="s">
        <v>8285</v>
      </c>
      <c r="O2919" s="5">
        <f>E2919/D2919</f>
        <v>2.7025E-2</v>
      </c>
      <c r="P2919" s="6">
        <f>ROUND(E2919/L2919,2)</f>
        <v>49.14</v>
      </c>
      <c r="Q2919" t="str">
        <f>LEFT(N2919, SEARCH("/",N2919)-1)</f>
        <v>photography</v>
      </c>
      <c r="R2919" t="str">
        <f>RIGHT(N2919, LEN(N2919)-SEARCH("/",N2919))</f>
        <v>photobooks</v>
      </c>
      <c r="S2919" s="10">
        <f t="shared" si="90"/>
        <v>41987.610636574071</v>
      </c>
      <c r="T2919" s="10">
        <f t="shared" si="91"/>
        <v>42017.610636574071</v>
      </c>
    </row>
    <row r="2920" spans="1:20" ht="49" x14ac:dyDescent="0.25">
      <c r="A2920">
        <v>1770</v>
      </c>
      <c r="B2920" s="3" t="s">
        <v>1771</v>
      </c>
      <c r="C2920" s="3" t="s">
        <v>5880</v>
      </c>
      <c r="D2920">
        <v>24500</v>
      </c>
      <c r="E2920">
        <v>13846</v>
      </c>
      <c r="F2920" t="s">
        <v>8221</v>
      </c>
      <c r="G2920" t="s">
        <v>8224</v>
      </c>
      <c r="H2920" t="s">
        <v>8246</v>
      </c>
      <c r="I2920">
        <v>1413312194</v>
      </c>
      <c r="J2920">
        <v>1410288194</v>
      </c>
      <c r="K2920" t="b">
        <v>1</v>
      </c>
      <c r="L2920">
        <v>92</v>
      </c>
      <c r="M2920" t="b">
        <v>0</v>
      </c>
      <c r="N2920" t="s">
        <v>8285</v>
      </c>
      <c r="O2920" s="5">
        <f>E2920/D2920</f>
        <v>0.56514285714285717</v>
      </c>
      <c r="P2920" s="6">
        <f>ROUND(E2920/L2920,2)</f>
        <v>150.5</v>
      </c>
      <c r="Q2920" t="str">
        <f>LEFT(N2920, SEARCH("/",N2920)-1)</f>
        <v>photography</v>
      </c>
      <c r="R2920" t="str">
        <f>RIGHT(N2920, LEN(N2920)-SEARCH("/",N2920))</f>
        <v>photobooks</v>
      </c>
      <c r="S2920" s="10">
        <f t="shared" si="90"/>
        <v>41891.571689814817</v>
      </c>
      <c r="T2920" s="10">
        <f t="shared" si="91"/>
        <v>41926.571689814817</v>
      </c>
    </row>
    <row r="2921" spans="1:20" ht="49" x14ac:dyDescent="0.25">
      <c r="A2921">
        <v>1771</v>
      </c>
      <c r="B2921" s="3" t="s">
        <v>1772</v>
      </c>
      <c r="C2921" s="3" t="s">
        <v>5881</v>
      </c>
      <c r="D2921">
        <v>4200</v>
      </c>
      <c r="E2921">
        <v>895</v>
      </c>
      <c r="F2921" t="s">
        <v>8221</v>
      </c>
      <c r="G2921" t="s">
        <v>8225</v>
      </c>
      <c r="H2921" t="s">
        <v>8247</v>
      </c>
      <c r="I2921">
        <v>1414107040</v>
      </c>
      <c r="J2921">
        <v>1411515040</v>
      </c>
      <c r="K2921" t="b">
        <v>1</v>
      </c>
      <c r="L2921">
        <v>25</v>
      </c>
      <c r="M2921" t="b">
        <v>0</v>
      </c>
      <c r="N2921" t="s">
        <v>8285</v>
      </c>
      <c r="O2921" s="5">
        <f>E2921/D2921</f>
        <v>0.21309523809523809</v>
      </c>
      <c r="P2921" s="6">
        <f>ROUND(E2921/L2921,2)</f>
        <v>35.799999999999997</v>
      </c>
      <c r="Q2921" t="str">
        <f>LEFT(N2921, SEARCH("/",N2921)-1)</f>
        <v>photography</v>
      </c>
      <c r="R2921" t="str">
        <f>RIGHT(N2921, LEN(N2921)-SEARCH("/",N2921))</f>
        <v>photobooks</v>
      </c>
      <c r="S2921" s="10">
        <f t="shared" si="90"/>
        <v>41905.771296296291</v>
      </c>
      <c r="T2921" s="10">
        <f t="shared" si="91"/>
        <v>41935.771296296291</v>
      </c>
    </row>
    <row r="2922" spans="1:20" ht="33" x14ac:dyDescent="0.25">
      <c r="A2922">
        <v>1772</v>
      </c>
      <c r="B2922" s="3" t="s">
        <v>1773</v>
      </c>
      <c r="C2922" s="3" t="s">
        <v>5882</v>
      </c>
      <c r="D2922">
        <v>5500</v>
      </c>
      <c r="E2922">
        <v>858</v>
      </c>
      <c r="F2922" t="s">
        <v>8221</v>
      </c>
      <c r="G2922" t="s">
        <v>8225</v>
      </c>
      <c r="H2922" t="s">
        <v>8247</v>
      </c>
      <c r="I2922">
        <v>1404666836</v>
      </c>
      <c r="J2922">
        <v>1399482836</v>
      </c>
      <c r="K2922" t="b">
        <v>1</v>
      </c>
      <c r="L2922">
        <v>19</v>
      </c>
      <c r="M2922" t="b">
        <v>0</v>
      </c>
      <c r="N2922" t="s">
        <v>8285</v>
      </c>
      <c r="O2922" s="5">
        <f>E2922/D2922</f>
        <v>0.156</v>
      </c>
      <c r="P2922" s="6">
        <f>ROUND(E2922/L2922,2)</f>
        <v>45.16</v>
      </c>
      <c r="Q2922" t="str">
        <f>LEFT(N2922, SEARCH("/",N2922)-1)</f>
        <v>photography</v>
      </c>
      <c r="R2922" t="str">
        <f>RIGHT(N2922, LEN(N2922)-SEARCH("/",N2922))</f>
        <v>photobooks</v>
      </c>
      <c r="S2922" s="10">
        <f t="shared" si="90"/>
        <v>41766.509675925925</v>
      </c>
      <c r="T2922" s="10">
        <f t="shared" si="91"/>
        <v>41826.509675925925</v>
      </c>
    </row>
    <row r="2923" spans="1:20" ht="49" x14ac:dyDescent="0.25">
      <c r="A2923">
        <v>1773</v>
      </c>
      <c r="B2923" s="3" t="s">
        <v>1774</v>
      </c>
      <c r="C2923" s="3" t="s">
        <v>5883</v>
      </c>
      <c r="D2923">
        <v>30000</v>
      </c>
      <c r="E2923">
        <v>1877</v>
      </c>
      <c r="F2923" t="s">
        <v>8221</v>
      </c>
      <c r="G2923" t="s">
        <v>8224</v>
      </c>
      <c r="H2923" t="s">
        <v>8246</v>
      </c>
      <c r="I2923">
        <v>1421691298</v>
      </c>
      <c r="J2923">
        <v>1417803298</v>
      </c>
      <c r="K2923" t="b">
        <v>1</v>
      </c>
      <c r="L2923">
        <v>19</v>
      </c>
      <c r="M2923" t="b">
        <v>0</v>
      </c>
      <c r="N2923" t="s">
        <v>8285</v>
      </c>
      <c r="O2923" s="5">
        <f>E2923/D2923</f>
        <v>6.2566666666666673E-2</v>
      </c>
      <c r="P2923" s="6">
        <f>ROUND(E2923/L2923,2)</f>
        <v>98.79</v>
      </c>
      <c r="Q2923" t="str">
        <f>LEFT(N2923, SEARCH("/",N2923)-1)</f>
        <v>photography</v>
      </c>
      <c r="R2923" t="str">
        <f>RIGHT(N2923, LEN(N2923)-SEARCH("/",N2923))</f>
        <v>photobooks</v>
      </c>
      <c r="S2923" s="10">
        <f t="shared" si="90"/>
        <v>41978.552060185182</v>
      </c>
      <c r="T2923" s="10">
        <f t="shared" si="91"/>
        <v>42023.552060185182</v>
      </c>
    </row>
    <row r="2924" spans="1:20" ht="49" x14ac:dyDescent="0.25">
      <c r="A2924">
        <v>1774</v>
      </c>
      <c r="B2924" s="3" t="s">
        <v>1775</v>
      </c>
      <c r="C2924" s="3" t="s">
        <v>5884</v>
      </c>
      <c r="D2924">
        <v>2500</v>
      </c>
      <c r="E2924">
        <v>1148</v>
      </c>
      <c r="F2924" t="s">
        <v>8221</v>
      </c>
      <c r="G2924" t="s">
        <v>8224</v>
      </c>
      <c r="H2924" t="s">
        <v>8246</v>
      </c>
      <c r="I2924">
        <v>1417273140</v>
      </c>
      <c r="J2924">
        <v>1413609292</v>
      </c>
      <c r="K2924" t="b">
        <v>1</v>
      </c>
      <c r="L2924">
        <v>13</v>
      </c>
      <c r="M2924" t="b">
        <v>0</v>
      </c>
      <c r="N2924" t="s">
        <v>8285</v>
      </c>
      <c r="O2924" s="5">
        <f>E2924/D2924</f>
        <v>0.4592</v>
      </c>
      <c r="P2924" s="6">
        <f>ROUND(E2924/L2924,2)</f>
        <v>88.31</v>
      </c>
      <c r="Q2924" t="str">
        <f>LEFT(N2924, SEARCH("/",N2924)-1)</f>
        <v>photography</v>
      </c>
      <c r="R2924" t="str">
        <f>RIGHT(N2924, LEN(N2924)-SEARCH("/",N2924))</f>
        <v>photobooks</v>
      </c>
      <c r="S2924" s="10">
        <f t="shared" si="90"/>
        <v>41930.010324074072</v>
      </c>
      <c r="T2924" s="10">
        <f t="shared" si="91"/>
        <v>41972.415972222218</v>
      </c>
    </row>
    <row r="2925" spans="1:20" ht="49" x14ac:dyDescent="0.25">
      <c r="A2925">
        <v>1775</v>
      </c>
      <c r="B2925" s="3" t="s">
        <v>1776</v>
      </c>
      <c r="C2925" s="3" t="s">
        <v>5885</v>
      </c>
      <c r="D2925">
        <v>32500</v>
      </c>
      <c r="E2925">
        <v>21158</v>
      </c>
      <c r="F2925" t="s">
        <v>8221</v>
      </c>
      <c r="G2925" t="s">
        <v>8224</v>
      </c>
      <c r="H2925" t="s">
        <v>8246</v>
      </c>
      <c r="I2925">
        <v>1414193160</v>
      </c>
      <c r="J2925">
        <v>1410305160</v>
      </c>
      <c r="K2925" t="b">
        <v>1</v>
      </c>
      <c r="L2925">
        <v>124</v>
      </c>
      <c r="M2925" t="b">
        <v>0</v>
      </c>
      <c r="N2925" t="s">
        <v>8285</v>
      </c>
      <c r="O2925" s="5">
        <f>E2925/D2925</f>
        <v>0.65101538461538466</v>
      </c>
      <c r="P2925" s="6">
        <f>ROUND(E2925/L2925,2)</f>
        <v>170.63</v>
      </c>
      <c r="Q2925" t="str">
        <f>LEFT(N2925, SEARCH("/",N2925)-1)</f>
        <v>photography</v>
      </c>
      <c r="R2925" t="str">
        <f>RIGHT(N2925, LEN(N2925)-SEARCH("/",N2925))</f>
        <v>photobooks</v>
      </c>
      <c r="S2925" s="10">
        <f t="shared" si="90"/>
        <v>41891.768055555549</v>
      </c>
      <c r="T2925" s="10">
        <f t="shared" si="91"/>
        <v>41936.768055555549</v>
      </c>
    </row>
    <row r="2926" spans="1:20" ht="49" x14ac:dyDescent="0.25">
      <c r="A2926">
        <v>1776</v>
      </c>
      <c r="B2926" s="3" t="s">
        <v>1777</v>
      </c>
      <c r="C2926" s="3" t="s">
        <v>5886</v>
      </c>
      <c r="D2926">
        <v>5000</v>
      </c>
      <c r="E2926">
        <v>335</v>
      </c>
      <c r="F2926" t="s">
        <v>8221</v>
      </c>
      <c r="G2926" t="s">
        <v>8225</v>
      </c>
      <c r="H2926" t="s">
        <v>8247</v>
      </c>
      <c r="I2926">
        <v>1414623471</v>
      </c>
      <c r="J2926">
        <v>1411513071</v>
      </c>
      <c r="K2926" t="b">
        <v>1</v>
      </c>
      <c r="L2926">
        <v>4</v>
      </c>
      <c r="M2926" t="b">
        <v>0</v>
      </c>
      <c r="N2926" t="s">
        <v>8285</v>
      </c>
      <c r="O2926" s="5">
        <f>E2926/D2926</f>
        <v>6.7000000000000004E-2</v>
      </c>
      <c r="P2926" s="6">
        <f>ROUND(E2926/L2926,2)</f>
        <v>83.75</v>
      </c>
      <c r="Q2926" t="str">
        <f>LEFT(N2926, SEARCH("/",N2926)-1)</f>
        <v>photography</v>
      </c>
      <c r="R2926" t="str">
        <f>RIGHT(N2926, LEN(N2926)-SEARCH("/",N2926))</f>
        <v>photobooks</v>
      </c>
      <c r="S2926" s="10">
        <f t="shared" si="90"/>
        <v>41905.748506944445</v>
      </c>
      <c r="T2926" s="10">
        <f t="shared" si="91"/>
        <v>41941.748506944445</v>
      </c>
    </row>
    <row r="2927" spans="1:20" ht="49" x14ac:dyDescent="0.25">
      <c r="A2927">
        <v>1777</v>
      </c>
      <c r="B2927" s="3" t="s">
        <v>1778</v>
      </c>
      <c r="C2927" s="3" t="s">
        <v>5887</v>
      </c>
      <c r="D2927">
        <v>4800</v>
      </c>
      <c r="E2927">
        <v>651</v>
      </c>
      <c r="F2927" t="s">
        <v>8221</v>
      </c>
      <c r="G2927" t="s">
        <v>8233</v>
      </c>
      <c r="H2927" t="s">
        <v>8249</v>
      </c>
      <c r="I2927">
        <v>1424421253</v>
      </c>
      <c r="J2927">
        <v>1421829253</v>
      </c>
      <c r="K2927" t="b">
        <v>1</v>
      </c>
      <c r="L2927">
        <v>10</v>
      </c>
      <c r="M2927" t="b">
        <v>0</v>
      </c>
      <c r="N2927" t="s">
        <v>8285</v>
      </c>
      <c r="O2927" s="5">
        <f>E2927/D2927</f>
        <v>0.135625</v>
      </c>
      <c r="P2927" s="6">
        <f>ROUND(E2927/L2927,2)</f>
        <v>65.099999999999994</v>
      </c>
      <c r="Q2927" t="str">
        <f>LEFT(N2927, SEARCH("/",N2927)-1)</f>
        <v>photography</v>
      </c>
      <c r="R2927" t="str">
        <f>RIGHT(N2927, LEN(N2927)-SEARCH("/",N2927))</f>
        <v>photobooks</v>
      </c>
      <c r="S2927" s="10">
        <f t="shared" si="90"/>
        <v>42025.14876157407</v>
      </c>
      <c r="T2927" s="10">
        <f t="shared" si="91"/>
        <v>42055.14876157407</v>
      </c>
    </row>
    <row r="2928" spans="1:20" ht="49" x14ac:dyDescent="0.25">
      <c r="A2928">
        <v>1778</v>
      </c>
      <c r="B2928" s="3" t="s">
        <v>1779</v>
      </c>
      <c r="C2928" s="3" t="s">
        <v>5888</v>
      </c>
      <c r="D2928">
        <v>50000</v>
      </c>
      <c r="E2928">
        <v>995</v>
      </c>
      <c r="F2928" t="s">
        <v>8221</v>
      </c>
      <c r="G2928" t="s">
        <v>8224</v>
      </c>
      <c r="H2928" t="s">
        <v>8246</v>
      </c>
      <c r="I2928">
        <v>1427485395</v>
      </c>
      <c r="J2928">
        <v>1423600995</v>
      </c>
      <c r="K2928" t="b">
        <v>1</v>
      </c>
      <c r="L2928">
        <v>15</v>
      </c>
      <c r="M2928" t="b">
        <v>0</v>
      </c>
      <c r="N2928" t="s">
        <v>8285</v>
      </c>
      <c r="O2928" s="5">
        <f>E2928/D2928</f>
        <v>1.9900000000000001E-2</v>
      </c>
      <c r="P2928" s="6">
        <f>ROUND(E2928/L2928,2)</f>
        <v>66.33</v>
      </c>
      <c r="Q2928" t="str">
        <f>LEFT(N2928, SEARCH("/",N2928)-1)</f>
        <v>photography</v>
      </c>
      <c r="R2928" t="str">
        <f>RIGHT(N2928, LEN(N2928)-SEARCH("/",N2928))</f>
        <v>photobooks</v>
      </c>
      <c r="S2928" s="10">
        <f t="shared" si="90"/>
        <v>42045.655034722215</v>
      </c>
      <c r="T2928" s="10">
        <f t="shared" si="91"/>
        <v>42090.613368055558</v>
      </c>
    </row>
    <row r="2929" spans="1:20" ht="49" x14ac:dyDescent="0.25">
      <c r="A2929">
        <v>1779</v>
      </c>
      <c r="B2929" s="3" t="s">
        <v>1780</v>
      </c>
      <c r="C2929" s="3" t="s">
        <v>5889</v>
      </c>
      <c r="D2929">
        <v>11000</v>
      </c>
      <c r="E2929">
        <v>3986</v>
      </c>
      <c r="F2929" t="s">
        <v>8221</v>
      </c>
      <c r="G2929" t="s">
        <v>8224</v>
      </c>
      <c r="H2929" t="s">
        <v>8246</v>
      </c>
      <c r="I2929">
        <v>1472834180</v>
      </c>
      <c r="J2929">
        <v>1470242180</v>
      </c>
      <c r="K2929" t="b">
        <v>1</v>
      </c>
      <c r="L2929">
        <v>38</v>
      </c>
      <c r="M2929" t="b">
        <v>0</v>
      </c>
      <c r="N2929" t="s">
        <v>8285</v>
      </c>
      <c r="O2929" s="5">
        <f>E2929/D2929</f>
        <v>0.36236363636363639</v>
      </c>
      <c r="P2929" s="6">
        <f>ROUND(E2929/L2929,2)</f>
        <v>104.89</v>
      </c>
      <c r="Q2929" t="str">
        <f>LEFT(N2929, SEARCH("/",N2929)-1)</f>
        <v>photography</v>
      </c>
      <c r="R2929" t="str">
        <f>RIGHT(N2929, LEN(N2929)-SEARCH("/",N2929))</f>
        <v>photobooks</v>
      </c>
      <c r="S2929" s="10">
        <f t="shared" si="90"/>
        <v>42585.483564814807</v>
      </c>
      <c r="T2929" s="10">
        <f t="shared" si="91"/>
        <v>42615.483564814807</v>
      </c>
    </row>
    <row r="2930" spans="1:20" ht="49" x14ac:dyDescent="0.25">
      <c r="A2930">
        <v>1780</v>
      </c>
      <c r="B2930" s="3" t="s">
        <v>1781</v>
      </c>
      <c r="C2930" s="3" t="s">
        <v>5890</v>
      </c>
      <c r="D2930">
        <v>30000</v>
      </c>
      <c r="E2930">
        <v>11923</v>
      </c>
      <c r="F2930" t="s">
        <v>8221</v>
      </c>
      <c r="G2930" t="s">
        <v>8224</v>
      </c>
      <c r="H2930" t="s">
        <v>8246</v>
      </c>
      <c r="I2930">
        <v>1467469510</v>
      </c>
      <c r="J2930">
        <v>1462285510</v>
      </c>
      <c r="K2930" t="b">
        <v>1</v>
      </c>
      <c r="L2930">
        <v>152</v>
      </c>
      <c r="M2930" t="b">
        <v>0</v>
      </c>
      <c r="N2930" t="s">
        <v>8285</v>
      </c>
      <c r="O2930" s="5">
        <f>E2930/D2930</f>
        <v>0.39743333333333336</v>
      </c>
      <c r="P2930" s="6">
        <f>ROUND(E2930/L2930,2)</f>
        <v>78.44</v>
      </c>
      <c r="Q2930" t="str">
        <f>LEFT(N2930, SEARCH("/",N2930)-1)</f>
        <v>photography</v>
      </c>
      <c r="R2930" t="str">
        <f>RIGHT(N2930, LEN(N2930)-SEARCH("/",N2930))</f>
        <v>photobooks</v>
      </c>
      <c r="S2930" s="10">
        <f t="shared" si="90"/>
        <v>42493.392476851848</v>
      </c>
      <c r="T2930" s="10">
        <f t="shared" si="91"/>
        <v>42553.392476851848</v>
      </c>
    </row>
    <row r="2931" spans="1:20" ht="49" x14ac:dyDescent="0.25">
      <c r="A2931">
        <v>1781</v>
      </c>
      <c r="B2931" s="3" t="s">
        <v>1782</v>
      </c>
      <c r="C2931" s="3" t="s">
        <v>5891</v>
      </c>
      <c r="D2931">
        <v>5500</v>
      </c>
      <c r="E2931">
        <v>1417</v>
      </c>
      <c r="F2931" t="s">
        <v>8221</v>
      </c>
      <c r="G2931" t="s">
        <v>8224</v>
      </c>
      <c r="H2931" t="s">
        <v>8246</v>
      </c>
      <c r="I2931">
        <v>1473950945</v>
      </c>
      <c r="J2931">
        <v>1471272545</v>
      </c>
      <c r="K2931" t="b">
        <v>1</v>
      </c>
      <c r="L2931">
        <v>24</v>
      </c>
      <c r="M2931" t="b">
        <v>0</v>
      </c>
      <c r="N2931" t="s">
        <v>8285</v>
      </c>
      <c r="O2931" s="5">
        <f>E2931/D2931</f>
        <v>0.25763636363636366</v>
      </c>
      <c r="P2931" s="6">
        <f>ROUND(E2931/L2931,2)</f>
        <v>59.04</v>
      </c>
      <c r="Q2931" t="str">
        <f>LEFT(N2931, SEARCH("/",N2931)-1)</f>
        <v>photography</v>
      </c>
      <c r="R2931" t="str">
        <f>RIGHT(N2931, LEN(N2931)-SEARCH("/",N2931))</f>
        <v>photobooks</v>
      </c>
      <c r="S2931" s="10">
        <f t="shared" si="90"/>
        <v>42597.409085648142</v>
      </c>
      <c r="T2931" s="10">
        <f t="shared" si="91"/>
        <v>42628.409085648142</v>
      </c>
    </row>
    <row r="2932" spans="1:20" ht="49" x14ac:dyDescent="0.25">
      <c r="A2932">
        <v>1782</v>
      </c>
      <c r="B2932" s="3" t="s">
        <v>1783</v>
      </c>
      <c r="C2932" s="3" t="s">
        <v>5892</v>
      </c>
      <c r="D2932">
        <v>35000</v>
      </c>
      <c r="E2932">
        <v>5422</v>
      </c>
      <c r="F2932" t="s">
        <v>8221</v>
      </c>
      <c r="G2932" t="s">
        <v>8224</v>
      </c>
      <c r="H2932" t="s">
        <v>8246</v>
      </c>
      <c r="I2932">
        <v>1456062489</v>
      </c>
      <c r="J2932">
        <v>1453211289</v>
      </c>
      <c r="K2932" t="b">
        <v>1</v>
      </c>
      <c r="L2932">
        <v>76</v>
      </c>
      <c r="M2932" t="b">
        <v>0</v>
      </c>
      <c r="N2932" t="s">
        <v>8285</v>
      </c>
      <c r="O2932" s="5">
        <f>E2932/D2932</f>
        <v>0.15491428571428573</v>
      </c>
      <c r="P2932" s="6">
        <f>ROUND(E2932/L2932,2)</f>
        <v>71.34</v>
      </c>
      <c r="Q2932" t="str">
        <f>LEFT(N2932, SEARCH("/",N2932)-1)</f>
        <v>photography</v>
      </c>
      <c r="R2932" t="str">
        <f>RIGHT(N2932, LEN(N2932)-SEARCH("/",N2932))</f>
        <v>photobooks</v>
      </c>
      <c r="S2932" s="10">
        <f t="shared" si="90"/>
        <v>42388.366770833331</v>
      </c>
      <c r="T2932" s="10">
        <f t="shared" si="91"/>
        <v>42421.366770833331</v>
      </c>
    </row>
    <row r="2933" spans="1:20" ht="49" x14ac:dyDescent="0.25">
      <c r="A2933">
        <v>1783</v>
      </c>
      <c r="B2933" s="3" t="s">
        <v>1784</v>
      </c>
      <c r="C2933" s="3" t="s">
        <v>5893</v>
      </c>
      <c r="D2933">
        <v>40000</v>
      </c>
      <c r="E2933">
        <v>9477</v>
      </c>
      <c r="F2933" t="s">
        <v>8221</v>
      </c>
      <c r="G2933" t="s">
        <v>8224</v>
      </c>
      <c r="H2933" t="s">
        <v>8246</v>
      </c>
      <c r="I2933">
        <v>1432248478</v>
      </c>
      <c r="J2933">
        <v>1429656478</v>
      </c>
      <c r="K2933" t="b">
        <v>1</v>
      </c>
      <c r="L2933">
        <v>185</v>
      </c>
      <c r="M2933" t="b">
        <v>0</v>
      </c>
      <c r="N2933" t="s">
        <v>8285</v>
      </c>
      <c r="O2933" s="5">
        <f>E2933/D2933</f>
        <v>0.236925</v>
      </c>
      <c r="P2933" s="6">
        <f>ROUND(E2933/L2933,2)</f>
        <v>51.23</v>
      </c>
      <c r="Q2933" t="str">
        <f>LEFT(N2933, SEARCH("/",N2933)-1)</f>
        <v>photography</v>
      </c>
      <c r="R2933" t="str">
        <f>RIGHT(N2933, LEN(N2933)-SEARCH("/",N2933))</f>
        <v>photobooks</v>
      </c>
      <c r="S2933" s="10">
        <f t="shared" si="90"/>
        <v>42115.741643518515</v>
      </c>
      <c r="T2933" s="10">
        <f t="shared" si="91"/>
        <v>42145.741643518515</v>
      </c>
    </row>
    <row r="2934" spans="1:20" ht="49" x14ac:dyDescent="0.25">
      <c r="A2934">
        <v>1784</v>
      </c>
      <c r="B2934" s="3" t="s">
        <v>1785</v>
      </c>
      <c r="C2934" s="3" t="s">
        <v>5894</v>
      </c>
      <c r="D2934">
        <v>5000</v>
      </c>
      <c r="E2934">
        <v>1988</v>
      </c>
      <c r="F2934" t="s">
        <v>8221</v>
      </c>
      <c r="G2934" t="s">
        <v>8224</v>
      </c>
      <c r="H2934" t="s">
        <v>8246</v>
      </c>
      <c r="I2934">
        <v>1422674700</v>
      </c>
      <c r="J2934">
        <v>1419954240</v>
      </c>
      <c r="K2934" t="b">
        <v>1</v>
      </c>
      <c r="L2934">
        <v>33</v>
      </c>
      <c r="M2934" t="b">
        <v>0</v>
      </c>
      <c r="N2934" t="s">
        <v>8285</v>
      </c>
      <c r="O2934" s="5">
        <f>E2934/D2934</f>
        <v>0.39760000000000001</v>
      </c>
      <c r="P2934" s="6">
        <f>ROUND(E2934/L2934,2)</f>
        <v>60.24</v>
      </c>
      <c r="Q2934" t="str">
        <f>LEFT(N2934, SEARCH("/",N2934)-1)</f>
        <v>photography</v>
      </c>
      <c r="R2934" t="str">
        <f>RIGHT(N2934, LEN(N2934)-SEARCH("/",N2934))</f>
        <v>photobooks</v>
      </c>
      <c r="S2934" s="10">
        <f t="shared" si="90"/>
        <v>42003.447222222218</v>
      </c>
      <c r="T2934" s="10">
        <f t="shared" si="91"/>
        <v>42034.934027777774</v>
      </c>
    </row>
    <row r="2935" spans="1:20" ht="49" x14ac:dyDescent="0.25">
      <c r="A2935">
        <v>1785</v>
      </c>
      <c r="B2935" s="3" t="s">
        <v>1786</v>
      </c>
      <c r="C2935" s="3" t="s">
        <v>5895</v>
      </c>
      <c r="D2935">
        <v>24000</v>
      </c>
      <c r="E2935">
        <v>4853</v>
      </c>
      <c r="F2935" t="s">
        <v>8221</v>
      </c>
      <c r="G2935" t="s">
        <v>8224</v>
      </c>
      <c r="H2935" t="s">
        <v>8246</v>
      </c>
      <c r="I2935">
        <v>1413417600</v>
      </c>
      <c r="J2935">
        <v>1410750855</v>
      </c>
      <c r="K2935" t="b">
        <v>1</v>
      </c>
      <c r="L2935">
        <v>108</v>
      </c>
      <c r="M2935" t="b">
        <v>0</v>
      </c>
      <c r="N2935" t="s">
        <v>8285</v>
      </c>
      <c r="O2935" s="5">
        <f>E2935/D2935</f>
        <v>0.20220833333333332</v>
      </c>
      <c r="P2935" s="6">
        <f>ROUND(E2935/L2935,2)</f>
        <v>44.94</v>
      </c>
      <c r="Q2935" t="str">
        <f>LEFT(N2935, SEARCH("/",N2935)-1)</f>
        <v>photography</v>
      </c>
      <c r="R2935" t="str">
        <f>RIGHT(N2935, LEN(N2935)-SEARCH("/",N2935))</f>
        <v>photobooks</v>
      </c>
      <c r="S2935" s="10">
        <f t="shared" si="90"/>
        <v>41896.926562499997</v>
      </c>
      <c r="T2935" s="10">
        <f t="shared" si="91"/>
        <v>41927.791666666664</v>
      </c>
    </row>
    <row r="2936" spans="1:20" ht="49" x14ac:dyDescent="0.25">
      <c r="A2936">
        <v>1786</v>
      </c>
      <c r="B2936" s="3" t="s">
        <v>1787</v>
      </c>
      <c r="C2936" s="3" t="s">
        <v>5896</v>
      </c>
      <c r="D2936">
        <v>1900</v>
      </c>
      <c r="E2936">
        <v>905</v>
      </c>
      <c r="F2936" t="s">
        <v>8221</v>
      </c>
      <c r="G2936" t="s">
        <v>8233</v>
      </c>
      <c r="H2936" t="s">
        <v>8249</v>
      </c>
      <c r="I2936">
        <v>1418649177</v>
      </c>
      <c r="J2936">
        <v>1416057177</v>
      </c>
      <c r="K2936" t="b">
        <v>1</v>
      </c>
      <c r="L2936">
        <v>29</v>
      </c>
      <c r="M2936" t="b">
        <v>0</v>
      </c>
      <c r="N2936" t="s">
        <v>8285</v>
      </c>
      <c r="O2936" s="5">
        <f>E2936/D2936</f>
        <v>0.47631578947368419</v>
      </c>
      <c r="P2936" s="6">
        <f>ROUND(E2936/L2936,2)</f>
        <v>31.21</v>
      </c>
      <c r="Q2936" t="str">
        <f>LEFT(N2936, SEARCH("/",N2936)-1)</f>
        <v>photography</v>
      </c>
      <c r="R2936" t="str">
        <f>RIGHT(N2936, LEN(N2936)-SEARCH("/",N2936))</f>
        <v>photobooks</v>
      </c>
      <c r="S2936" s="10">
        <f t="shared" si="90"/>
        <v>41958.342326388891</v>
      </c>
      <c r="T2936" s="10">
        <f t="shared" si="91"/>
        <v>41988.342326388891</v>
      </c>
    </row>
    <row r="2937" spans="1:20" ht="49" x14ac:dyDescent="0.25">
      <c r="A2937">
        <v>1787</v>
      </c>
      <c r="B2937" s="3" t="s">
        <v>1788</v>
      </c>
      <c r="C2937" s="3" t="s">
        <v>5897</v>
      </c>
      <c r="D2937">
        <v>10000</v>
      </c>
      <c r="E2937">
        <v>1533</v>
      </c>
      <c r="F2937" t="s">
        <v>8221</v>
      </c>
      <c r="G2937" t="s">
        <v>8224</v>
      </c>
      <c r="H2937" t="s">
        <v>8246</v>
      </c>
      <c r="I2937">
        <v>1428158637</v>
      </c>
      <c r="J2937">
        <v>1425570237</v>
      </c>
      <c r="K2937" t="b">
        <v>1</v>
      </c>
      <c r="L2937">
        <v>24</v>
      </c>
      <c r="M2937" t="b">
        <v>0</v>
      </c>
      <c r="N2937" t="s">
        <v>8285</v>
      </c>
      <c r="O2937" s="5">
        <f>E2937/D2937</f>
        <v>0.15329999999999999</v>
      </c>
      <c r="P2937" s="6">
        <f>ROUND(E2937/L2937,2)</f>
        <v>63.88</v>
      </c>
      <c r="Q2937" t="str">
        <f>LEFT(N2937, SEARCH("/",N2937)-1)</f>
        <v>photography</v>
      </c>
      <c r="R2937" t="str">
        <f>RIGHT(N2937, LEN(N2937)-SEARCH("/",N2937))</f>
        <v>photobooks</v>
      </c>
      <c r="S2937" s="10">
        <f t="shared" si="90"/>
        <v>42068.447187499994</v>
      </c>
      <c r="T2937" s="10">
        <f t="shared" si="91"/>
        <v>42098.40552083333</v>
      </c>
    </row>
    <row r="2938" spans="1:20" ht="49" x14ac:dyDescent="0.25">
      <c r="A2938">
        <v>1788</v>
      </c>
      <c r="B2938" s="3" t="s">
        <v>1789</v>
      </c>
      <c r="C2938" s="3" t="s">
        <v>5898</v>
      </c>
      <c r="D2938">
        <v>5500</v>
      </c>
      <c r="E2938">
        <v>76</v>
      </c>
      <c r="F2938" t="s">
        <v>8221</v>
      </c>
      <c r="G2938" t="s">
        <v>8225</v>
      </c>
      <c r="H2938" t="s">
        <v>8247</v>
      </c>
      <c r="I2938">
        <v>1414795542</v>
      </c>
      <c r="J2938">
        <v>1412203542</v>
      </c>
      <c r="K2938" t="b">
        <v>1</v>
      </c>
      <c r="L2938">
        <v>4</v>
      </c>
      <c r="M2938" t="b">
        <v>0</v>
      </c>
      <c r="N2938" t="s">
        <v>8285</v>
      </c>
      <c r="O2938" s="5">
        <f>E2938/D2938</f>
        <v>1.3818181818181818E-2</v>
      </c>
      <c r="P2938" s="6">
        <f>ROUND(E2938/L2938,2)</f>
        <v>19</v>
      </c>
      <c r="Q2938" t="str">
        <f>LEFT(N2938, SEARCH("/",N2938)-1)</f>
        <v>photography</v>
      </c>
      <c r="R2938" t="str">
        <f>RIGHT(N2938, LEN(N2938)-SEARCH("/",N2938))</f>
        <v>photobooks</v>
      </c>
      <c r="S2938" s="10">
        <f t="shared" si="90"/>
        <v>41913.740069444444</v>
      </c>
      <c r="T2938" s="10">
        <f t="shared" si="91"/>
        <v>41943.740069444444</v>
      </c>
    </row>
    <row r="2939" spans="1:20" ht="49" x14ac:dyDescent="0.25">
      <c r="A2939">
        <v>1789</v>
      </c>
      <c r="B2939" s="3" t="s">
        <v>1790</v>
      </c>
      <c r="C2939" s="3" t="s">
        <v>5899</v>
      </c>
      <c r="D2939">
        <v>8000</v>
      </c>
      <c r="E2939">
        <v>40</v>
      </c>
      <c r="F2939" t="s">
        <v>8221</v>
      </c>
      <c r="G2939" t="s">
        <v>8224</v>
      </c>
      <c r="H2939" t="s">
        <v>8246</v>
      </c>
      <c r="I2939">
        <v>1421042403</v>
      </c>
      <c r="J2939">
        <v>1415858403</v>
      </c>
      <c r="K2939" t="b">
        <v>1</v>
      </c>
      <c r="L2939">
        <v>4</v>
      </c>
      <c r="M2939" t="b">
        <v>0</v>
      </c>
      <c r="N2939" t="s">
        <v>8285</v>
      </c>
      <c r="O2939" s="5">
        <f>E2939/D2939</f>
        <v>5.0000000000000001E-3</v>
      </c>
      <c r="P2939" s="6">
        <f>ROUND(E2939/L2939,2)</f>
        <v>10</v>
      </c>
      <c r="Q2939" t="str">
        <f>LEFT(N2939, SEARCH("/",N2939)-1)</f>
        <v>photography</v>
      </c>
      <c r="R2939" t="str">
        <f>RIGHT(N2939, LEN(N2939)-SEARCH("/",N2939))</f>
        <v>photobooks</v>
      </c>
      <c r="S2939" s="10">
        <f t="shared" si="90"/>
        <v>41956.041701388887</v>
      </c>
      <c r="T2939" s="10">
        <f t="shared" si="91"/>
        <v>42016.041701388887</v>
      </c>
    </row>
    <row r="2940" spans="1:20" ht="49" x14ac:dyDescent="0.25">
      <c r="A2940">
        <v>1790</v>
      </c>
      <c r="B2940" s="3" t="s">
        <v>1791</v>
      </c>
      <c r="C2940" s="3" t="s">
        <v>5900</v>
      </c>
      <c r="D2940">
        <v>33000</v>
      </c>
      <c r="E2940">
        <v>1636</v>
      </c>
      <c r="F2940" t="s">
        <v>8221</v>
      </c>
      <c r="G2940" t="s">
        <v>8224</v>
      </c>
      <c r="H2940" t="s">
        <v>8246</v>
      </c>
      <c r="I2940">
        <v>1423152678</v>
      </c>
      <c r="J2940">
        <v>1420560678</v>
      </c>
      <c r="K2940" t="b">
        <v>1</v>
      </c>
      <c r="L2940">
        <v>15</v>
      </c>
      <c r="M2940" t="b">
        <v>0</v>
      </c>
      <c r="N2940" t="s">
        <v>8285</v>
      </c>
      <c r="O2940" s="5">
        <f>E2940/D2940</f>
        <v>4.9575757575757579E-2</v>
      </c>
      <c r="P2940" s="6">
        <f>ROUND(E2940/L2940,2)</f>
        <v>109.07</v>
      </c>
      <c r="Q2940" t="str">
        <f>LEFT(N2940, SEARCH("/",N2940)-1)</f>
        <v>photography</v>
      </c>
      <c r="R2940" t="str">
        <f>RIGHT(N2940, LEN(N2940)-SEARCH("/",N2940))</f>
        <v>photobooks</v>
      </c>
      <c r="S2940" s="10">
        <f t="shared" si="90"/>
        <v>42010.466180555552</v>
      </c>
      <c r="T2940" s="10">
        <f t="shared" si="91"/>
        <v>42040.466180555552</v>
      </c>
    </row>
    <row r="2941" spans="1:20" ht="33" x14ac:dyDescent="0.25">
      <c r="A2941">
        <v>1791</v>
      </c>
      <c r="B2941" s="3" t="s">
        <v>1792</v>
      </c>
      <c r="C2941" s="3" t="s">
        <v>5901</v>
      </c>
      <c r="D2941">
        <v>3000</v>
      </c>
      <c r="E2941">
        <v>107</v>
      </c>
      <c r="F2941" t="s">
        <v>8221</v>
      </c>
      <c r="G2941" t="s">
        <v>8225</v>
      </c>
      <c r="H2941" t="s">
        <v>8247</v>
      </c>
      <c r="I2941">
        <v>1422553565</v>
      </c>
      <c r="J2941">
        <v>1417369565</v>
      </c>
      <c r="K2941" t="b">
        <v>1</v>
      </c>
      <c r="L2941">
        <v>4</v>
      </c>
      <c r="M2941" t="b">
        <v>0</v>
      </c>
      <c r="N2941" t="s">
        <v>8285</v>
      </c>
      <c r="O2941" s="5">
        <f>E2941/D2941</f>
        <v>3.5666666666666666E-2</v>
      </c>
      <c r="P2941" s="6">
        <f>ROUND(E2941/L2941,2)</f>
        <v>26.75</v>
      </c>
      <c r="Q2941" t="str">
        <f>LEFT(N2941, SEARCH("/",N2941)-1)</f>
        <v>photography</v>
      </c>
      <c r="R2941" t="str">
        <f>RIGHT(N2941, LEN(N2941)-SEARCH("/",N2941))</f>
        <v>photobooks</v>
      </c>
      <c r="S2941" s="10">
        <f t="shared" si="90"/>
        <v>41973.532002314816</v>
      </c>
      <c r="T2941" s="10">
        <f t="shared" si="91"/>
        <v>42033.532002314816</v>
      </c>
    </row>
    <row r="2942" spans="1:20" ht="33" x14ac:dyDescent="0.25">
      <c r="A2942">
        <v>1792</v>
      </c>
      <c r="B2942" s="3" t="s">
        <v>1793</v>
      </c>
      <c r="C2942" s="3" t="s">
        <v>5902</v>
      </c>
      <c r="D2942">
        <v>25000</v>
      </c>
      <c r="E2942">
        <v>15281</v>
      </c>
      <c r="F2942" t="s">
        <v>8221</v>
      </c>
      <c r="G2942" t="s">
        <v>8224</v>
      </c>
      <c r="H2942" t="s">
        <v>8246</v>
      </c>
      <c r="I2942">
        <v>1439189940</v>
      </c>
      <c r="J2942">
        <v>1435970682</v>
      </c>
      <c r="K2942" t="b">
        <v>1</v>
      </c>
      <c r="L2942">
        <v>139</v>
      </c>
      <c r="M2942" t="b">
        <v>0</v>
      </c>
      <c r="N2942" t="s">
        <v>8285</v>
      </c>
      <c r="O2942" s="5">
        <f>E2942/D2942</f>
        <v>0.61124000000000001</v>
      </c>
      <c r="P2942" s="6">
        <f>ROUND(E2942/L2942,2)</f>
        <v>109.94</v>
      </c>
      <c r="Q2942" t="str">
        <f>LEFT(N2942, SEARCH("/",N2942)-1)</f>
        <v>photography</v>
      </c>
      <c r="R2942" t="str">
        <f>RIGHT(N2942, LEN(N2942)-SEARCH("/",N2942))</f>
        <v>photobooks</v>
      </c>
      <c r="S2942" s="10">
        <f t="shared" si="90"/>
        <v>42188.822708333326</v>
      </c>
      <c r="T2942" s="10">
        <f t="shared" si="91"/>
        <v>42226.082638888889</v>
      </c>
    </row>
    <row r="2943" spans="1:20" ht="49" x14ac:dyDescent="0.25">
      <c r="A2943">
        <v>1793</v>
      </c>
      <c r="B2943" s="3" t="s">
        <v>1794</v>
      </c>
      <c r="C2943" s="3" t="s">
        <v>5903</v>
      </c>
      <c r="D2943">
        <v>3000</v>
      </c>
      <c r="E2943">
        <v>40</v>
      </c>
      <c r="F2943" t="s">
        <v>8221</v>
      </c>
      <c r="G2943" t="s">
        <v>8226</v>
      </c>
      <c r="H2943" t="s">
        <v>8248</v>
      </c>
      <c r="I2943">
        <v>1417127040</v>
      </c>
      <c r="J2943">
        <v>1414531440</v>
      </c>
      <c r="K2943" t="b">
        <v>1</v>
      </c>
      <c r="L2943">
        <v>2</v>
      </c>
      <c r="M2943" t="b">
        <v>0</v>
      </c>
      <c r="N2943" t="s">
        <v>8285</v>
      </c>
      <c r="O2943" s="5">
        <f>E2943/D2943</f>
        <v>1.3333333333333334E-2</v>
      </c>
      <c r="P2943" s="6">
        <f>ROUND(E2943/L2943,2)</f>
        <v>20</v>
      </c>
      <c r="Q2943" t="str">
        <f>LEFT(N2943, SEARCH("/",N2943)-1)</f>
        <v>photography</v>
      </c>
      <c r="R2943" t="str">
        <f>RIGHT(N2943, LEN(N2943)-SEARCH("/",N2943))</f>
        <v>photobooks</v>
      </c>
      <c r="S2943" s="10">
        <f t="shared" si="90"/>
        <v>41940.683333333327</v>
      </c>
      <c r="T2943" s="10">
        <f t="shared" si="91"/>
        <v>41970.724999999999</v>
      </c>
    </row>
    <row r="2944" spans="1:20" ht="49" x14ac:dyDescent="0.25">
      <c r="A2944">
        <v>1794</v>
      </c>
      <c r="B2944" s="3" t="s">
        <v>1795</v>
      </c>
      <c r="C2944" s="3" t="s">
        <v>5904</v>
      </c>
      <c r="D2944">
        <v>9000</v>
      </c>
      <c r="E2944">
        <v>997</v>
      </c>
      <c r="F2944" t="s">
        <v>8221</v>
      </c>
      <c r="G2944" t="s">
        <v>8224</v>
      </c>
      <c r="H2944" t="s">
        <v>8246</v>
      </c>
      <c r="I2944">
        <v>1423660422</v>
      </c>
      <c r="J2944">
        <v>1420636422</v>
      </c>
      <c r="K2944" t="b">
        <v>1</v>
      </c>
      <c r="L2944">
        <v>18</v>
      </c>
      <c r="M2944" t="b">
        <v>0</v>
      </c>
      <c r="N2944" t="s">
        <v>8285</v>
      </c>
      <c r="O2944" s="5">
        <f>E2944/D2944</f>
        <v>0.11077777777777778</v>
      </c>
      <c r="P2944" s="6">
        <f>ROUND(E2944/L2944,2)</f>
        <v>55.39</v>
      </c>
      <c r="Q2944" t="str">
        <f>LEFT(N2944, SEARCH("/",N2944)-1)</f>
        <v>photography</v>
      </c>
      <c r="R2944" t="str">
        <f>RIGHT(N2944, LEN(N2944)-SEARCH("/",N2944))</f>
        <v>photobooks</v>
      </c>
      <c r="S2944" s="10">
        <f t="shared" si="90"/>
        <v>42011.342847222222</v>
      </c>
      <c r="T2944" s="10">
        <f t="shared" si="91"/>
        <v>42046.342847222222</v>
      </c>
    </row>
    <row r="2945" spans="1:20" ht="49" x14ac:dyDescent="0.25">
      <c r="A2945">
        <v>1795</v>
      </c>
      <c r="B2945" s="3" t="s">
        <v>1796</v>
      </c>
      <c r="C2945" s="3" t="s">
        <v>5905</v>
      </c>
      <c r="D2945">
        <v>28000</v>
      </c>
      <c r="E2945">
        <v>10846</v>
      </c>
      <c r="F2945" t="s">
        <v>8221</v>
      </c>
      <c r="G2945" t="s">
        <v>8236</v>
      </c>
      <c r="H2945" t="s">
        <v>8249</v>
      </c>
      <c r="I2945">
        <v>1476460800</v>
      </c>
      <c r="J2945">
        <v>1473922541</v>
      </c>
      <c r="K2945" t="b">
        <v>1</v>
      </c>
      <c r="L2945">
        <v>81</v>
      </c>
      <c r="M2945" t="b">
        <v>0</v>
      </c>
      <c r="N2945" t="s">
        <v>8285</v>
      </c>
      <c r="O2945" s="5">
        <f>E2945/D2945</f>
        <v>0.38735714285714284</v>
      </c>
      <c r="P2945" s="6">
        <f>ROUND(E2945/L2945,2)</f>
        <v>133.9</v>
      </c>
      <c r="Q2945" t="str">
        <f>LEFT(N2945, SEARCH("/",N2945)-1)</f>
        <v>photography</v>
      </c>
      <c r="R2945" t="str">
        <f>RIGHT(N2945, LEN(N2945)-SEARCH("/",N2945))</f>
        <v>photobooks</v>
      </c>
      <c r="S2945" s="10">
        <f t="shared" si="90"/>
        <v>42628.080335648141</v>
      </c>
      <c r="T2945" s="10">
        <f t="shared" si="91"/>
        <v>42657.458333333336</v>
      </c>
    </row>
    <row r="2946" spans="1:20" ht="49" x14ac:dyDescent="0.25">
      <c r="A2946">
        <v>1796</v>
      </c>
      <c r="B2946" s="3" t="s">
        <v>1797</v>
      </c>
      <c r="C2946" s="3" t="s">
        <v>5906</v>
      </c>
      <c r="D2946">
        <v>19000</v>
      </c>
      <c r="E2946">
        <v>4190</v>
      </c>
      <c r="F2946" t="s">
        <v>8221</v>
      </c>
      <c r="G2946" t="s">
        <v>8225</v>
      </c>
      <c r="H2946" t="s">
        <v>8247</v>
      </c>
      <c r="I2946">
        <v>1469356366</v>
      </c>
      <c r="J2946">
        <v>1464172366</v>
      </c>
      <c r="K2946" t="b">
        <v>1</v>
      </c>
      <c r="L2946">
        <v>86</v>
      </c>
      <c r="M2946" t="b">
        <v>0</v>
      </c>
      <c r="N2946" t="s">
        <v>8285</v>
      </c>
      <c r="O2946" s="5">
        <f>E2946/D2946</f>
        <v>0.22052631578947368</v>
      </c>
      <c r="P2946" s="6">
        <f>ROUND(E2946/L2946,2)</f>
        <v>48.72</v>
      </c>
      <c r="Q2946" t="str">
        <f>LEFT(N2946, SEARCH("/",N2946)-1)</f>
        <v>photography</v>
      </c>
      <c r="R2946" t="str">
        <f>RIGHT(N2946, LEN(N2946)-SEARCH("/",N2946))</f>
        <v>photobooks</v>
      </c>
      <c r="S2946" s="10">
        <f t="shared" si="90"/>
        <v>42515.231087962959</v>
      </c>
      <c r="T2946" s="10">
        <f t="shared" si="91"/>
        <v>42575.231087962959</v>
      </c>
    </row>
    <row r="2947" spans="1:20" ht="49" x14ac:dyDescent="0.25">
      <c r="A2947">
        <v>1797</v>
      </c>
      <c r="B2947" s="3" t="s">
        <v>1798</v>
      </c>
      <c r="C2947" s="3" t="s">
        <v>5907</v>
      </c>
      <c r="D2947">
        <v>10000</v>
      </c>
      <c r="E2947">
        <v>6755</v>
      </c>
      <c r="F2947" t="s">
        <v>8221</v>
      </c>
      <c r="G2947" t="s">
        <v>8224</v>
      </c>
      <c r="H2947" t="s">
        <v>8246</v>
      </c>
      <c r="I2947">
        <v>1481809189</v>
      </c>
      <c r="J2947">
        <v>1479217189</v>
      </c>
      <c r="K2947" t="b">
        <v>1</v>
      </c>
      <c r="L2947">
        <v>140</v>
      </c>
      <c r="M2947" t="b">
        <v>0</v>
      </c>
      <c r="N2947" t="s">
        <v>8285</v>
      </c>
      <c r="O2947" s="5">
        <f>E2947/D2947</f>
        <v>0.67549999999999999</v>
      </c>
      <c r="P2947" s="6">
        <f>ROUND(E2947/L2947,2)</f>
        <v>48.25</v>
      </c>
      <c r="Q2947" t="str">
        <f>LEFT(N2947, SEARCH("/",N2947)-1)</f>
        <v>photography</v>
      </c>
      <c r="R2947" t="str">
        <f>RIGHT(N2947, LEN(N2947)-SEARCH("/",N2947))</f>
        <v>photobooks</v>
      </c>
      <c r="S2947" s="10">
        <f t="shared" ref="S2947:S3010" si="92">(J2947/86400)+25569+(-5/24)</f>
        <v>42689.360983796294</v>
      </c>
      <c r="T2947" s="10">
        <f t="shared" ref="T2947:T3010" si="93">(I2947/86400)+25569+(-5/24)</f>
        <v>42719.360983796294</v>
      </c>
    </row>
    <row r="2948" spans="1:20" ht="49" x14ac:dyDescent="0.25">
      <c r="A2948">
        <v>1798</v>
      </c>
      <c r="B2948" s="3" t="s">
        <v>1799</v>
      </c>
      <c r="C2948" s="3" t="s">
        <v>5908</v>
      </c>
      <c r="D2948">
        <v>16000</v>
      </c>
      <c r="E2948">
        <v>2182</v>
      </c>
      <c r="F2948" t="s">
        <v>8221</v>
      </c>
      <c r="G2948" t="s">
        <v>8224</v>
      </c>
      <c r="H2948" t="s">
        <v>8246</v>
      </c>
      <c r="I2948">
        <v>1454572233</v>
      </c>
      <c r="J2948">
        <v>1449388233</v>
      </c>
      <c r="K2948" t="b">
        <v>1</v>
      </c>
      <c r="L2948">
        <v>37</v>
      </c>
      <c r="M2948" t="b">
        <v>0</v>
      </c>
      <c r="N2948" t="s">
        <v>8285</v>
      </c>
      <c r="O2948" s="5">
        <f>E2948/D2948</f>
        <v>0.136375</v>
      </c>
      <c r="P2948" s="6">
        <f>ROUND(E2948/L2948,2)</f>
        <v>58.97</v>
      </c>
      <c r="Q2948" t="str">
        <f>LEFT(N2948, SEARCH("/",N2948)-1)</f>
        <v>photography</v>
      </c>
      <c r="R2948" t="str">
        <f>RIGHT(N2948, LEN(N2948)-SEARCH("/",N2948))</f>
        <v>photobooks</v>
      </c>
      <c r="S2948" s="10">
        <f t="shared" si="92"/>
        <v>42344.118437499994</v>
      </c>
      <c r="T2948" s="10">
        <f t="shared" si="93"/>
        <v>42404.118437499994</v>
      </c>
    </row>
    <row r="2949" spans="1:20" ht="33" x14ac:dyDescent="0.25">
      <c r="A2949">
        <v>1799</v>
      </c>
      <c r="B2949" s="3" t="s">
        <v>1800</v>
      </c>
      <c r="C2949" s="3" t="s">
        <v>5909</v>
      </c>
      <c r="D2949">
        <v>4000</v>
      </c>
      <c r="E2949">
        <v>69.83</v>
      </c>
      <c r="F2949" t="s">
        <v>8221</v>
      </c>
      <c r="G2949" t="s">
        <v>8225</v>
      </c>
      <c r="H2949" t="s">
        <v>8247</v>
      </c>
      <c r="I2949">
        <v>1415740408</v>
      </c>
      <c r="J2949">
        <v>1414008808</v>
      </c>
      <c r="K2949" t="b">
        <v>1</v>
      </c>
      <c r="L2949">
        <v>6</v>
      </c>
      <c r="M2949" t="b">
        <v>0</v>
      </c>
      <c r="N2949" t="s">
        <v>8285</v>
      </c>
      <c r="O2949" s="5">
        <f>E2949/D2949</f>
        <v>1.7457500000000001E-2</v>
      </c>
      <c r="P2949" s="6">
        <f>ROUND(E2949/L2949,2)</f>
        <v>11.64</v>
      </c>
      <c r="Q2949" t="str">
        <f>LEFT(N2949, SEARCH("/",N2949)-1)</f>
        <v>photography</v>
      </c>
      <c r="R2949" t="str">
        <f>RIGHT(N2949, LEN(N2949)-SEARCH("/",N2949))</f>
        <v>photobooks</v>
      </c>
      <c r="S2949" s="10">
        <f t="shared" si="92"/>
        <v>41934.634351851848</v>
      </c>
      <c r="T2949" s="10">
        <f t="shared" si="93"/>
        <v>41954.676018518519</v>
      </c>
    </row>
    <row r="2950" spans="1:20" ht="49" x14ac:dyDescent="0.25">
      <c r="A2950">
        <v>1800</v>
      </c>
      <c r="B2950" s="3" t="s">
        <v>1801</v>
      </c>
      <c r="C2950" s="3" t="s">
        <v>5910</v>
      </c>
      <c r="D2950">
        <v>46260</v>
      </c>
      <c r="E2950">
        <v>9460</v>
      </c>
      <c r="F2950" t="s">
        <v>8221</v>
      </c>
      <c r="G2950" t="s">
        <v>8225</v>
      </c>
      <c r="H2950" t="s">
        <v>8247</v>
      </c>
      <c r="I2950">
        <v>1476109970</v>
      </c>
      <c r="J2950">
        <v>1473517970</v>
      </c>
      <c r="K2950" t="b">
        <v>1</v>
      </c>
      <c r="L2950">
        <v>113</v>
      </c>
      <c r="M2950" t="b">
        <v>0</v>
      </c>
      <c r="N2950" t="s">
        <v>8285</v>
      </c>
      <c r="O2950" s="5">
        <f>E2950/D2950</f>
        <v>0.20449632511889321</v>
      </c>
      <c r="P2950" s="6">
        <f>ROUND(E2950/L2950,2)</f>
        <v>83.72</v>
      </c>
      <c r="Q2950" t="str">
        <f>LEFT(N2950, SEARCH("/",N2950)-1)</f>
        <v>photography</v>
      </c>
      <c r="R2950" t="str">
        <f>RIGHT(N2950, LEN(N2950)-SEARCH("/",N2950))</f>
        <v>photobooks</v>
      </c>
      <c r="S2950" s="10">
        <f t="shared" si="92"/>
        <v>42623.397800925923</v>
      </c>
      <c r="T2950" s="10">
        <f t="shared" si="93"/>
        <v>42653.397800925923</v>
      </c>
    </row>
    <row r="2951" spans="1:20" ht="49" x14ac:dyDescent="0.25">
      <c r="A2951">
        <v>1801</v>
      </c>
      <c r="B2951" s="3" t="s">
        <v>1802</v>
      </c>
      <c r="C2951" s="3" t="s">
        <v>5911</v>
      </c>
      <c r="D2951">
        <v>17000</v>
      </c>
      <c r="E2951">
        <v>2355</v>
      </c>
      <c r="F2951" t="s">
        <v>8221</v>
      </c>
      <c r="G2951" t="s">
        <v>8225</v>
      </c>
      <c r="H2951" t="s">
        <v>8247</v>
      </c>
      <c r="I2951">
        <v>1450181400</v>
      </c>
      <c r="J2951">
        <v>1447429868</v>
      </c>
      <c r="K2951" t="b">
        <v>1</v>
      </c>
      <c r="L2951">
        <v>37</v>
      </c>
      <c r="M2951" t="b">
        <v>0</v>
      </c>
      <c r="N2951" t="s">
        <v>8285</v>
      </c>
      <c r="O2951" s="5">
        <f>E2951/D2951</f>
        <v>0.13852941176470587</v>
      </c>
      <c r="P2951" s="6">
        <f>ROUND(E2951/L2951,2)</f>
        <v>63.65</v>
      </c>
      <c r="Q2951" t="str">
        <f>LEFT(N2951, SEARCH("/",N2951)-1)</f>
        <v>photography</v>
      </c>
      <c r="R2951" t="str">
        <f>RIGHT(N2951, LEN(N2951)-SEARCH("/",N2951))</f>
        <v>photobooks</v>
      </c>
      <c r="S2951" s="10">
        <f t="shared" si="92"/>
        <v>42321.452175925922</v>
      </c>
      <c r="T2951" s="10">
        <f t="shared" si="93"/>
        <v>42353.298611111109</v>
      </c>
    </row>
    <row r="2952" spans="1:20" ht="33" x14ac:dyDescent="0.25">
      <c r="A2952">
        <v>1802</v>
      </c>
      <c r="B2952" s="3" t="s">
        <v>1803</v>
      </c>
      <c r="C2952" s="3" t="s">
        <v>5912</v>
      </c>
      <c r="D2952">
        <v>3500</v>
      </c>
      <c r="E2952">
        <v>1697</v>
      </c>
      <c r="F2952" t="s">
        <v>8221</v>
      </c>
      <c r="G2952" t="s">
        <v>8236</v>
      </c>
      <c r="H2952" t="s">
        <v>8249</v>
      </c>
      <c r="I2952">
        <v>1435442340</v>
      </c>
      <c r="J2952">
        <v>1433416830</v>
      </c>
      <c r="K2952" t="b">
        <v>1</v>
      </c>
      <c r="L2952">
        <v>18</v>
      </c>
      <c r="M2952" t="b">
        <v>0</v>
      </c>
      <c r="N2952" t="s">
        <v>8285</v>
      </c>
      <c r="O2952" s="5">
        <f>E2952/D2952</f>
        <v>0.48485714285714288</v>
      </c>
      <c r="P2952" s="6">
        <f>ROUND(E2952/L2952,2)</f>
        <v>94.28</v>
      </c>
      <c r="Q2952" t="str">
        <f>LEFT(N2952, SEARCH("/",N2952)-1)</f>
        <v>photography</v>
      </c>
      <c r="R2952" t="str">
        <f>RIGHT(N2952, LEN(N2952)-SEARCH("/",N2952))</f>
        <v>photobooks</v>
      </c>
      <c r="S2952" s="10">
        <f t="shared" si="92"/>
        <v>42159.264236111114</v>
      </c>
      <c r="T2952" s="10">
        <f t="shared" si="93"/>
        <v>42182.707638888889</v>
      </c>
    </row>
    <row r="2953" spans="1:20" ht="49" x14ac:dyDescent="0.25">
      <c r="A2953">
        <v>1803</v>
      </c>
      <c r="B2953" s="3" t="s">
        <v>1804</v>
      </c>
      <c r="C2953" s="3" t="s">
        <v>5913</v>
      </c>
      <c r="D2953">
        <v>17500</v>
      </c>
      <c r="E2953">
        <v>5390</v>
      </c>
      <c r="F2953" t="s">
        <v>8221</v>
      </c>
      <c r="G2953" t="s">
        <v>8224</v>
      </c>
      <c r="H2953" t="s">
        <v>8246</v>
      </c>
      <c r="I2953">
        <v>1423878182</v>
      </c>
      <c r="J2953">
        <v>1421199782</v>
      </c>
      <c r="K2953" t="b">
        <v>1</v>
      </c>
      <c r="L2953">
        <v>75</v>
      </c>
      <c r="M2953" t="b">
        <v>0</v>
      </c>
      <c r="N2953" t="s">
        <v>8285</v>
      </c>
      <c r="O2953" s="5">
        <f>E2953/D2953</f>
        <v>0.308</v>
      </c>
      <c r="P2953" s="6">
        <f>ROUND(E2953/L2953,2)</f>
        <v>71.87</v>
      </c>
      <c r="Q2953" t="str">
        <f>LEFT(N2953, SEARCH("/",N2953)-1)</f>
        <v>photography</v>
      </c>
      <c r="R2953" t="str">
        <f>RIGHT(N2953, LEN(N2953)-SEARCH("/",N2953))</f>
        <v>photobooks</v>
      </c>
      <c r="S2953" s="10">
        <f t="shared" si="92"/>
        <v>42017.863217592589</v>
      </c>
      <c r="T2953" s="10">
        <f t="shared" si="93"/>
        <v>42048.863217592589</v>
      </c>
    </row>
    <row r="2954" spans="1:20" ht="49" x14ac:dyDescent="0.25">
      <c r="A2954">
        <v>1804</v>
      </c>
      <c r="B2954" s="3" t="s">
        <v>1805</v>
      </c>
      <c r="C2954" s="3" t="s">
        <v>5914</v>
      </c>
      <c r="D2954">
        <v>15500</v>
      </c>
      <c r="E2954">
        <v>5452</v>
      </c>
      <c r="F2954" t="s">
        <v>8221</v>
      </c>
      <c r="G2954" t="s">
        <v>8224</v>
      </c>
      <c r="H2954" t="s">
        <v>8246</v>
      </c>
      <c r="I2954">
        <v>1447521404</v>
      </c>
      <c r="J2954">
        <v>1444061804</v>
      </c>
      <c r="K2954" t="b">
        <v>1</v>
      </c>
      <c r="L2954">
        <v>52</v>
      </c>
      <c r="M2954" t="b">
        <v>0</v>
      </c>
      <c r="N2954" t="s">
        <v>8285</v>
      </c>
      <c r="O2954" s="5">
        <f>E2954/D2954</f>
        <v>0.35174193548387095</v>
      </c>
      <c r="P2954" s="6">
        <f>ROUND(E2954/L2954,2)</f>
        <v>104.85</v>
      </c>
      <c r="Q2954" t="str">
        <f>LEFT(N2954, SEARCH("/",N2954)-1)</f>
        <v>photography</v>
      </c>
      <c r="R2954" t="str">
        <f>RIGHT(N2954, LEN(N2954)-SEARCH("/",N2954))</f>
        <v>photobooks</v>
      </c>
      <c r="S2954" s="10">
        <f t="shared" si="92"/>
        <v>42282.469953703701</v>
      </c>
      <c r="T2954" s="10">
        <f t="shared" si="93"/>
        <v>42322.511620370373</v>
      </c>
    </row>
    <row r="2955" spans="1:20" ht="49" x14ac:dyDescent="0.25">
      <c r="A2955">
        <v>1805</v>
      </c>
      <c r="B2955" s="3" t="s">
        <v>1806</v>
      </c>
      <c r="C2955" s="3" t="s">
        <v>5915</v>
      </c>
      <c r="D2955">
        <v>22500</v>
      </c>
      <c r="E2955">
        <v>8191</v>
      </c>
      <c r="F2955" t="s">
        <v>8221</v>
      </c>
      <c r="G2955" t="s">
        <v>8236</v>
      </c>
      <c r="H2955" t="s">
        <v>8249</v>
      </c>
      <c r="I2955">
        <v>1443808800</v>
      </c>
      <c r="J2955">
        <v>1441048658</v>
      </c>
      <c r="K2955" t="b">
        <v>1</v>
      </c>
      <c r="L2955">
        <v>122</v>
      </c>
      <c r="M2955" t="b">
        <v>0</v>
      </c>
      <c r="N2955" t="s">
        <v>8285</v>
      </c>
      <c r="O2955" s="5">
        <f>E2955/D2955</f>
        <v>0.36404444444444445</v>
      </c>
      <c r="P2955" s="6">
        <f>ROUND(E2955/L2955,2)</f>
        <v>67.14</v>
      </c>
      <c r="Q2955" t="str">
        <f>LEFT(N2955, SEARCH("/",N2955)-1)</f>
        <v>photography</v>
      </c>
      <c r="R2955" t="str">
        <f>RIGHT(N2955, LEN(N2955)-SEARCH("/",N2955))</f>
        <v>photobooks</v>
      </c>
      <c r="S2955" s="10">
        <f t="shared" si="92"/>
        <v>42247.595578703702</v>
      </c>
      <c r="T2955" s="10">
        <f t="shared" si="93"/>
        <v>42279.541666666664</v>
      </c>
    </row>
    <row r="2956" spans="1:20" ht="49" x14ac:dyDescent="0.25">
      <c r="A2956">
        <v>1806</v>
      </c>
      <c r="B2956" s="3" t="s">
        <v>1807</v>
      </c>
      <c r="C2956" s="3" t="s">
        <v>5916</v>
      </c>
      <c r="D2956">
        <v>20000</v>
      </c>
      <c r="E2956">
        <v>591</v>
      </c>
      <c r="F2956" t="s">
        <v>8221</v>
      </c>
      <c r="G2956" t="s">
        <v>8225</v>
      </c>
      <c r="H2956" t="s">
        <v>8247</v>
      </c>
      <c r="I2956">
        <v>1412090349</v>
      </c>
      <c r="J2956">
        <v>1409066349</v>
      </c>
      <c r="K2956" t="b">
        <v>1</v>
      </c>
      <c r="L2956">
        <v>8</v>
      </c>
      <c r="M2956" t="b">
        <v>0</v>
      </c>
      <c r="N2956" t="s">
        <v>8285</v>
      </c>
      <c r="O2956" s="5">
        <f>E2956/D2956</f>
        <v>2.955E-2</v>
      </c>
      <c r="P2956" s="6">
        <f>ROUND(E2956/L2956,2)</f>
        <v>73.88</v>
      </c>
      <c r="Q2956" t="str">
        <f>LEFT(N2956, SEARCH("/",N2956)-1)</f>
        <v>photography</v>
      </c>
      <c r="R2956" t="str">
        <f>RIGHT(N2956, LEN(N2956)-SEARCH("/",N2956))</f>
        <v>photobooks</v>
      </c>
      <c r="S2956" s="10">
        <f t="shared" si="92"/>
        <v>41877.429965277777</v>
      </c>
      <c r="T2956" s="10">
        <f t="shared" si="93"/>
        <v>41912.429965277777</v>
      </c>
    </row>
    <row r="2957" spans="1:20" ht="33" x14ac:dyDescent="0.25">
      <c r="A2957">
        <v>1807</v>
      </c>
      <c r="B2957" s="3" t="s">
        <v>1808</v>
      </c>
      <c r="C2957" s="3" t="s">
        <v>5917</v>
      </c>
      <c r="D2957">
        <v>5000</v>
      </c>
      <c r="E2957">
        <v>553</v>
      </c>
      <c r="F2957" t="s">
        <v>8221</v>
      </c>
      <c r="G2957" t="s">
        <v>8224</v>
      </c>
      <c r="H2957" t="s">
        <v>8246</v>
      </c>
      <c r="I2957">
        <v>1411868313</v>
      </c>
      <c r="J2957">
        <v>1409276313</v>
      </c>
      <c r="K2957" t="b">
        <v>1</v>
      </c>
      <c r="L2957">
        <v>8</v>
      </c>
      <c r="M2957" t="b">
        <v>0</v>
      </c>
      <c r="N2957" t="s">
        <v>8285</v>
      </c>
      <c r="O2957" s="5">
        <f>E2957/D2957</f>
        <v>0.1106</v>
      </c>
      <c r="P2957" s="6">
        <f>ROUND(E2957/L2957,2)</f>
        <v>69.13</v>
      </c>
      <c r="Q2957" t="str">
        <f>LEFT(N2957, SEARCH("/",N2957)-1)</f>
        <v>photography</v>
      </c>
      <c r="R2957" t="str">
        <f>RIGHT(N2957, LEN(N2957)-SEARCH("/",N2957))</f>
        <v>photobooks</v>
      </c>
      <c r="S2957" s="10">
        <f t="shared" si="92"/>
        <v>41879.860104166662</v>
      </c>
      <c r="T2957" s="10">
        <f t="shared" si="93"/>
        <v>41909.860104166662</v>
      </c>
    </row>
    <row r="2958" spans="1:20" ht="49" x14ac:dyDescent="0.25">
      <c r="A2958">
        <v>1808</v>
      </c>
      <c r="B2958" s="3" t="s">
        <v>1809</v>
      </c>
      <c r="C2958" s="3" t="s">
        <v>5918</v>
      </c>
      <c r="D2958">
        <v>28000</v>
      </c>
      <c r="E2958">
        <v>11594</v>
      </c>
      <c r="F2958" t="s">
        <v>8221</v>
      </c>
      <c r="G2958" t="s">
        <v>8224</v>
      </c>
      <c r="H2958" t="s">
        <v>8246</v>
      </c>
      <c r="I2958">
        <v>1486830030</v>
      </c>
      <c r="J2958">
        <v>1483806030</v>
      </c>
      <c r="K2958" t="b">
        <v>1</v>
      </c>
      <c r="L2958">
        <v>96</v>
      </c>
      <c r="M2958" t="b">
        <v>0</v>
      </c>
      <c r="N2958" t="s">
        <v>8285</v>
      </c>
      <c r="O2958" s="5">
        <f>E2958/D2958</f>
        <v>0.41407142857142859</v>
      </c>
      <c r="P2958" s="6">
        <f>ROUND(E2958/L2958,2)</f>
        <v>120.77</v>
      </c>
      <c r="Q2958" t="str">
        <f>LEFT(N2958, SEARCH("/",N2958)-1)</f>
        <v>photography</v>
      </c>
      <c r="R2958" t="str">
        <f>RIGHT(N2958, LEN(N2958)-SEARCH("/",N2958))</f>
        <v>photobooks</v>
      </c>
      <c r="S2958" s="10">
        <f t="shared" si="92"/>
        <v>42742.472569444442</v>
      </c>
      <c r="T2958" s="10">
        <f t="shared" si="93"/>
        <v>42777.472569444442</v>
      </c>
    </row>
    <row r="2959" spans="1:20" ht="49" x14ac:dyDescent="0.25">
      <c r="A2959">
        <v>1809</v>
      </c>
      <c r="B2959" s="3" t="s">
        <v>1810</v>
      </c>
      <c r="C2959" s="3" t="s">
        <v>5919</v>
      </c>
      <c r="D2959">
        <v>3500</v>
      </c>
      <c r="E2959">
        <v>380</v>
      </c>
      <c r="F2959" t="s">
        <v>8221</v>
      </c>
      <c r="G2959" t="s">
        <v>8229</v>
      </c>
      <c r="H2959" t="s">
        <v>8251</v>
      </c>
      <c r="I2959">
        <v>1425246439</v>
      </c>
      <c r="J2959">
        <v>1422222439</v>
      </c>
      <c r="K2959" t="b">
        <v>1</v>
      </c>
      <c r="L2959">
        <v>9</v>
      </c>
      <c r="M2959" t="b">
        <v>0</v>
      </c>
      <c r="N2959" t="s">
        <v>8285</v>
      </c>
      <c r="O2959" s="5">
        <f>E2959/D2959</f>
        <v>0.10857142857142857</v>
      </c>
      <c r="P2959" s="6">
        <f>ROUND(E2959/L2959,2)</f>
        <v>42.22</v>
      </c>
      <c r="Q2959" t="str">
        <f>LEFT(N2959, SEARCH("/",N2959)-1)</f>
        <v>photography</v>
      </c>
      <c r="R2959" t="str">
        <f>RIGHT(N2959, LEN(N2959)-SEARCH("/",N2959))</f>
        <v>photobooks</v>
      </c>
      <c r="S2959" s="10">
        <f t="shared" si="92"/>
        <v>42029.699525462966</v>
      </c>
      <c r="T2959" s="10">
        <f t="shared" si="93"/>
        <v>42064.699525462966</v>
      </c>
    </row>
    <row r="2960" spans="1:20" ht="49" x14ac:dyDescent="0.25">
      <c r="A2960">
        <v>1810</v>
      </c>
      <c r="B2960" s="3" t="s">
        <v>1811</v>
      </c>
      <c r="C2960" s="3" t="s">
        <v>5920</v>
      </c>
      <c r="D2960">
        <v>450</v>
      </c>
      <c r="E2960">
        <v>15</v>
      </c>
      <c r="F2960" t="s">
        <v>8221</v>
      </c>
      <c r="G2960" t="s">
        <v>8224</v>
      </c>
      <c r="H2960" t="s">
        <v>8246</v>
      </c>
      <c r="I2960">
        <v>1408657826</v>
      </c>
      <c r="J2960">
        <v>1407621026</v>
      </c>
      <c r="K2960" t="b">
        <v>0</v>
      </c>
      <c r="L2960">
        <v>2</v>
      </c>
      <c r="M2960" t="b">
        <v>0</v>
      </c>
      <c r="N2960" t="s">
        <v>8285</v>
      </c>
      <c r="O2960" s="5">
        <f>E2960/D2960</f>
        <v>3.3333333333333333E-2</v>
      </c>
      <c r="P2960" s="6">
        <f>ROUND(E2960/L2960,2)</f>
        <v>7.5</v>
      </c>
      <c r="Q2960" t="str">
        <f>LEFT(N2960, SEARCH("/",N2960)-1)</f>
        <v>photography</v>
      </c>
      <c r="R2960" t="str">
        <f>RIGHT(N2960, LEN(N2960)-SEARCH("/",N2960))</f>
        <v>photobooks</v>
      </c>
      <c r="S2960" s="10">
        <f t="shared" si="92"/>
        <v>41860.701689814814</v>
      </c>
      <c r="T2960" s="10">
        <f t="shared" si="93"/>
        <v>41872.701689814814</v>
      </c>
    </row>
    <row r="2961" spans="1:20" ht="33" x14ac:dyDescent="0.25">
      <c r="A2961">
        <v>1811</v>
      </c>
      <c r="B2961" s="3" t="s">
        <v>1812</v>
      </c>
      <c r="C2961" s="3" t="s">
        <v>5921</v>
      </c>
      <c r="D2961">
        <v>54000</v>
      </c>
      <c r="E2961">
        <v>40</v>
      </c>
      <c r="F2961" t="s">
        <v>8221</v>
      </c>
      <c r="G2961" t="s">
        <v>8224</v>
      </c>
      <c r="H2961" t="s">
        <v>8246</v>
      </c>
      <c r="I2961">
        <v>1414123200</v>
      </c>
      <c r="J2961">
        <v>1408962270</v>
      </c>
      <c r="K2961" t="b">
        <v>0</v>
      </c>
      <c r="L2961">
        <v>26</v>
      </c>
      <c r="M2961" t="b">
        <v>0</v>
      </c>
      <c r="N2961" t="s">
        <v>8285</v>
      </c>
      <c r="O2961" s="5">
        <f>E2961/D2961</f>
        <v>7.407407407407407E-4</v>
      </c>
      <c r="P2961" s="6">
        <f>ROUND(E2961/L2961,2)</f>
        <v>1.54</v>
      </c>
      <c r="Q2961" t="str">
        <f>LEFT(N2961, SEARCH("/",N2961)-1)</f>
        <v>photography</v>
      </c>
      <c r="R2961" t="str">
        <f>RIGHT(N2961, LEN(N2961)-SEARCH("/",N2961))</f>
        <v>photobooks</v>
      </c>
      <c r="S2961" s="10">
        <f t="shared" si="92"/>
        <v>41876.225347222222</v>
      </c>
      <c r="T2961" s="10">
        <f t="shared" si="93"/>
        <v>41935.958333333328</v>
      </c>
    </row>
    <row r="2962" spans="1:20" ht="49" x14ac:dyDescent="0.25">
      <c r="A2962">
        <v>1812</v>
      </c>
      <c r="B2962" s="3" t="s">
        <v>1813</v>
      </c>
      <c r="C2962" s="3" t="s">
        <v>5922</v>
      </c>
      <c r="D2962">
        <v>6500</v>
      </c>
      <c r="E2962">
        <v>865</v>
      </c>
      <c r="F2962" t="s">
        <v>8221</v>
      </c>
      <c r="G2962" t="s">
        <v>8225</v>
      </c>
      <c r="H2962" t="s">
        <v>8247</v>
      </c>
      <c r="I2962">
        <v>1467531536</v>
      </c>
      <c r="J2962">
        <v>1464939536</v>
      </c>
      <c r="K2962" t="b">
        <v>0</v>
      </c>
      <c r="L2962">
        <v>23</v>
      </c>
      <c r="M2962" t="b">
        <v>0</v>
      </c>
      <c r="N2962" t="s">
        <v>8285</v>
      </c>
      <c r="O2962" s="5">
        <f>E2962/D2962</f>
        <v>0.13307692307692306</v>
      </c>
      <c r="P2962" s="6">
        <f>ROUND(E2962/L2962,2)</f>
        <v>37.61</v>
      </c>
      <c r="Q2962" t="str">
        <f>LEFT(N2962, SEARCH("/",N2962)-1)</f>
        <v>photography</v>
      </c>
      <c r="R2962" t="str">
        <f>RIGHT(N2962, LEN(N2962)-SEARCH("/",N2962))</f>
        <v>photobooks</v>
      </c>
      <c r="S2962" s="10">
        <f t="shared" si="92"/>
        <v>42524.110370370363</v>
      </c>
      <c r="T2962" s="10">
        <f t="shared" si="93"/>
        <v>42554.110370370363</v>
      </c>
    </row>
    <row r="2963" spans="1:20" ht="49" x14ac:dyDescent="0.25">
      <c r="A2963">
        <v>1813</v>
      </c>
      <c r="B2963" s="3" t="s">
        <v>1814</v>
      </c>
      <c r="C2963" s="3" t="s">
        <v>5923</v>
      </c>
      <c r="D2963">
        <v>8750</v>
      </c>
      <c r="E2963">
        <v>0</v>
      </c>
      <c r="F2963" t="s">
        <v>8221</v>
      </c>
      <c r="G2963" t="s">
        <v>8225</v>
      </c>
      <c r="H2963" t="s">
        <v>8247</v>
      </c>
      <c r="I2963">
        <v>1407532812</v>
      </c>
      <c r="J2963">
        <v>1404940812</v>
      </c>
      <c r="K2963" t="b">
        <v>0</v>
      </c>
      <c r="L2963">
        <v>0</v>
      </c>
      <c r="M2963" t="b">
        <v>0</v>
      </c>
      <c r="N2963" t="s">
        <v>8285</v>
      </c>
      <c r="O2963" s="5">
        <f>E2963/D2963</f>
        <v>0</v>
      </c>
      <c r="P2963" s="6" t="e">
        <f>ROUND(E2963/L2963,2)</f>
        <v>#DIV/0!</v>
      </c>
      <c r="Q2963" t="str">
        <f>LEFT(N2963, SEARCH("/",N2963)-1)</f>
        <v>photography</v>
      </c>
      <c r="R2963" t="str">
        <f>RIGHT(N2963, LEN(N2963)-SEARCH("/",N2963))</f>
        <v>photobooks</v>
      </c>
      <c r="S2963" s="10">
        <f t="shared" si="92"/>
        <v>41829.68069444444</v>
      </c>
      <c r="T2963" s="10">
        <f t="shared" si="93"/>
        <v>41859.68069444444</v>
      </c>
    </row>
    <row r="2964" spans="1:20" ht="49" x14ac:dyDescent="0.25">
      <c r="A2964">
        <v>1814</v>
      </c>
      <c r="B2964" s="3" t="s">
        <v>1815</v>
      </c>
      <c r="C2964" s="3" t="s">
        <v>5924</v>
      </c>
      <c r="D2964">
        <v>12000</v>
      </c>
      <c r="E2964">
        <v>5902</v>
      </c>
      <c r="F2964" t="s">
        <v>8221</v>
      </c>
      <c r="G2964" t="s">
        <v>8225</v>
      </c>
      <c r="H2964" t="s">
        <v>8247</v>
      </c>
      <c r="I2964">
        <v>1425108736</v>
      </c>
      <c r="J2964">
        <v>1422516736</v>
      </c>
      <c r="K2964" t="b">
        <v>0</v>
      </c>
      <c r="L2964">
        <v>140</v>
      </c>
      <c r="M2964" t="b">
        <v>0</v>
      </c>
      <c r="N2964" t="s">
        <v>8285</v>
      </c>
      <c r="O2964" s="5">
        <f>E2964/D2964</f>
        <v>0.49183333333333334</v>
      </c>
      <c r="P2964" s="6">
        <f>ROUND(E2964/L2964,2)</f>
        <v>42.16</v>
      </c>
      <c r="Q2964" t="str">
        <f>LEFT(N2964, SEARCH("/",N2964)-1)</f>
        <v>photography</v>
      </c>
      <c r="R2964" t="str">
        <f>RIGHT(N2964, LEN(N2964)-SEARCH("/",N2964))</f>
        <v>photobooks</v>
      </c>
      <c r="S2964" s="10">
        <f t="shared" si="92"/>
        <v>42033.105740740742</v>
      </c>
      <c r="T2964" s="10">
        <f t="shared" si="93"/>
        <v>42063.105740740742</v>
      </c>
    </row>
    <row r="2965" spans="1:20" ht="49" x14ac:dyDescent="0.25">
      <c r="A2965">
        <v>1815</v>
      </c>
      <c r="B2965" s="3" t="s">
        <v>1816</v>
      </c>
      <c r="C2965" s="3" t="s">
        <v>5925</v>
      </c>
      <c r="D2965">
        <v>3000</v>
      </c>
      <c r="E2965">
        <v>0</v>
      </c>
      <c r="F2965" t="s">
        <v>8221</v>
      </c>
      <c r="G2965" t="s">
        <v>8224</v>
      </c>
      <c r="H2965" t="s">
        <v>8246</v>
      </c>
      <c r="I2965">
        <v>1435787137</v>
      </c>
      <c r="J2965">
        <v>1434577537</v>
      </c>
      <c r="K2965" t="b">
        <v>0</v>
      </c>
      <c r="L2965">
        <v>0</v>
      </c>
      <c r="M2965" t="b">
        <v>0</v>
      </c>
      <c r="N2965" t="s">
        <v>8285</v>
      </c>
      <c r="O2965" s="5">
        <f>E2965/D2965</f>
        <v>0</v>
      </c>
      <c r="P2965" s="6" t="e">
        <f>ROUND(E2965/L2965,2)</f>
        <v>#DIV/0!</v>
      </c>
      <c r="Q2965" t="str">
        <f>LEFT(N2965, SEARCH("/",N2965)-1)</f>
        <v>photography</v>
      </c>
      <c r="R2965" t="str">
        <f>RIGHT(N2965, LEN(N2965)-SEARCH("/",N2965))</f>
        <v>photobooks</v>
      </c>
      <c r="S2965" s="10">
        <f t="shared" si="92"/>
        <v>42172.698344907403</v>
      </c>
      <c r="T2965" s="10">
        <f t="shared" si="93"/>
        <v>42186.698344907403</v>
      </c>
    </row>
    <row r="2966" spans="1:20" ht="49" x14ac:dyDescent="0.25">
      <c r="A2966">
        <v>1816</v>
      </c>
      <c r="B2966" s="3" t="s">
        <v>1817</v>
      </c>
      <c r="C2966" s="3" t="s">
        <v>5926</v>
      </c>
      <c r="D2966">
        <v>25000</v>
      </c>
      <c r="E2966">
        <v>509</v>
      </c>
      <c r="F2966" t="s">
        <v>8221</v>
      </c>
      <c r="G2966" t="s">
        <v>8240</v>
      </c>
      <c r="H2966" t="s">
        <v>8257</v>
      </c>
      <c r="I2966">
        <v>1469473200</v>
      </c>
      <c r="J2966">
        <v>1467061303</v>
      </c>
      <c r="K2966" t="b">
        <v>0</v>
      </c>
      <c r="L2966">
        <v>6</v>
      </c>
      <c r="M2966" t="b">
        <v>0</v>
      </c>
      <c r="N2966" t="s">
        <v>8285</v>
      </c>
      <c r="O2966" s="5">
        <f>E2966/D2966</f>
        <v>2.036E-2</v>
      </c>
      <c r="P2966" s="6">
        <f>ROUND(E2966/L2966,2)</f>
        <v>84.83</v>
      </c>
      <c r="Q2966" t="str">
        <f>LEFT(N2966, SEARCH("/",N2966)-1)</f>
        <v>photography</v>
      </c>
      <c r="R2966" t="str">
        <f>RIGHT(N2966, LEN(N2966)-SEARCH("/",N2966))</f>
        <v>photobooks</v>
      </c>
      <c r="S2966" s="10">
        <f t="shared" si="92"/>
        <v>42548.667858796289</v>
      </c>
      <c r="T2966" s="10">
        <f t="shared" si="93"/>
        <v>42576.583333333336</v>
      </c>
    </row>
    <row r="2967" spans="1:20" ht="33" x14ac:dyDescent="0.25">
      <c r="A2967">
        <v>1817</v>
      </c>
      <c r="B2967" s="3" t="s">
        <v>1818</v>
      </c>
      <c r="C2967" s="3" t="s">
        <v>5927</v>
      </c>
      <c r="D2967">
        <v>18000</v>
      </c>
      <c r="E2967">
        <v>9419</v>
      </c>
      <c r="F2967" t="s">
        <v>8221</v>
      </c>
      <c r="G2967" t="s">
        <v>8224</v>
      </c>
      <c r="H2967" t="s">
        <v>8246</v>
      </c>
      <c r="I2967">
        <v>1485759540</v>
      </c>
      <c r="J2967">
        <v>1480607607</v>
      </c>
      <c r="K2967" t="b">
        <v>0</v>
      </c>
      <c r="L2967">
        <v>100</v>
      </c>
      <c r="M2967" t="b">
        <v>0</v>
      </c>
      <c r="N2967" t="s">
        <v>8285</v>
      </c>
      <c r="O2967" s="5">
        <f>E2967/D2967</f>
        <v>0.52327777777777773</v>
      </c>
      <c r="P2967" s="6">
        <f>ROUND(E2967/L2967,2)</f>
        <v>94.19</v>
      </c>
      <c r="Q2967" t="str">
        <f>LEFT(N2967, SEARCH("/",N2967)-1)</f>
        <v>photography</v>
      </c>
      <c r="R2967" t="str">
        <f>RIGHT(N2967, LEN(N2967)-SEARCH("/",N2967))</f>
        <v>photobooks</v>
      </c>
      <c r="S2967" s="10">
        <f t="shared" si="92"/>
        <v>42705.453784722216</v>
      </c>
      <c r="T2967" s="10">
        <f t="shared" si="93"/>
        <v>42765.082638888889</v>
      </c>
    </row>
    <row r="2968" spans="1:20" ht="33" x14ac:dyDescent="0.25">
      <c r="A2968">
        <v>1818</v>
      </c>
      <c r="B2968" s="3" t="s">
        <v>1819</v>
      </c>
      <c r="C2968" s="3" t="s">
        <v>5928</v>
      </c>
      <c r="D2968">
        <v>15000</v>
      </c>
      <c r="E2968">
        <v>0</v>
      </c>
      <c r="F2968" t="s">
        <v>8221</v>
      </c>
      <c r="G2968" t="s">
        <v>8224</v>
      </c>
      <c r="H2968" t="s">
        <v>8246</v>
      </c>
      <c r="I2968">
        <v>1428035850</v>
      </c>
      <c r="J2968">
        <v>1425447450</v>
      </c>
      <c r="K2968" t="b">
        <v>0</v>
      </c>
      <c r="L2968">
        <v>0</v>
      </c>
      <c r="M2968" t="b">
        <v>0</v>
      </c>
      <c r="N2968" t="s">
        <v>8285</v>
      </c>
      <c r="O2968" s="5">
        <f>E2968/D2968</f>
        <v>0</v>
      </c>
      <c r="P2968" s="6" t="e">
        <f>ROUND(E2968/L2968,2)</f>
        <v>#DIV/0!</v>
      </c>
      <c r="Q2968" t="str">
        <f>LEFT(N2968, SEARCH("/",N2968)-1)</f>
        <v>photography</v>
      </c>
      <c r="R2968" t="str">
        <f>RIGHT(N2968, LEN(N2968)-SEARCH("/",N2968))</f>
        <v>photobooks</v>
      </c>
      <c r="S2968" s="10">
        <f t="shared" si="92"/>
        <v>42067.026041666664</v>
      </c>
      <c r="T2968" s="10">
        <f t="shared" si="93"/>
        <v>42096.984374999993</v>
      </c>
    </row>
    <row r="2969" spans="1:20" ht="49" x14ac:dyDescent="0.25">
      <c r="A2969">
        <v>1819</v>
      </c>
      <c r="B2969" s="3" t="s">
        <v>1820</v>
      </c>
      <c r="C2969" s="3" t="s">
        <v>5929</v>
      </c>
      <c r="D2969">
        <v>1200</v>
      </c>
      <c r="E2969">
        <v>25</v>
      </c>
      <c r="F2969" t="s">
        <v>8221</v>
      </c>
      <c r="G2969" t="s">
        <v>8224</v>
      </c>
      <c r="H2969" t="s">
        <v>8246</v>
      </c>
      <c r="I2969">
        <v>1406743396</v>
      </c>
      <c r="J2969">
        <v>1404151396</v>
      </c>
      <c r="K2969" t="b">
        <v>0</v>
      </c>
      <c r="L2969">
        <v>4</v>
      </c>
      <c r="M2969" t="b">
        <v>0</v>
      </c>
      <c r="N2969" t="s">
        <v>8285</v>
      </c>
      <c r="O2969" s="5">
        <f>E2969/D2969</f>
        <v>2.0833333333333332E-2</v>
      </c>
      <c r="P2969" s="6">
        <f>ROUND(E2969/L2969,2)</f>
        <v>6.25</v>
      </c>
      <c r="Q2969" t="str">
        <f>LEFT(N2969, SEARCH("/",N2969)-1)</f>
        <v>photography</v>
      </c>
      <c r="R2969" t="str">
        <f>RIGHT(N2969, LEN(N2969)-SEARCH("/",N2969))</f>
        <v>photobooks</v>
      </c>
      <c r="S2969" s="10">
        <f t="shared" si="92"/>
        <v>41820.543935185182</v>
      </c>
      <c r="T2969" s="10">
        <f t="shared" si="93"/>
        <v>41850.543935185182</v>
      </c>
    </row>
    <row r="2970" spans="1:20" ht="49" x14ac:dyDescent="0.25">
      <c r="A2970">
        <v>1820</v>
      </c>
      <c r="B2970" s="3" t="s">
        <v>1821</v>
      </c>
      <c r="C2970" s="3" t="s">
        <v>5930</v>
      </c>
      <c r="D2970">
        <v>26000</v>
      </c>
      <c r="E2970">
        <v>1707</v>
      </c>
      <c r="F2970" t="s">
        <v>8221</v>
      </c>
      <c r="G2970" t="s">
        <v>8224</v>
      </c>
      <c r="H2970" t="s">
        <v>8246</v>
      </c>
      <c r="I2970">
        <v>1427850090</v>
      </c>
      <c r="J2970">
        <v>1425261690</v>
      </c>
      <c r="K2970" t="b">
        <v>0</v>
      </c>
      <c r="L2970">
        <v>8</v>
      </c>
      <c r="M2970" t="b">
        <v>0</v>
      </c>
      <c r="N2970" t="s">
        <v>8285</v>
      </c>
      <c r="O2970" s="5">
        <f>E2970/D2970</f>
        <v>6.565384615384616E-2</v>
      </c>
      <c r="P2970" s="6">
        <f>ROUND(E2970/L2970,2)</f>
        <v>213.38</v>
      </c>
      <c r="Q2970" t="str">
        <f>LEFT(N2970, SEARCH("/",N2970)-1)</f>
        <v>photography</v>
      </c>
      <c r="R2970" t="str">
        <f>RIGHT(N2970, LEN(N2970)-SEARCH("/",N2970))</f>
        <v>photobooks</v>
      </c>
      <c r="S2970" s="10">
        <f t="shared" si="92"/>
        <v>42064.876041666663</v>
      </c>
      <c r="T2970" s="10">
        <f t="shared" si="93"/>
        <v>42094.834374999999</v>
      </c>
    </row>
    <row r="2971" spans="1:20" ht="49" x14ac:dyDescent="0.25">
      <c r="A2971">
        <v>1861</v>
      </c>
      <c r="B2971" s="3" t="s">
        <v>1862</v>
      </c>
      <c r="C2971" s="3" t="s">
        <v>5971</v>
      </c>
      <c r="D2971">
        <v>250000</v>
      </c>
      <c r="E2971">
        <v>0</v>
      </c>
      <c r="F2971" t="s">
        <v>8221</v>
      </c>
      <c r="G2971" t="s">
        <v>8225</v>
      </c>
      <c r="H2971" t="s">
        <v>8247</v>
      </c>
      <c r="I2971">
        <v>1422256341</v>
      </c>
      <c r="J2971">
        <v>1419664341</v>
      </c>
      <c r="K2971" t="b">
        <v>0</v>
      </c>
      <c r="L2971">
        <v>0</v>
      </c>
      <c r="M2971" t="b">
        <v>0</v>
      </c>
      <c r="N2971" t="s">
        <v>8283</v>
      </c>
      <c r="O2971" s="5">
        <f>E2971/D2971</f>
        <v>0</v>
      </c>
      <c r="P2971" s="6" t="e">
        <f>ROUND(E2971/L2971,2)</f>
        <v>#DIV/0!</v>
      </c>
      <c r="Q2971" t="str">
        <f>LEFT(N2971, SEARCH("/",N2971)-1)</f>
        <v>games</v>
      </c>
      <c r="R2971" t="str">
        <f>RIGHT(N2971, LEN(N2971)-SEARCH("/",N2971))</f>
        <v>mobile games</v>
      </c>
      <c r="S2971" s="10">
        <f t="shared" si="92"/>
        <v>42000.091909722221</v>
      </c>
      <c r="T2971" s="10">
        <f t="shared" si="93"/>
        <v>42030.091909722221</v>
      </c>
    </row>
    <row r="2972" spans="1:20" ht="49" x14ac:dyDescent="0.25">
      <c r="A2972">
        <v>1862</v>
      </c>
      <c r="B2972" s="3" t="s">
        <v>1863</v>
      </c>
      <c r="C2972" s="3" t="s">
        <v>5972</v>
      </c>
      <c r="D2972">
        <v>18000</v>
      </c>
      <c r="E2972">
        <v>1455</v>
      </c>
      <c r="F2972" t="s">
        <v>8221</v>
      </c>
      <c r="G2972" t="s">
        <v>8224</v>
      </c>
      <c r="H2972" t="s">
        <v>8246</v>
      </c>
      <c r="I2972">
        <v>1488958200</v>
      </c>
      <c r="J2972">
        <v>1484912974</v>
      </c>
      <c r="K2972" t="b">
        <v>0</v>
      </c>
      <c r="L2972">
        <v>16</v>
      </c>
      <c r="M2972" t="b">
        <v>0</v>
      </c>
      <c r="N2972" t="s">
        <v>8283</v>
      </c>
      <c r="O2972" s="5">
        <f>E2972/D2972</f>
        <v>8.0833333333333326E-2</v>
      </c>
      <c r="P2972" s="6">
        <f>ROUND(E2972/L2972,2)</f>
        <v>90.94</v>
      </c>
      <c r="Q2972" t="str">
        <f>LEFT(N2972, SEARCH("/",N2972)-1)</f>
        <v>games</v>
      </c>
      <c r="R2972" t="str">
        <f>RIGHT(N2972, LEN(N2972)-SEARCH("/",N2972))</f>
        <v>mobile games</v>
      </c>
      <c r="S2972" s="10">
        <f t="shared" si="92"/>
        <v>42755.284421296295</v>
      </c>
      <c r="T2972" s="10">
        <f t="shared" si="93"/>
        <v>42802.104166666664</v>
      </c>
    </row>
    <row r="2973" spans="1:20" ht="49" x14ac:dyDescent="0.25">
      <c r="A2973">
        <v>1863</v>
      </c>
      <c r="B2973" s="3" t="s">
        <v>1864</v>
      </c>
      <c r="C2973" s="3" t="s">
        <v>5973</v>
      </c>
      <c r="D2973">
        <v>2500</v>
      </c>
      <c r="E2973">
        <v>10</v>
      </c>
      <c r="F2973" t="s">
        <v>8221</v>
      </c>
      <c r="G2973" t="s">
        <v>8224</v>
      </c>
      <c r="H2973" t="s">
        <v>8246</v>
      </c>
      <c r="I2973">
        <v>1402600085</v>
      </c>
      <c r="J2973">
        <v>1400008085</v>
      </c>
      <c r="K2973" t="b">
        <v>0</v>
      </c>
      <c r="L2973">
        <v>2</v>
      </c>
      <c r="M2973" t="b">
        <v>0</v>
      </c>
      <c r="N2973" t="s">
        <v>8283</v>
      </c>
      <c r="O2973" s="5">
        <f>E2973/D2973</f>
        <v>4.0000000000000001E-3</v>
      </c>
      <c r="P2973" s="6">
        <f>ROUND(E2973/L2973,2)</f>
        <v>5</v>
      </c>
      <c r="Q2973" t="str">
        <f>LEFT(N2973, SEARCH("/",N2973)-1)</f>
        <v>games</v>
      </c>
      <c r="R2973" t="str">
        <f>RIGHT(N2973, LEN(N2973)-SEARCH("/",N2973))</f>
        <v>mobile games</v>
      </c>
      <c r="S2973" s="10">
        <f t="shared" si="92"/>
        <v>41772.588946759257</v>
      </c>
      <c r="T2973" s="10">
        <f t="shared" si="93"/>
        <v>41802.588946759257</v>
      </c>
    </row>
    <row r="2974" spans="1:20" ht="49" x14ac:dyDescent="0.25">
      <c r="A2974">
        <v>1864</v>
      </c>
      <c r="B2974" s="3" t="s">
        <v>1865</v>
      </c>
      <c r="C2974" s="3" t="s">
        <v>5974</v>
      </c>
      <c r="D2974">
        <v>6500</v>
      </c>
      <c r="E2974">
        <v>2788</v>
      </c>
      <c r="F2974" t="s">
        <v>8221</v>
      </c>
      <c r="G2974" t="s">
        <v>8224</v>
      </c>
      <c r="H2974" t="s">
        <v>8246</v>
      </c>
      <c r="I2974">
        <v>1399223500</v>
      </c>
      <c r="J2974">
        <v>1396631500</v>
      </c>
      <c r="K2974" t="b">
        <v>0</v>
      </c>
      <c r="L2974">
        <v>48</v>
      </c>
      <c r="M2974" t="b">
        <v>0</v>
      </c>
      <c r="N2974" t="s">
        <v>8283</v>
      </c>
      <c r="O2974" s="5">
        <f>E2974/D2974</f>
        <v>0.42892307692307691</v>
      </c>
      <c r="P2974" s="6">
        <f>ROUND(E2974/L2974,2)</f>
        <v>58.08</v>
      </c>
      <c r="Q2974" t="str">
        <f>LEFT(N2974, SEARCH("/",N2974)-1)</f>
        <v>games</v>
      </c>
      <c r="R2974" t="str">
        <f>RIGHT(N2974, LEN(N2974)-SEARCH("/",N2974))</f>
        <v>mobile games</v>
      </c>
      <c r="S2974" s="10">
        <f t="shared" si="92"/>
        <v>41733.508101851847</v>
      </c>
      <c r="T2974" s="10">
        <f t="shared" si="93"/>
        <v>41763.508101851847</v>
      </c>
    </row>
    <row r="2975" spans="1:20" ht="49" x14ac:dyDescent="0.25">
      <c r="A2975">
        <v>1865</v>
      </c>
      <c r="B2975" s="3" t="s">
        <v>1866</v>
      </c>
      <c r="C2975" s="3" t="s">
        <v>5975</v>
      </c>
      <c r="D2975">
        <v>110000</v>
      </c>
      <c r="E2975">
        <v>4</v>
      </c>
      <c r="F2975" t="s">
        <v>8221</v>
      </c>
      <c r="G2975" t="s">
        <v>8225</v>
      </c>
      <c r="H2975" t="s">
        <v>8247</v>
      </c>
      <c r="I2975">
        <v>1478425747</v>
      </c>
      <c r="J2975">
        <v>1475398147</v>
      </c>
      <c r="K2975" t="b">
        <v>0</v>
      </c>
      <c r="L2975">
        <v>2</v>
      </c>
      <c r="M2975" t="b">
        <v>0</v>
      </c>
      <c r="N2975" t="s">
        <v>8283</v>
      </c>
      <c r="O2975" s="5">
        <f>E2975/D2975</f>
        <v>3.6363636363636364E-5</v>
      </c>
      <c r="P2975" s="6">
        <f>ROUND(E2975/L2975,2)</f>
        <v>2</v>
      </c>
      <c r="Q2975" t="str">
        <f>LEFT(N2975, SEARCH("/",N2975)-1)</f>
        <v>games</v>
      </c>
      <c r="R2975" t="str">
        <f>RIGHT(N2975, LEN(N2975)-SEARCH("/",N2975))</f>
        <v>mobile games</v>
      </c>
      <c r="S2975" s="10">
        <f t="shared" si="92"/>
        <v>42645.159108796295</v>
      </c>
      <c r="T2975" s="10">
        <f t="shared" si="93"/>
        <v>42680.200775462959</v>
      </c>
    </row>
    <row r="2976" spans="1:20" ht="49" x14ac:dyDescent="0.25">
      <c r="A2976">
        <v>1866</v>
      </c>
      <c r="B2976" s="3" t="s">
        <v>1867</v>
      </c>
      <c r="C2976" s="3" t="s">
        <v>5976</v>
      </c>
      <c r="D2976">
        <v>25000</v>
      </c>
      <c r="E2976">
        <v>125</v>
      </c>
      <c r="F2976" t="s">
        <v>8221</v>
      </c>
      <c r="G2976" t="s">
        <v>8224</v>
      </c>
      <c r="H2976" t="s">
        <v>8246</v>
      </c>
      <c r="I2976">
        <v>1488340800</v>
      </c>
      <c r="J2976">
        <v>1483768497</v>
      </c>
      <c r="K2976" t="b">
        <v>0</v>
      </c>
      <c r="L2976">
        <v>2</v>
      </c>
      <c r="M2976" t="b">
        <v>0</v>
      </c>
      <c r="N2976" t="s">
        <v>8283</v>
      </c>
      <c r="O2976" s="5">
        <f>E2976/D2976</f>
        <v>5.0000000000000001E-3</v>
      </c>
      <c r="P2976" s="6">
        <f>ROUND(E2976/L2976,2)</f>
        <v>62.5</v>
      </c>
      <c r="Q2976" t="str">
        <f>LEFT(N2976, SEARCH("/",N2976)-1)</f>
        <v>games</v>
      </c>
      <c r="R2976" t="str">
        <f>RIGHT(N2976, LEN(N2976)-SEARCH("/",N2976))</f>
        <v>mobile games</v>
      </c>
      <c r="S2976" s="10">
        <f t="shared" si="92"/>
        <v>42742.038159722222</v>
      </c>
      <c r="T2976" s="10">
        <f t="shared" si="93"/>
        <v>42794.958333333336</v>
      </c>
    </row>
    <row r="2977" spans="1:20" ht="49" x14ac:dyDescent="0.25">
      <c r="A2977">
        <v>1867</v>
      </c>
      <c r="B2977" s="3" t="s">
        <v>1868</v>
      </c>
      <c r="C2977" s="3" t="s">
        <v>5977</v>
      </c>
      <c r="D2977">
        <v>20000</v>
      </c>
      <c r="E2977">
        <v>10</v>
      </c>
      <c r="F2977" t="s">
        <v>8221</v>
      </c>
      <c r="G2977" t="s">
        <v>8224</v>
      </c>
      <c r="H2977" t="s">
        <v>8246</v>
      </c>
      <c r="I2977">
        <v>1478383912</v>
      </c>
      <c r="J2977">
        <v>1475791912</v>
      </c>
      <c r="K2977" t="b">
        <v>0</v>
      </c>
      <c r="L2977">
        <v>1</v>
      </c>
      <c r="M2977" t="b">
        <v>0</v>
      </c>
      <c r="N2977" t="s">
        <v>8283</v>
      </c>
      <c r="O2977" s="5">
        <f>E2977/D2977</f>
        <v>5.0000000000000001E-4</v>
      </c>
      <c r="P2977" s="6">
        <f>ROUND(E2977/L2977,2)</f>
        <v>10</v>
      </c>
      <c r="Q2977" t="str">
        <f>LEFT(N2977, SEARCH("/",N2977)-1)</f>
        <v>games</v>
      </c>
      <c r="R2977" t="str">
        <f>RIGHT(N2977, LEN(N2977)-SEARCH("/",N2977))</f>
        <v>mobile games</v>
      </c>
      <c r="S2977" s="10">
        <f t="shared" si="92"/>
        <v>42649.716574074067</v>
      </c>
      <c r="T2977" s="10">
        <f t="shared" si="93"/>
        <v>42679.716574074067</v>
      </c>
    </row>
    <row r="2978" spans="1:20" ht="49" x14ac:dyDescent="0.25">
      <c r="A2978">
        <v>1868</v>
      </c>
      <c r="B2978" s="3" t="s">
        <v>1869</v>
      </c>
      <c r="C2978" s="3" t="s">
        <v>5978</v>
      </c>
      <c r="D2978">
        <v>25000</v>
      </c>
      <c r="E2978">
        <v>1217</v>
      </c>
      <c r="F2978" t="s">
        <v>8221</v>
      </c>
      <c r="G2978" t="s">
        <v>8224</v>
      </c>
      <c r="H2978" t="s">
        <v>8246</v>
      </c>
      <c r="I2978">
        <v>1450166340</v>
      </c>
      <c r="J2978">
        <v>1448044925</v>
      </c>
      <c r="K2978" t="b">
        <v>0</v>
      </c>
      <c r="L2978">
        <v>17</v>
      </c>
      <c r="M2978" t="b">
        <v>0</v>
      </c>
      <c r="N2978" t="s">
        <v>8283</v>
      </c>
      <c r="O2978" s="5">
        <f>E2978/D2978</f>
        <v>4.8680000000000001E-2</v>
      </c>
      <c r="P2978" s="6">
        <f>ROUND(E2978/L2978,2)</f>
        <v>71.59</v>
      </c>
      <c r="Q2978" t="str">
        <f>LEFT(N2978, SEARCH("/",N2978)-1)</f>
        <v>games</v>
      </c>
      <c r="R2978" t="str">
        <f>RIGHT(N2978, LEN(N2978)-SEARCH("/",N2978))</f>
        <v>mobile games</v>
      </c>
      <c r="S2978" s="10">
        <f t="shared" si="92"/>
        <v>42328.570891203701</v>
      </c>
      <c r="T2978" s="10">
        <f t="shared" si="93"/>
        <v>42353.124305555553</v>
      </c>
    </row>
    <row r="2979" spans="1:20" ht="49" x14ac:dyDescent="0.25">
      <c r="A2979">
        <v>1869</v>
      </c>
      <c r="B2979" s="3" t="s">
        <v>1870</v>
      </c>
      <c r="C2979" s="3" t="s">
        <v>5979</v>
      </c>
      <c r="D2979">
        <v>10000</v>
      </c>
      <c r="E2979">
        <v>0</v>
      </c>
      <c r="F2979" t="s">
        <v>8221</v>
      </c>
      <c r="G2979" t="s">
        <v>8224</v>
      </c>
      <c r="H2979" t="s">
        <v>8246</v>
      </c>
      <c r="I2979">
        <v>1483488249</v>
      </c>
      <c r="J2979">
        <v>1480896249</v>
      </c>
      <c r="K2979" t="b">
        <v>0</v>
      </c>
      <c r="L2979">
        <v>0</v>
      </c>
      <c r="M2979" t="b">
        <v>0</v>
      </c>
      <c r="N2979" t="s">
        <v>8283</v>
      </c>
      <c r="O2979" s="5">
        <f>E2979/D2979</f>
        <v>0</v>
      </c>
      <c r="P2979" s="6" t="e">
        <f>ROUND(E2979/L2979,2)</f>
        <v>#DIV/0!</v>
      </c>
      <c r="Q2979" t="str">
        <f>LEFT(N2979, SEARCH("/",N2979)-1)</f>
        <v>games</v>
      </c>
      <c r="R2979" t="str">
        <f>RIGHT(N2979, LEN(N2979)-SEARCH("/",N2979))</f>
        <v>mobile games</v>
      </c>
      <c r="S2979" s="10">
        <f t="shared" si="92"/>
        <v>42708.794548611106</v>
      </c>
      <c r="T2979" s="10">
        <f t="shared" si="93"/>
        <v>42738.794548611106</v>
      </c>
    </row>
    <row r="2980" spans="1:20" ht="49" x14ac:dyDescent="0.25">
      <c r="A2980">
        <v>1870</v>
      </c>
      <c r="B2980" s="3" t="s">
        <v>1871</v>
      </c>
      <c r="C2980" s="3" t="s">
        <v>5980</v>
      </c>
      <c r="D2980">
        <v>3500</v>
      </c>
      <c r="E2980">
        <v>361</v>
      </c>
      <c r="F2980" t="s">
        <v>8221</v>
      </c>
      <c r="G2980" t="s">
        <v>8224</v>
      </c>
      <c r="H2980" t="s">
        <v>8246</v>
      </c>
      <c r="I2980">
        <v>1454213820</v>
      </c>
      <c r="J2980">
        <v>1451723535</v>
      </c>
      <c r="K2980" t="b">
        <v>0</v>
      </c>
      <c r="L2980">
        <v>11</v>
      </c>
      <c r="M2980" t="b">
        <v>0</v>
      </c>
      <c r="N2980" t="s">
        <v>8283</v>
      </c>
      <c r="O2980" s="5">
        <f>E2980/D2980</f>
        <v>0.10314285714285715</v>
      </c>
      <c r="P2980" s="6">
        <f>ROUND(E2980/L2980,2)</f>
        <v>32.82</v>
      </c>
      <c r="Q2980" t="str">
        <f>LEFT(N2980, SEARCH("/",N2980)-1)</f>
        <v>games</v>
      </c>
      <c r="R2980" t="str">
        <f>RIGHT(N2980, LEN(N2980)-SEARCH("/",N2980))</f>
        <v>mobile games</v>
      </c>
      <c r="S2980" s="10">
        <f t="shared" si="92"/>
        <v>42371.14739583333</v>
      </c>
      <c r="T2980" s="10">
        <f t="shared" si="93"/>
        <v>42399.970138888886</v>
      </c>
    </row>
    <row r="2981" spans="1:20" ht="49" x14ac:dyDescent="0.25">
      <c r="A2981">
        <v>1871</v>
      </c>
      <c r="B2981" s="3" t="s">
        <v>1872</v>
      </c>
      <c r="C2981" s="3" t="s">
        <v>5981</v>
      </c>
      <c r="D2981">
        <v>6500</v>
      </c>
      <c r="E2981">
        <v>4666</v>
      </c>
      <c r="F2981" t="s">
        <v>8221</v>
      </c>
      <c r="G2981" t="s">
        <v>8224</v>
      </c>
      <c r="H2981" t="s">
        <v>8246</v>
      </c>
      <c r="I2981">
        <v>1416512901</v>
      </c>
      <c r="J2981">
        <v>1413053301</v>
      </c>
      <c r="K2981" t="b">
        <v>0</v>
      </c>
      <c r="L2981">
        <v>95</v>
      </c>
      <c r="M2981" t="b">
        <v>0</v>
      </c>
      <c r="N2981" t="s">
        <v>8283</v>
      </c>
      <c r="O2981" s="5">
        <f>E2981/D2981</f>
        <v>0.7178461538461538</v>
      </c>
      <c r="P2981" s="6">
        <f>ROUND(E2981/L2981,2)</f>
        <v>49.12</v>
      </c>
      <c r="Q2981" t="str">
        <f>LEFT(N2981, SEARCH("/",N2981)-1)</f>
        <v>games</v>
      </c>
      <c r="R2981" t="str">
        <f>RIGHT(N2981, LEN(N2981)-SEARCH("/",N2981))</f>
        <v>mobile games</v>
      </c>
      <c r="S2981" s="10">
        <f t="shared" si="92"/>
        <v>41923.575243055551</v>
      </c>
      <c r="T2981" s="10">
        <f t="shared" si="93"/>
        <v>41963.616909722223</v>
      </c>
    </row>
    <row r="2982" spans="1:20" ht="49" x14ac:dyDescent="0.25">
      <c r="A2982">
        <v>1872</v>
      </c>
      <c r="B2982" s="3" t="s">
        <v>1873</v>
      </c>
      <c r="C2982" s="3" t="s">
        <v>5982</v>
      </c>
      <c r="D2982">
        <v>20000</v>
      </c>
      <c r="E2982">
        <v>212</v>
      </c>
      <c r="F2982" t="s">
        <v>8221</v>
      </c>
      <c r="G2982" t="s">
        <v>8224</v>
      </c>
      <c r="H2982" t="s">
        <v>8246</v>
      </c>
      <c r="I2982">
        <v>1435633602</v>
      </c>
      <c r="J2982">
        <v>1433041602</v>
      </c>
      <c r="K2982" t="b">
        <v>0</v>
      </c>
      <c r="L2982">
        <v>13</v>
      </c>
      <c r="M2982" t="b">
        <v>0</v>
      </c>
      <c r="N2982" t="s">
        <v>8283</v>
      </c>
      <c r="O2982" s="5">
        <f>E2982/D2982</f>
        <v>1.06E-2</v>
      </c>
      <c r="P2982" s="6">
        <f>ROUND(E2982/L2982,2)</f>
        <v>16.309999999999999</v>
      </c>
      <c r="Q2982" t="str">
        <f>LEFT(N2982, SEARCH("/",N2982)-1)</f>
        <v>games</v>
      </c>
      <c r="R2982" t="str">
        <f>RIGHT(N2982, LEN(N2982)-SEARCH("/",N2982))</f>
        <v>mobile games</v>
      </c>
      <c r="S2982" s="10">
        <f t="shared" si="92"/>
        <v>42154.921319444438</v>
      </c>
      <c r="T2982" s="10">
        <f t="shared" si="93"/>
        <v>42184.921319444438</v>
      </c>
    </row>
    <row r="2983" spans="1:20" ht="49" x14ac:dyDescent="0.25">
      <c r="A2983">
        <v>1873</v>
      </c>
      <c r="B2983" s="3" t="s">
        <v>1874</v>
      </c>
      <c r="C2983" s="3" t="s">
        <v>5983</v>
      </c>
      <c r="D2983">
        <v>8000</v>
      </c>
      <c r="E2983">
        <v>36</v>
      </c>
      <c r="F2983" t="s">
        <v>8221</v>
      </c>
      <c r="G2983" t="s">
        <v>8229</v>
      </c>
      <c r="H2983" t="s">
        <v>8251</v>
      </c>
      <c r="I2983">
        <v>1436373900</v>
      </c>
      <c r="J2983">
        <v>1433861210</v>
      </c>
      <c r="K2983" t="b">
        <v>0</v>
      </c>
      <c r="L2983">
        <v>2</v>
      </c>
      <c r="M2983" t="b">
        <v>0</v>
      </c>
      <c r="N2983" t="s">
        <v>8283</v>
      </c>
      <c r="O2983" s="5">
        <f>E2983/D2983</f>
        <v>4.4999999999999997E-3</v>
      </c>
      <c r="P2983" s="6">
        <f>ROUND(E2983/L2983,2)</f>
        <v>18</v>
      </c>
      <c r="Q2983" t="str">
        <f>LEFT(N2983, SEARCH("/",N2983)-1)</f>
        <v>games</v>
      </c>
      <c r="R2983" t="str">
        <f>RIGHT(N2983, LEN(N2983)-SEARCH("/",N2983))</f>
        <v>mobile games</v>
      </c>
      <c r="S2983" s="10">
        <f t="shared" si="92"/>
        <v>42164.407523148147</v>
      </c>
      <c r="T2983" s="10">
        <f t="shared" si="93"/>
        <v>42193.489583333336</v>
      </c>
    </row>
    <row r="2984" spans="1:20" ht="49" x14ac:dyDescent="0.25">
      <c r="A2984">
        <v>1874</v>
      </c>
      <c r="B2984" s="3" t="s">
        <v>1875</v>
      </c>
      <c r="C2984" s="3" t="s">
        <v>5984</v>
      </c>
      <c r="D2984">
        <v>160000</v>
      </c>
      <c r="E2984">
        <v>26</v>
      </c>
      <c r="F2984" t="s">
        <v>8221</v>
      </c>
      <c r="G2984" t="s">
        <v>8224</v>
      </c>
      <c r="H2984" t="s">
        <v>8246</v>
      </c>
      <c r="I2984">
        <v>1467155733</v>
      </c>
      <c r="J2984">
        <v>1465427733</v>
      </c>
      <c r="K2984" t="b">
        <v>0</v>
      </c>
      <c r="L2984">
        <v>2</v>
      </c>
      <c r="M2984" t="b">
        <v>0</v>
      </c>
      <c r="N2984" t="s">
        <v>8283</v>
      </c>
      <c r="O2984" s="5">
        <f>E2984/D2984</f>
        <v>1.6249999999999999E-4</v>
      </c>
      <c r="P2984" s="6">
        <f>ROUND(E2984/L2984,2)</f>
        <v>13</v>
      </c>
      <c r="Q2984" t="str">
        <f>LEFT(N2984, SEARCH("/",N2984)-1)</f>
        <v>games</v>
      </c>
      <c r="R2984" t="str">
        <f>RIGHT(N2984, LEN(N2984)-SEARCH("/",N2984))</f>
        <v>mobile games</v>
      </c>
      <c r="S2984" s="10">
        <f t="shared" si="92"/>
        <v>42529.760798611103</v>
      </c>
      <c r="T2984" s="10">
        <f t="shared" si="93"/>
        <v>42549.760798611103</v>
      </c>
    </row>
    <row r="2985" spans="1:20" ht="33" x14ac:dyDescent="0.25">
      <c r="A2985">
        <v>1875</v>
      </c>
      <c r="B2985" s="3" t="s">
        <v>1876</v>
      </c>
      <c r="C2985" s="3" t="s">
        <v>5985</v>
      </c>
      <c r="D2985">
        <v>10000</v>
      </c>
      <c r="E2985">
        <v>51</v>
      </c>
      <c r="F2985" t="s">
        <v>8221</v>
      </c>
      <c r="G2985" t="s">
        <v>8224</v>
      </c>
      <c r="H2985" t="s">
        <v>8246</v>
      </c>
      <c r="I2985">
        <v>1470519308</v>
      </c>
      <c r="J2985">
        <v>1465335308</v>
      </c>
      <c r="K2985" t="b">
        <v>0</v>
      </c>
      <c r="L2985">
        <v>3</v>
      </c>
      <c r="M2985" t="b">
        <v>0</v>
      </c>
      <c r="N2985" t="s">
        <v>8283</v>
      </c>
      <c r="O2985" s="5">
        <f>E2985/D2985</f>
        <v>5.1000000000000004E-3</v>
      </c>
      <c r="P2985" s="6">
        <f>ROUND(E2985/L2985,2)</f>
        <v>17</v>
      </c>
      <c r="Q2985" t="str">
        <f>LEFT(N2985, SEARCH("/",N2985)-1)</f>
        <v>games</v>
      </c>
      <c r="R2985" t="str">
        <f>RIGHT(N2985, LEN(N2985)-SEARCH("/",N2985))</f>
        <v>mobile games</v>
      </c>
      <c r="S2985" s="10">
        <f t="shared" si="92"/>
        <v>42528.691064814811</v>
      </c>
      <c r="T2985" s="10">
        <f t="shared" si="93"/>
        <v>42588.691064814811</v>
      </c>
    </row>
    <row r="2986" spans="1:20" ht="49" x14ac:dyDescent="0.25">
      <c r="A2986">
        <v>1876</v>
      </c>
      <c r="B2986" s="3" t="s">
        <v>1877</v>
      </c>
      <c r="C2986" s="3" t="s">
        <v>5986</v>
      </c>
      <c r="D2986">
        <v>280</v>
      </c>
      <c r="E2986">
        <v>0</v>
      </c>
      <c r="F2986" t="s">
        <v>8221</v>
      </c>
      <c r="G2986" t="s">
        <v>8226</v>
      </c>
      <c r="H2986" t="s">
        <v>8248</v>
      </c>
      <c r="I2986">
        <v>1402901405</v>
      </c>
      <c r="J2986">
        <v>1400309405</v>
      </c>
      <c r="K2986" t="b">
        <v>0</v>
      </c>
      <c r="L2986">
        <v>0</v>
      </c>
      <c r="M2986" t="b">
        <v>0</v>
      </c>
      <c r="N2986" t="s">
        <v>8283</v>
      </c>
      <c r="O2986" s="5">
        <f>E2986/D2986</f>
        <v>0</v>
      </c>
      <c r="P2986" s="6" t="e">
        <f>ROUND(E2986/L2986,2)</f>
        <v>#DIV/0!</v>
      </c>
      <c r="Q2986" t="str">
        <f>LEFT(N2986, SEARCH("/",N2986)-1)</f>
        <v>games</v>
      </c>
      <c r="R2986" t="str">
        <f>RIGHT(N2986, LEN(N2986)-SEARCH("/",N2986))</f>
        <v>mobile games</v>
      </c>
      <c r="S2986" s="10">
        <f t="shared" si="92"/>
        <v>41776.07644675926</v>
      </c>
      <c r="T2986" s="10">
        <f t="shared" si="93"/>
        <v>41806.07644675926</v>
      </c>
    </row>
    <row r="2987" spans="1:20" ht="33" x14ac:dyDescent="0.25">
      <c r="A2987">
        <v>1877</v>
      </c>
      <c r="B2987" s="3" t="s">
        <v>1878</v>
      </c>
      <c r="C2987" s="3" t="s">
        <v>5987</v>
      </c>
      <c r="D2987">
        <v>60</v>
      </c>
      <c r="E2987">
        <v>0</v>
      </c>
      <c r="F2987" t="s">
        <v>8221</v>
      </c>
      <c r="G2987" t="s">
        <v>8224</v>
      </c>
      <c r="H2987" t="s">
        <v>8246</v>
      </c>
      <c r="I2987">
        <v>1425170525</v>
      </c>
      <c r="J2987">
        <v>1422664925</v>
      </c>
      <c r="K2987" t="b">
        <v>0</v>
      </c>
      <c r="L2987">
        <v>0</v>
      </c>
      <c r="M2987" t="b">
        <v>0</v>
      </c>
      <c r="N2987" t="s">
        <v>8283</v>
      </c>
      <c r="O2987" s="5">
        <f>E2987/D2987</f>
        <v>0</v>
      </c>
      <c r="P2987" s="6" t="e">
        <f>ROUND(E2987/L2987,2)</f>
        <v>#DIV/0!</v>
      </c>
      <c r="Q2987" t="str">
        <f>LEFT(N2987, SEARCH("/",N2987)-1)</f>
        <v>games</v>
      </c>
      <c r="R2987" t="str">
        <f>RIGHT(N2987, LEN(N2987)-SEARCH("/",N2987))</f>
        <v>mobile games</v>
      </c>
      <c r="S2987" s="10">
        <f t="shared" si="92"/>
        <v>42034.820891203701</v>
      </c>
      <c r="T2987" s="10">
        <f t="shared" si="93"/>
        <v>42063.820891203701</v>
      </c>
    </row>
    <row r="2988" spans="1:20" ht="49" x14ac:dyDescent="0.25">
      <c r="A2988">
        <v>1878</v>
      </c>
      <c r="B2988" s="3" t="s">
        <v>1879</v>
      </c>
      <c r="C2988" s="3" t="s">
        <v>5988</v>
      </c>
      <c r="D2988">
        <v>8000</v>
      </c>
      <c r="E2988">
        <v>0</v>
      </c>
      <c r="F2988" t="s">
        <v>8221</v>
      </c>
      <c r="G2988" t="s">
        <v>8226</v>
      </c>
      <c r="H2988" t="s">
        <v>8248</v>
      </c>
      <c r="I2988">
        <v>1402618355</v>
      </c>
      <c r="J2988">
        <v>1400026355</v>
      </c>
      <c r="K2988" t="b">
        <v>0</v>
      </c>
      <c r="L2988">
        <v>0</v>
      </c>
      <c r="M2988" t="b">
        <v>0</v>
      </c>
      <c r="N2988" t="s">
        <v>8283</v>
      </c>
      <c r="O2988" s="5">
        <f>E2988/D2988</f>
        <v>0</v>
      </c>
      <c r="P2988" s="6" t="e">
        <f>ROUND(E2988/L2988,2)</f>
        <v>#DIV/0!</v>
      </c>
      <c r="Q2988" t="str">
        <f>LEFT(N2988, SEARCH("/",N2988)-1)</f>
        <v>games</v>
      </c>
      <c r="R2988" t="str">
        <f>RIGHT(N2988, LEN(N2988)-SEARCH("/",N2988))</f>
        <v>mobile games</v>
      </c>
      <c r="S2988" s="10">
        <f t="shared" si="92"/>
        <v>41772.800405092588</v>
      </c>
      <c r="T2988" s="10">
        <f t="shared" si="93"/>
        <v>41802.800405092588</v>
      </c>
    </row>
    <row r="2989" spans="1:20" ht="49" x14ac:dyDescent="0.25">
      <c r="A2989">
        <v>1879</v>
      </c>
      <c r="B2989" s="3" t="s">
        <v>1880</v>
      </c>
      <c r="C2989" s="3" t="s">
        <v>5989</v>
      </c>
      <c r="D2989">
        <v>5000</v>
      </c>
      <c r="E2989">
        <v>6</v>
      </c>
      <c r="F2989" t="s">
        <v>8221</v>
      </c>
      <c r="G2989" t="s">
        <v>8227</v>
      </c>
      <c r="H2989" t="s">
        <v>8249</v>
      </c>
      <c r="I2989">
        <v>1457966129</v>
      </c>
      <c r="J2989">
        <v>1455377729</v>
      </c>
      <c r="K2989" t="b">
        <v>0</v>
      </c>
      <c r="L2989">
        <v>2</v>
      </c>
      <c r="M2989" t="b">
        <v>0</v>
      </c>
      <c r="N2989" t="s">
        <v>8283</v>
      </c>
      <c r="O2989" s="5">
        <f>E2989/D2989</f>
        <v>1.1999999999999999E-3</v>
      </c>
      <c r="P2989" s="6">
        <f>ROUND(E2989/L2989,2)</f>
        <v>3</v>
      </c>
      <c r="Q2989" t="str">
        <f>LEFT(N2989, SEARCH("/",N2989)-1)</f>
        <v>games</v>
      </c>
      <c r="R2989" t="str">
        <f>RIGHT(N2989, LEN(N2989)-SEARCH("/",N2989))</f>
        <v>mobile games</v>
      </c>
      <c r="S2989" s="10">
        <f t="shared" si="92"/>
        <v>42413.441307870373</v>
      </c>
      <c r="T2989" s="10">
        <f t="shared" si="93"/>
        <v>42443.399641203701</v>
      </c>
    </row>
    <row r="2990" spans="1:20" ht="33" x14ac:dyDescent="0.25">
      <c r="A2990">
        <v>1880</v>
      </c>
      <c r="B2990" s="3" t="s">
        <v>1881</v>
      </c>
      <c r="C2990" s="3" t="s">
        <v>5990</v>
      </c>
      <c r="D2990">
        <v>5000</v>
      </c>
      <c r="E2990">
        <v>1004</v>
      </c>
      <c r="F2990" t="s">
        <v>8221</v>
      </c>
      <c r="G2990" t="s">
        <v>8225</v>
      </c>
      <c r="H2990" t="s">
        <v>8247</v>
      </c>
      <c r="I2990">
        <v>1459341380</v>
      </c>
      <c r="J2990">
        <v>1456839380</v>
      </c>
      <c r="K2990" t="b">
        <v>0</v>
      </c>
      <c r="L2990">
        <v>24</v>
      </c>
      <c r="M2990" t="b">
        <v>0</v>
      </c>
      <c r="N2990" t="s">
        <v>8283</v>
      </c>
      <c r="O2990" s="5">
        <f>E2990/D2990</f>
        <v>0.20080000000000001</v>
      </c>
      <c r="P2990" s="6">
        <f>ROUND(E2990/L2990,2)</f>
        <v>41.83</v>
      </c>
      <c r="Q2990" t="str">
        <f>LEFT(N2990, SEARCH("/",N2990)-1)</f>
        <v>games</v>
      </c>
      <c r="R2990" t="str">
        <f>RIGHT(N2990, LEN(N2990)-SEARCH("/",N2990))</f>
        <v>mobile games</v>
      </c>
      <c r="S2990" s="10">
        <f t="shared" si="92"/>
        <v>42430.358564814807</v>
      </c>
      <c r="T2990" s="10">
        <f t="shared" si="93"/>
        <v>42459.31689814815</v>
      </c>
    </row>
    <row r="2991" spans="1:20" ht="49" x14ac:dyDescent="0.25">
      <c r="A2991">
        <v>1901</v>
      </c>
      <c r="B2991" s="3" t="s">
        <v>1902</v>
      </c>
      <c r="C2991" s="3" t="s">
        <v>6011</v>
      </c>
      <c r="D2991">
        <v>99000</v>
      </c>
      <c r="E2991">
        <v>2670</v>
      </c>
      <c r="F2991" t="s">
        <v>8221</v>
      </c>
      <c r="G2991" t="s">
        <v>8225</v>
      </c>
      <c r="H2991" t="s">
        <v>8247</v>
      </c>
      <c r="I2991">
        <v>1432299600</v>
      </c>
      <c r="J2991">
        <v>1429707729</v>
      </c>
      <c r="K2991" t="b">
        <v>0</v>
      </c>
      <c r="L2991">
        <v>25</v>
      </c>
      <c r="M2991" t="b">
        <v>0</v>
      </c>
      <c r="N2991" t="s">
        <v>8294</v>
      </c>
      <c r="O2991" s="5">
        <f>E2991/D2991</f>
        <v>2.696969696969697E-2</v>
      </c>
      <c r="P2991" s="6">
        <f>ROUND(E2991/L2991,2)</f>
        <v>106.8</v>
      </c>
      <c r="Q2991" t="str">
        <f>LEFT(N2991, SEARCH("/",N2991)-1)</f>
        <v>technology</v>
      </c>
      <c r="R2991" t="str">
        <f>RIGHT(N2991, LEN(N2991)-SEARCH("/",N2991))</f>
        <v>gadgets</v>
      </c>
      <c r="S2991" s="10">
        <f t="shared" si="92"/>
        <v>42116.334826388884</v>
      </c>
      <c r="T2991" s="10">
        <f t="shared" si="93"/>
        <v>42146.333333333336</v>
      </c>
    </row>
    <row r="2992" spans="1:20" ht="49" x14ac:dyDescent="0.25">
      <c r="A2992">
        <v>1902</v>
      </c>
      <c r="B2992" s="3" t="s">
        <v>1903</v>
      </c>
      <c r="C2992" s="3" t="s">
        <v>6012</v>
      </c>
      <c r="D2992">
        <v>1000</v>
      </c>
      <c r="E2992">
        <v>12</v>
      </c>
      <c r="F2992" t="s">
        <v>8221</v>
      </c>
      <c r="G2992" t="s">
        <v>8233</v>
      </c>
      <c r="H2992" t="s">
        <v>8249</v>
      </c>
      <c r="I2992">
        <v>1425495447</v>
      </c>
      <c r="J2992">
        <v>1422903447</v>
      </c>
      <c r="K2992" t="b">
        <v>0</v>
      </c>
      <c r="L2992">
        <v>3</v>
      </c>
      <c r="M2992" t="b">
        <v>0</v>
      </c>
      <c r="N2992" t="s">
        <v>8294</v>
      </c>
      <c r="O2992" s="5">
        <f>E2992/D2992</f>
        <v>1.2E-2</v>
      </c>
      <c r="P2992" s="6">
        <f>ROUND(E2992/L2992,2)</f>
        <v>4</v>
      </c>
      <c r="Q2992" t="str">
        <f>LEFT(N2992, SEARCH("/",N2992)-1)</f>
        <v>technology</v>
      </c>
      <c r="R2992" t="str">
        <f>RIGHT(N2992, LEN(N2992)-SEARCH("/",N2992))</f>
        <v>gadgets</v>
      </c>
      <c r="S2992" s="10">
        <f t="shared" si="92"/>
        <v>42037.581562499996</v>
      </c>
      <c r="T2992" s="10">
        <f t="shared" si="93"/>
        <v>42067.581562499996</v>
      </c>
    </row>
    <row r="2993" spans="1:20" ht="49" x14ac:dyDescent="0.25">
      <c r="A2993">
        <v>1903</v>
      </c>
      <c r="B2993" s="3" t="s">
        <v>1904</v>
      </c>
      <c r="C2993" s="3" t="s">
        <v>6013</v>
      </c>
      <c r="D2993">
        <v>3000</v>
      </c>
      <c r="E2993">
        <v>1398</v>
      </c>
      <c r="F2993" t="s">
        <v>8221</v>
      </c>
      <c r="G2993" t="s">
        <v>8224</v>
      </c>
      <c r="H2993" t="s">
        <v>8246</v>
      </c>
      <c r="I2993">
        <v>1485541791</v>
      </c>
      <c r="J2993">
        <v>1480357791</v>
      </c>
      <c r="K2993" t="b">
        <v>0</v>
      </c>
      <c r="L2993">
        <v>41</v>
      </c>
      <c r="M2993" t="b">
        <v>0</v>
      </c>
      <c r="N2993" t="s">
        <v>8294</v>
      </c>
      <c r="O2993" s="5">
        <f>E2993/D2993</f>
        <v>0.46600000000000003</v>
      </c>
      <c r="P2993" s="6">
        <f>ROUND(E2993/L2993,2)</f>
        <v>34.1</v>
      </c>
      <c r="Q2993" t="str">
        <f>LEFT(N2993, SEARCH("/",N2993)-1)</f>
        <v>technology</v>
      </c>
      <c r="R2993" t="str">
        <f>RIGHT(N2993, LEN(N2993)-SEARCH("/",N2993))</f>
        <v>gadgets</v>
      </c>
      <c r="S2993" s="10">
        <f t="shared" si="92"/>
        <v>42702.562395833331</v>
      </c>
      <c r="T2993" s="10">
        <f t="shared" si="93"/>
        <v>42762.562395833331</v>
      </c>
    </row>
    <row r="2994" spans="1:20" ht="49" x14ac:dyDescent="0.25">
      <c r="A2994">
        <v>1904</v>
      </c>
      <c r="B2994" s="3" t="s">
        <v>1905</v>
      </c>
      <c r="C2994" s="3" t="s">
        <v>6014</v>
      </c>
      <c r="D2994">
        <v>50000</v>
      </c>
      <c r="E2994">
        <v>50</v>
      </c>
      <c r="F2994" t="s">
        <v>8221</v>
      </c>
      <c r="G2994" t="s">
        <v>8224</v>
      </c>
      <c r="H2994" t="s">
        <v>8246</v>
      </c>
      <c r="I2994">
        <v>1451752021</v>
      </c>
      <c r="J2994">
        <v>1447864021</v>
      </c>
      <c r="K2994" t="b">
        <v>0</v>
      </c>
      <c r="L2994">
        <v>2</v>
      </c>
      <c r="M2994" t="b">
        <v>0</v>
      </c>
      <c r="N2994" t="s">
        <v>8294</v>
      </c>
      <c r="O2994" s="5">
        <f>E2994/D2994</f>
        <v>1E-3</v>
      </c>
      <c r="P2994" s="6">
        <f>ROUND(E2994/L2994,2)</f>
        <v>25</v>
      </c>
      <c r="Q2994" t="str">
        <f>LEFT(N2994, SEARCH("/",N2994)-1)</f>
        <v>technology</v>
      </c>
      <c r="R2994" t="str">
        <f>RIGHT(N2994, LEN(N2994)-SEARCH("/",N2994))</f>
        <v>gadgets</v>
      </c>
      <c r="S2994" s="10">
        <f t="shared" si="92"/>
        <v>42326.477094907408</v>
      </c>
      <c r="T2994" s="10">
        <f t="shared" si="93"/>
        <v>42371.477094907408</v>
      </c>
    </row>
    <row r="2995" spans="1:20" ht="49" x14ac:dyDescent="0.25">
      <c r="A2995">
        <v>1905</v>
      </c>
      <c r="B2995" s="3" t="s">
        <v>1906</v>
      </c>
      <c r="C2995" s="3" t="s">
        <v>6015</v>
      </c>
      <c r="D2995">
        <v>25000</v>
      </c>
      <c r="E2995">
        <v>42</v>
      </c>
      <c r="F2995" t="s">
        <v>8221</v>
      </c>
      <c r="G2995" t="s">
        <v>8224</v>
      </c>
      <c r="H2995" t="s">
        <v>8246</v>
      </c>
      <c r="I2995">
        <v>1410127994</v>
      </c>
      <c r="J2995">
        <v>1407535994</v>
      </c>
      <c r="K2995" t="b">
        <v>0</v>
      </c>
      <c r="L2995">
        <v>4</v>
      </c>
      <c r="M2995" t="b">
        <v>0</v>
      </c>
      <c r="N2995" t="s">
        <v>8294</v>
      </c>
      <c r="O2995" s="5">
        <f>E2995/D2995</f>
        <v>1.6800000000000001E-3</v>
      </c>
      <c r="P2995" s="6">
        <f>ROUND(E2995/L2995,2)</f>
        <v>10.5</v>
      </c>
      <c r="Q2995" t="str">
        <f>LEFT(N2995, SEARCH("/",N2995)-1)</f>
        <v>technology</v>
      </c>
      <c r="R2995" t="str">
        <f>RIGHT(N2995, LEN(N2995)-SEARCH("/",N2995))</f>
        <v>gadgets</v>
      </c>
      <c r="S2995" s="10">
        <f t="shared" si="92"/>
        <v>41859.717523148145</v>
      </c>
      <c r="T2995" s="10">
        <f t="shared" si="93"/>
        <v>41889.717523148145</v>
      </c>
    </row>
    <row r="2996" spans="1:20" ht="49" x14ac:dyDescent="0.25">
      <c r="A2996">
        <v>1906</v>
      </c>
      <c r="B2996" s="3" t="s">
        <v>1907</v>
      </c>
      <c r="C2996" s="3" t="s">
        <v>6016</v>
      </c>
      <c r="D2996">
        <v>50000</v>
      </c>
      <c r="E2996">
        <v>21380</v>
      </c>
      <c r="F2996" t="s">
        <v>8221</v>
      </c>
      <c r="G2996" t="s">
        <v>8224</v>
      </c>
      <c r="H2996" t="s">
        <v>8246</v>
      </c>
      <c r="I2996">
        <v>1466697983</v>
      </c>
      <c r="J2996">
        <v>1464105983</v>
      </c>
      <c r="K2996" t="b">
        <v>0</v>
      </c>
      <c r="L2996">
        <v>99</v>
      </c>
      <c r="M2996" t="b">
        <v>0</v>
      </c>
      <c r="N2996" t="s">
        <v>8294</v>
      </c>
      <c r="O2996" s="5">
        <f>E2996/D2996</f>
        <v>0.42759999999999998</v>
      </c>
      <c r="P2996" s="6">
        <f>ROUND(E2996/L2996,2)</f>
        <v>215.96</v>
      </c>
      <c r="Q2996" t="str">
        <f>LEFT(N2996, SEARCH("/",N2996)-1)</f>
        <v>technology</v>
      </c>
      <c r="R2996" t="str">
        <f>RIGHT(N2996, LEN(N2996)-SEARCH("/",N2996))</f>
        <v>gadgets</v>
      </c>
      <c r="S2996" s="10">
        <f t="shared" si="92"/>
        <v>42514.462766203702</v>
      </c>
      <c r="T2996" s="10">
        <f t="shared" si="93"/>
        <v>42544.462766203702</v>
      </c>
    </row>
    <row r="2997" spans="1:20" ht="49" x14ac:dyDescent="0.25">
      <c r="A2997">
        <v>1907</v>
      </c>
      <c r="B2997" s="3" t="s">
        <v>1908</v>
      </c>
      <c r="C2997" s="3" t="s">
        <v>6017</v>
      </c>
      <c r="D2997">
        <v>30000</v>
      </c>
      <c r="E2997">
        <v>85</v>
      </c>
      <c r="F2997" t="s">
        <v>8221</v>
      </c>
      <c r="G2997" t="s">
        <v>8224</v>
      </c>
      <c r="H2997" t="s">
        <v>8246</v>
      </c>
      <c r="I2997">
        <v>1400853925</v>
      </c>
      <c r="J2997">
        <v>1399557925</v>
      </c>
      <c r="K2997" t="b">
        <v>0</v>
      </c>
      <c r="L2997">
        <v>4</v>
      </c>
      <c r="M2997" t="b">
        <v>0</v>
      </c>
      <c r="N2997" t="s">
        <v>8294</v>
      </c>
      <c r="O2997" s="5">
        <f>E2997/D2997</f>
        <v>2.8333333333333335E-3</v>
      </c>
      <c r="P2997" s="6">
        <f>ROUND(E2997/L2997,2)</f>
        <v>21.25</v>
      </c>
      <c r="Q2997" t="str">
        <f>LEFT(N2997, SEARCH("/",N2997)-1)</f>
        <v>technology</v>
      </c>
      <c r="R2997" t="str">
        <f>RIGHT(N2997, LEN(N2997)-SEARCH("/",N2997))</f>
        <v>gadgets</v>
      </c>
      <c r="S2997" s="10">
        <f t="shared" si="92"/>
        <v>41767.378761574073</v>
      </c>
      <c r="T2997" s="10">
        <f t="shared" si="93"/>
        <v>41782.378761574073</v>
      </c>
    </row>
    <row r="2998" spans="1:20" ht="49" x14ac:dyDescent="0.25">
      <c r="A2998">
        <v>1908</v>
      </c>
      <c r="B2998" s="3" t="s">
        <v>1909</v>
      </c>
      <c r="C2998" s="3" t="s">
        <v>6018</v>
      </c>
      <c r="D2998">
        <v>25000</v>
      </c>
      <c r="E2998">
        <v>433</v>
      </c>
      <c r="F2998" t="s">
        <v>8221</v>
      </c>
      <c r="G2998" t="s">
        <v>8224</v>
      </c>
      <c r="H2998" t="s">
        <v>8246</v>
      </c>
      <c r="I2998">
        <v>1483048900</v>
      </c>
      <c r="J2998">
        <v>1480456900</v>
      </c>
      <c r="K2998" t="b">
        <v>0</v>
      </c>
      <c r="L2998">
        <v>4</v>
      </c>
      <c r="M2998" t="b">
        <v>0</v>
      </c>
      <c r="N2998" t="s">
        <v>8294</v>
      </c>
      <c r="O2998" s="5">
        <f>E2998/D2998</f>
        <v>1.7319999999999999E-2</v>
      </c>
      <c r="P2998" s="6">
        <f>ROUND(E2998/L2998,2)</f>
        <v>108.25</v>
      </c>
      <c r="Q2998" t="str">
        <f>LEFT(N2998, SEARCH("/",N2998)-1)</f>
        <v>technology</v>
      </c>
      <c r="R2998" t="str">
        <f>RIGHT(N2998, LEN(N2998)-SEARCH("/",N2998))</f>
        <v>gadgets</v>
      </c>
      <c r="S2998" s="10">
        <f t="shared" si="92"/>
        <v>42703.709490740737</v>
      </c>
      <c r="T2998" s="10">
        <f t="shared" si="93"/>
        <v>42733.709490740737</v>
      </c>
    </row>
    <row r="2999" spans="1:20" ht="49" x14ac:dyDescent="0.25">
      <c r="A2999">
        <v>1909</v>
      </c>
      <c r="B2999" s="3" t="s">
        <v>1910</v>
      </c>
      <c r="C2999" s="3" t="s">
        <v>6019</v>
      </c>
      <c r="D2999">
        <v>35000</v>
      </c>
      <c r="E2999">
        <v>4939</v>
      </c>
      <c r="F2999" t="s">
        <v>8221</v>
      </c>
      <c r="G2999" t="s">
        <v>8224</v>
      </c>
      <c r="H2999" t="s">
        <v>8246</v>
      </c>
      <c r="I2999">
        <v>1414059479</v>
      </c>
      <c r="J2999">
        <v>1411467479</v>
      </c>
      <c r="K2999" t="b">
        <v>0</v>
      </c>
      <c r="L2999">
        <v>38</v>
      </c>
      <c r="M2999" t="b">
        <v>0</v>
      </c>
      <c r="N2999" t="s">
        <v>8294</v>
      </c>
      <c r="O2999" s="5">
        <f>E2999/D2999</f>
        <v>0.14111428571428572</v>
      </c>
      <c r="P2999" s="6">
        <f>ROUND(E2999/L2999,2)</f>
        <v>129.97</v>
      </c>
      <c r="Q2999" t="str">
        <f>LEFT(N2999, SEARCH("/",N2999)-1)</f>
        <v>technology</v>
      </c>
      <c r="R2999" t="str">
        <f>RIGHT(N2999, LEN(N2999)-SEARCH("/",N2999))</f>
        <v>gadgets</v>
      </c>
      <c r="S2999" s="10">
        <f t="shared" si="92"/>
        <v>41905.220821759256</v>
      </c>
      <c r="T2999" s="10">
        <f t="shared" si="93"/>
        <v>41935.220821759256</v>
      </c>
    </row>
    <row r="3000" spans="1:20" ht="49" x14ac:dyDescent="0.25">
      <c r="A3000">
        <v>1910</v>
      </c>
      <c r="B3000" s="3" t="s">
        <v>1911</v>
      </c>
      <c r="C3000" s="3" t="s">
        <v>6020</v>
      </c>
      <c r="D3000">
        <v>85000</v>
      </c>
      <c r="E3000">
        <v>33486</v>
      </c>
      <c r="F3000" t="s">
        <v>8221</v>
      </c>
      <c r="G3000" t="s">
        <v>8233</v>
      </c>
      <c r="H3000" t="s">
        <v>8249</v>
      </c>
      <c r="I3000">
        <v>1446331500</v>
      </c>
      <c r="J3000">
        <v>1442531217</v>
      </c>
      <c r="K3000" t="b">
        <v>0</v>
      </c>
      <c r="L3000">
        <v>285</v>
      </c>
      <c r="M3000" t="b">
        <v>0</v>
      </c>
      <c r="N3000" t="s">
        <v>8294</v>
      </c>
      <c r="O3000" s="5">
        <f>E3000/D3000</f>
        <v>0.39395294117647056</v>
      </c>
      <c r="P3000" s="6">
        <f>ROUND(E3000/L3000,2)</f>
        <v>117.49</v>
      </c>
      <c r="Q3000" t="str">
        <f>LEFT(N3000, SEARCH("/",N3000)-1)</f>
        <v>technology</v>
      </c>
      <c r="R3000" t="str">
        <f>RIGHT(N3000, LEN(N3000)-SEARCH("/",N3000))</f>
        <v>gadgets</v>
      </c>
      <c r="S3000" s="10">
        <f t="shared" si="92"/>
        <v>42264.754826388882</v>
      </c>
      <c r="T3000" s="10">
        <f t="shared" si="93"/>
        <v>42308.739583333336</v>
      </c>
    </row>
    <row r="3001" spans="1:20" ht="49" x14ac:dyDescent="0.25">
      <c r="A3001">
        <v>1911</v>
      </c>
      <c r="B3001" s="3" t="s">
        <v>1912</v>
      </c>
      <c r="C3001" s="3" t="s">
        <v>6021</v>
      </c>
      <c r="D3001">
        <v>42500</v>
      </c>
      <c r="E3001">
        <v>10</v>
      </c>
      <c r="F3001" t="s">
        <v>8221</v>
      </c>
      <c r="G3001" t="s">
        <v>8228</v>
      </c>
      <c r="H3001" t="s">
        <v>8250</v>
      </c>
      <c r="I3001">
        <v>1407545334</v>
      </c>
      <c r="J3001">
        <v>1404953334</v>
      </c>
      <c r="K3001" t="b">
        <v>0</v>
      </c>
      <c r="L3001">
        <v>1</v>
      </c>
      <c r="M3001" t="b">
        <v>0</v>
      </c>
      <c r="N3001" t="s">
        <v>8294</v>
      </c>
      <c r="O3001" s="5">
        <f>E3001/D3001</f>
        <v>2.3529411764705883E-4</v>
      </c>
      <c r="P3001" s="6">
        <f>ROUND(E3001/L3001,2)</f>
        <v>10</v>
      </c>
      <c r="Q3001" t="str">
        <f>LEFT(N3001, SEARCH("/",N3001)-1)</f>
        <v>technology</v>
      </c>
      <c r="R3001" t="str">
        <f>RIGHT(N3001, LEN(N3001)-SEARCH("/",N3001))</f>
        <v>gadgets</v>
      </c>
      <c r="S3001" s="10">
        <f t="shared" si="92"/>
        <v>41829.825624999998</v>
      </c>
      <c r="T3001" s="10">
        <f t="shared" si="93"/>
        <v>41859.825624999998</v>
      </c>
    </row>
    <row r="3002" spans="1:20" ht="49" x14ac:dyDescent="0.25">
      <c r="A3002">
        <v>1912</v>
      </c>
      <c r="B3002" s="3" t="s">
        <v>1913</v>
      </c>
      <c r="C3002" s="3" t="s">
        <v>6022</v>
      </c>
      <c r="D3002">
        <v>5000</v>
      </c>
      <c r="E3002">
        <v>2965</v>
      </c>
      <c r="F3002" t="s">
        <v>8221</v>
      </c>
      <c r="G3002" t="s">
        <v>8224</v>
      </c>
      <c r="H3002" t="s">
        <v>8246</v>
      </c>
      <c r="I3002">
        <v>1433395560</v>
      </c>
      <c r="J3002">
        <v>1430803560</v>
      </c>
      <c r="K3002" t="b">
        <v>0</v>
      </c>
      <c r="L3002">
        <v>42</v>
      </c>
      <c r="M3002" t="b">
        <v>0</v>
      </c>
      <c r="N3002" t="s">
        <v>8294</v>
      </c>
      <c r="O3002" s="5">
        <f>E3002/D3002</f>
        <v>0.59299999999999997</v>
      </c>
      <c r="P3002" s="6">
        <f>ROUND(E3002/L3002,2)</f>
        <v>70.599999999999994</v>
      </c>
      <c r="Q3002" t="str">
        <f>LEFT(N3002, SEARCH("/",N3002)-1)</f>
        <v>technology</v>
      </c>
      <c r="R3002" t="str">
        <f>RIGHT(N3002, LEN(N3002)-SEARCH("/",N3002))</f>
        <v>gadgets</v>
      </c>
      <c r="S3002" s="10">
        <f t="shared" si="92"/>
        <v>42129.018055555549</v>
      </c>
      <c r="T3002" s="10">
        <f t="shared" si="93"/>
        <v>42159.018055555549</v>
      </c>
    </row>
    <row r="3003" spans="1:20" ht="33" x14ac:dyDescent="0.25">
      <c r="A3003">
        <v>1913</v>
      </c>
      <c r="B3003" s="3" t="s">
        <v>1914</v>
      </c>
      <c r="C3003" s="3" t="s">
        <v>6023</v>
      </c>
      <c r="D3003">
        <v>48000</v>
      </c>
      <c r="E3003">
        <v>637</v>
      </c>
      <c r="F3003" t="s">
        <v>8221</v>
      </c>
      <c r="G3003" t="s">
        <v>8225</v>
      </c>
      <c r="H3003" t="s">
        <v>8247</v>
      </c>
      <c r="I3003">
        <v>1412770578</v>
      </c>
      <c r="J3003">
        <v>1410178578</v>
      </c>
      <c r="K3003" t="b">
        <v>0</v>
      </c>
      <c r="L3003">
        <v>26</v>
      </c>
      <c r="M3003" t="b">
        <v>0</v>
      </c>
      <c r="N3003" t="s">
        <v>8294</v>
      </c>
      <c r="O3003" s="5">
        <f>E3003/D3003</f>
        <v>1.3270833333333334E-2</v>
      </c>
      <c r="P3003" s="6">
        <f>ROUND(E3003/L3003,2)</f>
        <v>24.5</v>
      </c>
      <c r="Q3003" t="str">
        <f>LEFT(N3003, SEARCH("/",N3003)-1)</f>
        <v>technology</v>
      </c>
      <c r="R3003" t="str">
        <f>RIGHT(N3003, LEN(N3003)-SEARCH("/",N3003))</f>
        <v>gadgets</v>
      </c>
      <c r="S3003" s="10">
        <f t="shared" si="92"/>
        <v>41890.302986111106</v>
      </c>
      <c r="T3003" s="10">
        <f t="shared" si="93"/>
        <v>41920.302986111106</v>
      </c>
    </row>
    <row r="3004" spans="1:20" ht="49" x14ac:dyDescent="0.25">
      <c r="A3004">
        <v>1914</v>
      </c>
      <c r="B3004" s="3" t="s">
        <v>1915</v>
      </c>
      <c r="C3004" s="3" t="s">
        <v>6024</v>
      </c>
      <c r="D3004">
        <v>666</v>
      </c>
      <c r="E3004">
        <v>60</v>
      </c>
      <c r="F3004" t="s">
        <v>8221</v>
      </c>
      <c r="G3004" t="s">
        <v>8224</v>
      </c>
      <c r="H3004" t="s">
        <v>8246</v>
      </c>
      <c r="I3004">
        <v>1414814340</v>
      </c>
      <c r="J3004">
        <v>1413519073</v>
      </c>
      <c r="K3004" t="b">
        <v>0</v>
      </c>
      <c r="L3004">
        <v>2</v>
      </c>
      <c r="M3004" t="b">
        <v>0</v>
      </c>
      <c r="N3004" t="s">
        <v>8294</v>
      </c>
      <c r="O3004" s="5">
        <f>E3004/D3004</f>
        <v>9.0090090090090086E-2</v>
      </c>
      <c r="P3004" s="6">
        <f>ROUND(E3004/L3004,2)</f>
        <v>30</v>
      </c>
      <c r="Q3004" t="str">
        <f>LEFT(N3004, SEARCH("/",N3004)-1)</f>
        <v>technology</v>
      </c>
      <c r="R3004" t="str">
        <f>RIGHT(N3004, LEN(N3004)-SEARCH("/",N3004))</f>
        <v>gadgets</v>
      </c>
      <c r="S3004" s="10">
        <f t="shared" si="92"/>
        <v>41928.966122685182</v>
      </c>
      <c r="T3004" s="10">
        <f t="shared" si="93"/>
        <v>41943.957638888889</v>
      </c>
    </row>
    <row r="3005" spans="1:20" ht="49" x14ac:dyDescent="0.25">
      <c r="A3005">
        <v>1915</v>
      </c>
      <c r="B3005" s="3" t="s">
        <v>1916</v>
      </c>
      <c r="C3005" s="3" t="s">
        <v>6025</v>
      </c>
      <c r="D3005">
        <v>500</v>
      </c>
      <c r="E3005">
        <v>8</v>
      </c>
      <c r="F3005" t="s">
        <v>8221</v>
      </c>
      <c r="G3005" t="s">
        <v>8224</v>
      </c>
      <c r="H3005" t="s">
        <v>8246</v>
      </c>
      <c r="I3005">
        <v>1409620222</v>
      </c>
      <c r="J3005">
        <v>1407892222</v>
      </c>
      <c r="K3005" t="b">
        <v>0</v>
      </c>
      <c r="L3005">
        <v>4</v>
      </c>
      <c r="M3005" t="b">
        <v>0</v>
      </c>
      <c r="N3005" t="s">
        <v>8294</v>
      </c>
      <c r="O3005" s="5">
        <f>E3005/D3005</f>
        <v>1.6E-2</v>
      </c>
      <c r="P3005" s="6">
        <f>ROUND(E3005/L3005,2)</f>
        <v>2</v>
      </c>
      <c r="Q3005" t="str">
        <f>LEFT(N3005, SEARCH("/",N3005)-1)</f>
        <v>technology</v>
      </c>
      <c r="R3005" t="str">
        <f>RIGHT(N3005, LEN(N3005)-SEARCH("/",N3005))</f>
        <v>gadgets</v>
      </c>
      <c r="S3005" s="10">
        <f t="shared" si="92"/>
        <v>41863.840532407405</v>
      </c>
      <c r="T3005" s="10">
        <f t="shared" si="93"/>
        <v>41883.840532407405</v>
      </c>
    </row>
    <row r="3006" spans="1:20" ht="33" x14ac:dyDescent="0.25">
      <c r="A3006">
        <v>1916</v>
      </c>
      <c r="B3006" s="3" t="s">
        <v>1917</v>
      </c>
      <c r="C3006" s="3" t="s">
        <v>6026</v>
      </c>
      <c r="D3006">
        <v>20000</v>
      </c>
      <c r="E3006">
        <v>102</v>
      </c>
      <c r="F3006" t="s">
        <v>8221</v>
      </c>
      <c r="G3006" t="s">
        <v>8224</v>
      </c>
      <c r="H3006" t="s">
        <v>8246</v>
      </c>
      <c r="I3006">
        <v>1478542375</v>
      </c>
      <c r="J3006">
        <v>1476378775</v>
      </c>
      <c r="K3006" t="b">
        <v>0</v>
      </c>
      <c r="L3006">
        <v>6</v>
      </c>
      <c r="M3006" t="b">
        <v>0</v>
      </c>
      <c r="N3006" t="s">
        <v>8294</v>
      </c>
      <c r="O3006" s="5">
        <f>E3006/D3006</f>
        <v>5.1000000000000004E-3</v>
      </c>
      <c r="P3006" s="6">
        <f>ROUND(E3006/L3006,2)</f>
        <v>17</v>
      </c>
      <c r="Q3006" t="str">
        <f>LEFT(N3006, SEARCH("/",N3006)-1)</f>
        <v>technology</v>
      </c>
      <c r="R3006" t="str">
        <f>RIGHT(N3006, LEN(N3006)-SEARCH("/",N3006))</f>
        <v>gadgets</v>
      </c>
      <c r="S3006" s="10">
        <f t="shared" si="92"/>
        <v>42656.508969907409</v>
      </c>
      <c r="T3006" s="10">
        <f t="shared" si="93"/>
        <v>42681.550636574073</v>
      </c>
    </row>
    <row r="3007" spans="1:20" ht="33" x14ac:dyDescent="0.25">
      <c r="A3007">
        <v>1917</v>
      </c>
      <c r="B3007" s="3" t="s">
        <v>1918</v>
      </c>
      <c r="C3007" s="3" t="s">
        <v>6027</v>
      </c>
      <c r="D3007">
        <v>390000</v>
      </c>
      <c r="E3007">
        <v>205025</v>
      </c>
      <c r="F3007" t="s">
        <v>8221</v>
      </c>
      <c r="G3007" t="s">
        <v>8231</v>
      </c>
      <c r="H3007" t="s">
        <v>8252</v>
      </c>
      <c r="I3007">
        <v>1486708133</v>
      </c>
      <c r="J3007">
        <v>1484116133</v>
      </c>
      <c r="K3007" t="b">
        <v>0</v>
      </c>
      <c r="L3007">
        <v>70</v>
      </c>
      <c r="M3007" t="b">
        <v>0</v>
      </c>
      <c r="N3007" t="s">
        <v>8294</v>
      </c>
      <c r="O3007" s="5">
        <f>E3007/D3007</f>
        <v>0.52570512820512816</v>
      </c>
      <c r="P3007" s="6">
        <f>ROUND(E3007/L3007,2)</f>
        <v>2928.93</v>
      </c>
      <c r="Q3007" t="str">
        <f>LEFT(N3007, SEARCH("/",N3007)-1)</f>
        <v>technology</v>
      </c>
      <c r="R3007" t="str">
        <f>RIGHT(N3007, LEN(N3007)-SEARCH("/",N3007))</f>
        <v>gadgets</v>
      </c>
      <c r="S3007" s="10">
        <f t="shared" si="92"/>
        <v>42746.06172453703</v>
      </c>
      <c r="T3007" s="10">
        <f t="shared" si="93"/>
        <v>42776.06172453703</v>
      </c>
    </row>
    <row r="3008" spans="1:20" ht="49" x14ac:dyDescent="0.25">
      <c r="A3008">
        <v>1918</v>
      </c>
      <c r="B3008" s="3" t="s">
        <v>1919</v>
      </c>
      <c r="C3008" s="3" t="s">
        <v>6028</v>
      </c>
      <c r="D3008">
        <v>25000</v>
      </c>
      <c r="E3008">
        <v>260</v>
      </c>
      <c r="F3008" t="s">
        <v>8221</v>
      </c>
      <c r="G3008" t="s">
        <v>8224</v>
      </c>
      <c r="H3008" t="s">
        <v>8246</v>
      </c>
      <c r="I3008">
        <v>1407869851</v>
      </c>
      <c r="J3008">
        <v>1404845851</v>
      </c>
      <c r="K3008" t="b">
        <v>0</v>
      </c>
      <c r="L3008">
        <v>9</v>
      </c>
      <c r="M3008" t="b">
        <v>0</v>
      </c>
      <c r="N3008" t="s">
        <v>8294</v>
      </c>
      <c r="O3008" s="5">
        <f>E3008/D3008</f>
        <v>1.04E-2</v>
      </c>
      <c r="P3008" s="6">
        <f>ROUND(E3008/L3008,2)</f>
        <v>28.89</v>
      </c>
      <c r="Q3008" t="str">
        <f>LEFT(N3008, SEARCH("/",N3008)-1)</f>
        <v>technology</v>
      </c>
      <c r="R3008" t="str">
        <f>RIGHT(N3008, LEN(N3008)-SEARCH("/",N3008))</f>
        <v>gadgets</v>
      </c>
      <c r="S3008" s="10">
        <f t="shared" si="92"/>
        <v>41828.581608796296</v>
      </c>
      <c r="T3008" s="10">
        <f t="shared" si="93"/>
        <v>41863.581608796296</v>
      </c>
    </row>
    <row r="3009" spans="1:20" ht="49" x14ac:dyDescent="0.25">
      <c r="A3009">
        <v>1919</v>
      </c>
      <c r="B3009" s="3" t="s">
        <v>1920</v>
      </c>
      <c r="C3009" s="3" t="s">
        <v>6029</v>
      </c>
      <c r="D3009">
        <v>500</v>
      </c>
      <c r="E3009">
        <v>237</v>
      </c>
      <c r="F3009" t="s">
        <v>8221</v>
      </c>
      <c r="G3009" t="s">
        <v>8224</v>
      </c>
      <c r="H3009" t="s">
        <v>8246</v>
      </c>
      <c r="I3009">
        <v>1432069249</v>
      </c>
      <c r="J3009">
        <v>1429477249</v>
      </c>
      <c r="K3009" t="b">
        <v>0</v>
      </c>
      <c r="L3009">
        <v>8</v>
      </c>
      <c r="M3009" t="b">
        <v>0</v>
      </c>
      <c r="N3009" t="s">
        <v>8294</v>
      </c>
      <c r="O3009" s="5">
        <f>E3009/D3009</f>
        <v>0.47399999999999998</v>
      </c>
      <c r="P3009" s="6">
        <f>ROUND(E3009/L3009,2)</f>
        <v>29.63</v>
      </c>
      <c r="Q3009" t="str">
        <f>LEFT(N3009, SEARCH("/",N3009)-1)</f>
        <v>technology</v>
      </c>
      <c r="R3009" t="str">
        <f>RIGHT(N3009, LEN(N3009)-SEARCH("/",N3009))</f>
        <v>gadgets</v>
      </c>
      <c r="S3009" s="10">
        <f t="shared" si="92"/>
        <v>42113.667233796295</v>
      </c>
      <c r="T3009" s="10">
        <f t="shared" si="93"/>
        <v>42143.667233796295</v>
      </c>
    </row>
    <row r="3010" spans="1:20" ht="49" x14ac:dyDescent="0.25">
      <c r="A3010">
        <v>1920</v>
      </c>
      <c r="B3010" s="3" t="s">
        <v>1921</v>
      </c>
      <c r="C3010" s="3" t="s">
        <v>6030</v>
      </c>
      <c r="D3010">
        <v>10000</v>
      </c>
      <c r="E3010">
        <v>4303</v>
      </c>
      <c r="F3010" t="s">
        <v>8221</v>
      </c>
      <c r="G3010" t="s">
        <v>8225</v>
      </c>
      <c r="H3010" t="s">
        <v>8247</v>
      </c>
      <c r="I3010">
        <v>1445468400</v>
      </c>
      <c r="J3010">
        <v>1443042061</v>
      </c>
      <c r="K3010" t="b">
        <v>0</v>
      </c>
      <c r="L3010">
        <v>105</v>
      </c>
      <c r="M3010" t="b">
        <v>0</v>
      </c>
      <c r="N3010" t="s">
        <v>8294</v>
      </c>
      <c r="O3010" s="5">
        <f>E3010/D3010</f>
        <v>0.43030000000000002</v>
      </c>
      <c r="P3010" s="6">
        <f>ROUND(E3010/L3010,2)</f>
        <v>40.98</v>
      </c>
      <c r="Q3010" t="str">
        <f>LEFT(N3010, SEARCH("/",N3010)-1)</f>
        <v>technology</v>
      </c>
      <c r="R3010" t="str">
        <f>RIGHT(N3010, LEN(N3010)-SEARCH("/",N3010))</f>
        <v>gadgets</v>
      </c>
      <c r="S3010" s="10">
        <f t="shared" si="92"/>
        <v>42270.66737268518</v>
      </c>
      <c r="T3010" s="10">
        <f t="shared" si="93"/>
        <v>42298.749999999993</v>
      </c>
    </row>
    <row r="3011" spans="1:20" ht="49" x14ac:dyDescent="0.25">
      <c r="A3011">
        <v>1981</v>
      </c>
      <c r="B3011" s="3" t="s">
        <v>1982</v>
      </c>
      <c r="C3011" s="3" t="s">
        <v>6091</v>
      </c>
      <c r="D3011">
        <v>7500</v>
      </c>
      <c r="E3011">
        <v>381</v>
      </c>
      <c r="F3011" t="s">
        <v>8221</v>
      </c>
      <c r="G3011" t="s">
        <v>8229</v>
      </c>
      <c r="H3011" t="s">
        <v>8251</v>
      </c>
      <c r="I3011">
        <v>1404926665</v>
      </c>
      <c r="J3011">
        <v>1402334665</v>
      </c>
      <c r="K3011" t="b">
        <v>0</v>
      </c>
      <c r="L3011">
        <v>12</v>
      </c>
      <c r="M3011" t="b">
        <v>0</v>
      </c>
      <c r="N3011" t="s">
        <v>8296</v>
      </c>
      <c r="O3011" s="5">
        <f>E3011/D3011</f>
        <v>5.0799999999999998E-2</v>
      </c>
      <c r="P3011" s="6">
        <f>ROUND(E3011/L3011,2)</f>
        <v>31.75</v>
      </c>
      <c r="Q3011" t="str">
        <f>LEFT(N3011, SEARCH("/",N3011)-1)</f>
        <v>photography</v>
      </c>
      <c r="R3011" t="str">
        <f>RIGHT(N3011, LEN(N3011)-SEARCH("/",N3011))</f>
        <v>people</v>
      </c>
      <c r="S3011" s="10">
        <f t="shared" ref="S3011:S3074" si="94">(J3011/86400)+25569+(-5/24)</f>
        <v>41799.516956018517</v>
      </c>
      <c r="T3011" s="10">
        <f t="shared" ref="T3011:T3074" si="95">(I3011/86400)+25569+(-5/24)</f>
        <v>41829.516956018517</v>
      </c>
    </row>
    <row r="3012" spans="1:20" ht="49" x14ac:dyDescent="0.25">
      <c r="A3012">
        <v>1982</v>
      </c>
      <c r="B3012" s="3" t="s">
        <v>1983</v>
      </c>
      <c r="C3012" s="3" t="s">
        <v>6092</v>
      </c>
      <c r="D3012">
        <v>180000</v>
      </c>
      <c r="E3012">
        <v>0</v>
      </c>
      <c r="F3012" t="s">
        <v>8221</v>
      </c>
      <c r="G3012" t="s">
        <v>8231</v>
      </c>
      <c r="H3012" t="s">
        <v>8252</v>
      </c>
      <c r="I3012">
        <v>1480863887</v>
      </c>
      <c r="J3012">
        <v>1478268287</v>
      </c>
      <c r="K3012" t="b">
        <v>0</v>
      </c>
      <c r="L3012">
        <v>0</v>
      </c>
      <c r="M3012" t="b">
        <v>0</v>
      </c>
      <c r="N3012" t="s">
        <v>8296</v>
      </c>
      <c r="O3012" s="5">
        <f>E3012/D3012</f>
        <v>0</v>
      </c>
      <c r="P3012" s="6" t="e">
        <f>ROUND(E3012/L3012,2)</f>
        <v>#DIV/0!</v>
      </c>
      <c r="Q3012" t="str">
        <f>LEFT(N3012, SEARCH("/",N3012)-1)</f>
        <v>photography</v>
      </c>
      <c r="R3012" t="str">
        <f>RIGHT(N3012, LEN(N3012)-SEARCH("/",N3012))</f>
        <v>people</v>
      </c>
      <c r="S3012" s="10">
        <f t="shared" si="94"/>
        <v>42678.378321759257</v>
      </c>
      <c r="T3012" s="10">
        <f t="shared" si="95"/>
        <v>42708.419988425921</v>
      </c>
    </row>
    <row r="3013" spans="1:20" ht="49" x14ac:dyDescent="0.25">
      <c r="A3013">
        <v>1983</v>
      </c>
      <c r="B3013" s="3" t="s">
        <v>1984</v>
      </c>
      <c r="C3013" s="3" t="s">
        <v>6093</v>
      </c>
      <c r="D3013">
        <v>33000</v>
      </c>
      <c r="E3013">
        <v>1419</v>
      </c>
      <c r="F3013" t="s">
        <v>8221</v>
      </c>
      <c r="G3013" t="s">
        <v>8224</v>
      </c>
      <c r="H3013" t="s">
        <v>8246</v>
      </c>
      <c r="I3013">
        <v>1472799600</v>
      </c>
      <c r="J3013">
        <v>1470874618</v>
      </c>
      <c r="K3013" t="b">
        <v>0</v>
      </c>
      <c r="L3013">
        <v>16</v>
      </c>
      <c r="M3013" t="b">
        <v>0</v>
      </c>
      <c r="N3013" t="s">
        <v>8296</v>
      </c>
      <c r="O3013" s="5">
        <f>E3013/D3013</f>
        <v>4.2999999999999997E-2</v>
      </c>
      <c r="P3013" s="6">
        <f>ROUND(E3013/L3013,2)</f>
        <v>88.69</v>
      </c>
      <c r="Q3013" t="str">
        <f>LEFT(N3013, SEARCH("/",N3013)-1)</f>
        <v>photography</v>
      </c>
      <c r="R3013" t="str">
        <f>RIGHT(N3013, LEN(N3013)-SEARCH("/",N3013))</f>
        <v>people</v>
      </c>
      <c r="S3013" s="10">
        <f t="shared" si="94"/>
        <v>42592.803449074076</v>
      </c>
      <c r="T3013" s="10">
        <f t="shared" si="95"/>
        <v>42615.083333333336</v>
      </c>
    </row>
    <row r="3014" spans="1:20" ht="65" x14ac:dyDescent="0.25">
      <c r="A3014">
        <v>1984</v>
      </c>
      <c r="B3014" s="3" t="s">
        <v>1985</v>
      </c>
      <c r="C3014" s="3" t="s">
        <v>6094</v>
      </c>
      <c r="D3014">
        <v>15000</v>
      </c>
      <c r="E3014">
        <v>3172</v>
      </c>
      <c r="F3014" t="s">
        <v>8221</v>
      </c>
      <c r="G3014" t="s">
        <v>8224</v>
      </c>
      <c r="H3014" t="s">
        <v>8246</v>
      </c>
      <c r="I3014">
        <v>1417377481</v>
      </c>
      <c r="J3014">
        <v>1412189881</v>
      </c>
      <c r="K3014" t="b">
        <v>0</v>
      </c>
      <c r="L3014">
        <v>7</v>
      </c>
      <c r="M3014" t="b">
        <v>0</v>
      </c>
      <c r="N3014" t="s">
        <v>8296</v>
      </c>
      <c r="O3014" s="5">
        <f>E3014/D3014</f>
        <v>0.21146666666666666</v>
      </c>
      <c r="P3014" s="6">
        <f>ROUND(E3014/L3014,2)</f>
        <v>453.14</v>
      </c>
      <c r="Q3014" t="str">
        <f>LEFT(N3014, SEARCH("/",N3014)-1)</f>
        <v>photography</v>
      </c>
      <c r="R3014" t="str">
        <f>RIGHT(N3014, LEN(N3014)-SEARCH("/",N3014))</f>
        <v>people</v>
      </c>
      <c r="S3014" s="10">
        <f t="shared" si="94"/>
        <v>41913.581956018512</v>
      </c>
      <c r="T3014" s="10">
        <f t="shared" si="95"/>
        <v>41973.623622685183</v>
      </c>
    </row>
    <row r="3015" spans="1:20" ht="49" x14ac:dyDescent="0.25">
      <c r="A3015">
        <v>1985</v>
      </c>
      <c r="B3015" s="3" t="s">
        <v>1986</v>
      </c>
      <c r="C3015" s="3" t="s">
        <v>6095</v>
      </c>
      <c r="D3015">
        <v>1600</v>
      </c>
      <c r="E3015">
        <v>51</v>
      </c>
      <c r="F3015" t="s">
        <v>8221</v>
      </c>
      <c r="G3015" t="s">
        <v>8225</v>
      </c>
      <c r="H3015" t="s">
        <v>8247</v>
      </c>
      <c r="I3015">
        <v>1470178800</v>
      </c>
      <c r="J3015">
        <v>1467650771</v>
      </c>
      <c r="K3015" t="b">
        <v>0</v>
      </c>
      <c r="L3015">
        <v>4</v>
      </c>
      <c r="M3015" t="b">
        <v>0</v>
      </c>
      <c r="N3015" t="s">
        <v>8296</v>
      </c>
      <c r="O3015" s="5">
        <f>E3015/D3015</f>
        <v>3.1875000000000001E-2</v>
      </c>
      <c r="P3015" s="6">
        <f>ROUND(E3015/L3015,2)</f>
        <v>12.75</v>
      </c>
      <c r="Q3015" t="str">
        <f>LEFT(N3015, SEARCH("/",N3015)-1)</f>
        <v>photography</v>
      </c>
      <c r="R3015" t="str">
        <f>RIGHT(N3015, LEN(N3015)-SEARCH("/",N3015))</f>
        <v>people</v>
      </c>
      <c r="S3015" s="10">
        <f t="shared" si="94"/>
        <v>42555.490405092591</v>
      </c>
      <c r="T3015" s="10">
        <f t="shared" si="95"/>
        <v>42584.749999999993</v>
      </c>
    </row>
    <row r="3016" spans="1:20" ht="49" x14ac:dyDescent="0.25">
      <c r="A3016">
        <v>1986</v>
      </c>
      <c r="B3016" s="3" t="s">
        <v>1987</v>
      </c>
      <c r="C3016" s="3" t="s">
        <v>6096</v>
      </c>
      <c r="D3016">
        <v>2000</v>
      </c>
      <c r="E3016">
        <v>1</v>
      </c>
      <c r="F3016" t="s">
        <v>8221</v>
      </c>
      <c r="G3016" t="s">
        <v>8225</v>
      </c>
      <c r="H3016" t="s">
        <v>8247</v>
      </c>
      <c r="I3016">
        <v>1457947483</v>
      </c>
      <c r="J3016">
        <v>1455359083</v>
      </c>
      <c r="K3016" t="b">
        <v>0</v>
      </c>
      <c r="L3016">
        <v>1</v>
      </c>
      <c r="M3016" t="b">
        <v>0</v>
      </c>
      <c r="N3016" t="s">
        <v>8296</v>
      </c>
      <c r="O3016" s="5">
        <f>E3016/D3016</f>
        <v>5.0000000000000001E-4</v>
      </c>
      <c r="P3016" s="6">
        <f>ROUND(E3016/L3016,2)</f>
        <v>1</v>
      </c>
      <c r="Q3016" t="str">
        <f>LEFT(N3016, SEARCH("/",N3016)-1)</f>
        <v>photography</v>
      </c>
      <c r="R3016" t="str">
        <f>RIGHT(N3016, LEN(N3016)-SEARCH("/",N3016))</f>
        <v>people</v>
      </c>
      <c r="S3016" s="10">
        <f t="shared" si="94"/>
        <v>42413.225497685184</v>
      </c>
      <c r="T3016" s="10">
        <f t="shared" si="95"/>
        <v>42443.183831018519</v>
      </c>
    </row>
    <row r="3017" spans="1:20" ht="33" x14ac:dyDescent="0.25">
      <c r="A3017">
        <v>1987</v>
      </c>
      <c r="B3017" s="3" t="s">
        <v>1988</v>
      </c>
      <c r="C3017" s="3" t="s">
        <v>6097</v>
      </c>
      <c r="D3017">
        <v>5500</v>
      </c>
      <c r="E3017">
        <v>2336</v>
      </c>
      <c r="F3017" t="s">
        <v>8221</v>
      </c>
      <c r="G3017" t="s">
        <v>8225</v>
      </c>
      <c r="H3017" t="s">
        <v>8247</v>
      </c>
      <c r="I3017">
        <v>1425223276</v>
      </c>
      <c r="J3017">
        <v>1422631276</v>
      </c>
      <c r="K3017" t="b">
        <v>0</v>
      </c>
      <c r="L3017">
        <v>28</v>
      </c>
      <c r="M3017" t="b">
        <v>0</v>
      </c>
      <c r="N3017" t="s">
        <v>8296</v>
      </c>
      <c r="O3017" s="5">
        <f>E3017/D3017</f>
        <v>0.42472727272727273</v>
      </c>
      <c r="P3017" s="6">
        <f>ROUND(E3017/L3017,2)</f>
        <v>83.43</v>
      </c>
      <c r="Q3017" t="str">
        <f>LEFT(N3017, SEARCH("/",N3017)-1)</f>
        <v>photography</v>
      </c>
      <c r="R3017" t="str">
        <f>RIGHT(N3017, LEN(N3017)-SEARCH("/",N3017))</f>
        <v>people</v>
      </c>
      <c r="S3017" s="10">
        <f t="shared" si="94"/>
        <v>42034.431435185186</v>
      </c>
      <c r="T3017" s="10">
        <f t="shared" si="95"/>
        <v>42064.431435185186</v>
      </c>
    </row>
    <row r="3018" spans="1:20" ht="18" x14ac:dyDescent="0.25">
      <c r="A3018">
        <v>1988</v>
      </c>
      <c r="B3018" s="3" t="s">
        <v>1989</v>
      </c>
      <c r="C3018" s="3" t="s">
        <v>6098</v>
      </c>
      <c r="D3018">
        <v>6000</v>
      </c>
      <c r="E3018">
        <v>25</v>
      </c>
      <c r="F3018" t="s">
        <v>8221</v>
      </c>
      <c r="G3018" t="s">
        <v>8224</v>
      </c>
      <c r="H3018" t="s">
        <v>8246</v>
      </c>
      <c r="I3018">
        <v>1440094742</v>
      </c>
      <c r="J3018">
        <v>1437502742</v>
      </c>
      <c r="K3018" t="b">
        <v>0</v>
      </c>
      <c r="L3018">
        <v>1</v>
      </c>
      <c r="M3018" t="b">
        <v>0</v>
      </c>
      <c r="N3018" t="s">
        <v>8296</v>
      </c>
      <c r="O3018" s="5">
        <f>E3018/D3018</f>
        <v>4.1666666666666666E-3</v>
      </c>
      <c r="P3018" s="6">
        <f>ROUND(E3018/L3018,2)</f>
        <v>25</v>
      </c>
      <c r="Q3018" t="str">
        <f>LEFT(N3018, SEARCH("/",N3018)-1)</f>
        <v>photography</v>
      </c>
      <c r="R3018" t="str">
        <f>RIGHT(N3018, LEN(N3018)-SEARCH("/",N3018))</f>
        <v>people</v>
      </c>
      <c r="S3018" s="10">
        <f t="shared" si="94"/>
        <v>42206.554884259262</v>
      </c>
      <c r="T3018" s="10">
        <f t="shared" si="95"/>
        <v>42236.554884259262</v>
      </c>
    </row>
    <row r="3019" spans="1:20" ht="49" x14ac:dyDescent="0.25">
      <c r="A3019">
        <v>1989</v>
      </c>
      <c r="B3019" s="3" t="s">
        <v>1990</v>
      </c>
      <c r="C3019" s="3" t="s">
        <v>6099</v>
      </c>
      <c r="D3019">
        <v>5000</v>
      </c>
      <c r="E3019">
        <v>50</v>
      </c>
      <c r="F3019" t="s">
        <v>8221</v>
      </c>
      <c r="G3019" t="s">
        <v>8224</v>
      </c>
      <c r="H3019" t="s">
        <v>8246</v>
      </c>
      <c r="I3019">
        <v>1481473208</v>
      </c>
      <c r="J3019">
        <v>1478881208</v>
      </c>
      <c r="K3019" t="b">
        <v>0</v>
      </c>
      <c r="L3019">
        <v>1</v>
      </c>
      <c r="M3019" t="b">
        <v>0</v>
      </c>
      <c r="N3019" t="s">
        <v>8296</v>
      </c>
      <c r="O3019" s="5">
        <f>E3019/D3019</f>
        <v>0.01</v>
      </c>
      <c r="P3019" s="6">
        <f>ROUND(E3019/L3019,2)</f>
        <v>50</v>
      </c>
      <c r="Q3019" t="str">
        <f>LEFT(N3019, SEARCH("/",N3019)-1)</f>
        <v>photography</v>
      </c>
      <c r="R3019" t="str">
        <f>RIGHT(N3019, LEN(N3019)-SEARCH("/",N3019))</f>
        <v>people</v>
      </c>
      <c r="S3019" s="10">
        <f t="shared" si="94"/>
        <v>42685.472314814811</v>
      </c>
      <c r="T3019" s="10">
        <f t="shared" si="95"/>
        <v>42715.472314814811</v>
      </c>
    </row>
    <row r="3020" spans="1:20" ht="49" x14ac:dyDescent="0.25">
      <c r="A3020">
        <v>1990</v>
      </c>
      <c r="B3020" s="3" t="s">
        <v>1991</v>
      </c>
      <c r="C3020" s="3" t="s">
        <v>6100</v>
      </c>
      <c r="D3020">
        <v>3000</v>
      </c>
      <c r="E3020">
        <v>509</v>
      </c>
      <c r="F3020" t="s">
        <v>8221</v>
      </c>
      <c r="G3020" t="s">
        <v>8224</v>
      </c>
      <c r="H3020" t="s">
        <v>8246</v>
      </c>
      <c r="I3020">
        <v>1455338532</v>
      </c>
      <c r="J3020">
        <v>1454042532</v>
      </c>
      <c r="K3020" t="b">
        <v>0</v>
      </c>
      <c r="L3020">
        <v>5</v>
      </c>
      <c r="M3020" t="b">
        <v>0</v>
      </c>
      <c r="N3020" t="s">
        <v>8296</v>
      </c>
      <c r="O3020" s="5">
        <f>E3020/D3020</f>
        <v>0.16966666666666666</v>
      </c>
      <c r="P3020" s="6">
        <f>ROUND(E3020/L3020,2)</f>
        <v>101.8</v>
      </c>
      <c r="Q3020" t="str">
        <f>LEFT(N3020, SEARCH("/",N3020)-1)</f>
        <v>photography</v>
      </c>
      <c r="R3020" t="str">
        <f>RIGHT(N3020, LEN(N3020)-SEARCH("/",N3020))</f>
        <v>people</v>
      </c>
      <c r="S3020" s="10">
        <f t="shared" si="94"/>
        <v>42397.987638888888</v>
      </c>
      <c r="T3020" s="10">
        <f t="shared" si="95"/>
        <v>42412.987638888888</v>
      </c>
    </row>
    <row r="3021" spans="1:20" ht="33" x14ac:dyDescent="0.25">
      <c r="A3021">
        <v>1991</v>
      </c>
      <c r="B3021" s="3" t="s">
        <v>1992</v>
      </c>
      <c r="C3021" s="3" t="s">
        <v>6101</v>
      </c>
      <c r="D3021">
        <v>2000</v>
      </c>
      <c r="E3021">
        <v>140</v>
      </c>
      <c r="F3021" t="s">
        <v>8221</v>
      </c>
      <c r="G3021" t="s">
        <v>8224</v>
      </c>
      <c r="H3021" t="s">
        <v>8246</v>
      </c>
      <c r="I3021">
        <v>1435958786</v>
      </c>
      <c r="J3021">
        <v>1434144386</v>
      </c>
      <c r="K3021" t="b">
        <v>0</v>
      </c>
      <c r="L3021">
        <v>3</v>
      </c>
      <c r="M3021" t="b">
        <v>0</v>
      </c>
      <c r="N3021" t="s">
        <v>8296</v>
      </c>
      <c r="O3021" s="5">
        <f>E3021/D3021</f>
        <v>7.0000000000000007E-2</v>
      </c>
      <c r="P3021" s="6">
        <f>ROUND(E3021/L3021,2)</f>
        <v>46.67</v>
      </c>
      <c r="Q3021" t="str">
        <f>LEFT(N3021, SEARCH("/",N3021)-1)</f>
        <v>photography</v>
      </c>
      <c r="R3021" t="str">
        <f>RIGHT(N3021, LEN(N3021)-SEARCH("/",N3021))</f>
        <v>people</v>
      </c>
      <c r="S3021" s="10">
        <f t="shared" si="94"/>
        <v>42167.685023148144</v>
      </c>
      <c r="T3021" s="10">
        <f t="shared" si="95"/>
        <v>42188.685023148144</v>
      </c>
    </row>
    <row r="3022" spans="1:20" ht="33" x14ac:dyDescent="0.25">
      <c r="A3022">
        <v>1992</v>
      </c>
      <c r="B3022" s="3" t="s">
        <v>1993</v>
      </c>
      <c r="C3022" s="3" t="s">
        <v>6102</v>
      </c>
      <c r="D3022">
        <v>1500</v>
      </c>
      <c r="E3022">
        <v>2</v>
      </c>
      <c r="F3022" t="s">
        <v>8221</v>
      </c>
      <c r="G3022" t="s">
        <v>8224</v>
      </c>
      <c r="H3022" t="s">
        <v>8246</v>
      </c>
      <c r="I3022">
        <v>1424229991</v>
      </c>
      <c r="J3022">
        <v>1421637991</v>
      </c>
      <c r="K3022" t="b">
        <v>0</v>
      </c>
      <c r="L3022">
        <v>2</v>
      </c>
      <c r="M3022" t="b">
        <v>0</v>
      </c>
      <c r="N3022" t="s">
        <v>8296</v>
      </c>
      <c r="O3022" s="5">
        <f>E3022/D3022</f>
        <v>1.3333333333333333E-3</v>
      </c>
      <c r="P3022" s="6">
        <f>ROUND(E3022/L3022,2)</f>
        <v>1</v>
      </c>
      <c r="Q3022" t="str">
        <f>LEFT(N3022, SEARCH("/",N3022)-1)</f>
        <v>photography</v>
      </c>
      <c r="R3022" t="str">
        <f>RIGHT(N3022, LEN(N3022)-SEARCH("/",N3022))</f>
        <v>people</v>
      </c>
      <c r="S3022" s="10">
        <f t="shared" si="94"/>
        <v>42022.935081018521</v>
      </c>
      <c r="T3022" s="10">
        <f t="shared" si="95"/>
        <v>42052.935081018521</v>
      </c>
    </row>
    <row r="3023" spans="1:20" ht="49" x14ac:dyDescent="0.25">
      <c r="A3023">
        <v>1993</v>
      </c>
      <c r="B3023" s="3" t="s">
        <v>1994</v>
      </c>
      <c r="C3023" s="3" t="s">
        <v>6103</v>
      </c>
      <c r="D3023">
        <v>2000</v>
      </c>
      <c r="E3023">
        <v>0</v>
      </c>
      <c r="F3023" t="s">
        <v>8221</v>
      </c>
      <c r="G3023" t="s">
        <v>8225</v>
      </c>
      <c r="H3023" t="s">
        <v>8247</v>
      </c>
      <c r="I3023">
        <v>1450706837</v>
      </c>
      <c r="J3023">
        <v>1448114837</v>
      </c>
      <c r="K3023" t="b">
        <v>0</v>
      </c>
      <c r="L3023">
        <v>0</v>
      </c>
      <c r="M3023" t="b">
        <v>0</v>
      </c>
      <c r="N3023" t="s">
        <v>8296</v>
      </c>
      <c r="O3023" s="5">
        <f>E3023/D3023</f>
        <v>0</v>
      </c>
      <c r="P3023" s="6" t="e">
        <f>ROUND(E3023/L3023,2)</f>
        <v>#DIV/0!</v>
      </c>
      <c r="Q3023" t="str">
        <f>LEFT(N3023, SEARCH("/",N3023)-1)</f>
        <v>photography</v>
      </c>
      <c r="R3023" t="str">
        <f>RIGHT(N3023, LEN(N3023)-SEARCH("/",N3023))</f>
        <v>people</v>
      </c>
      <c r="S3023" s="10">
        <f t="shared" si="94"/>
        <v>42329.380057870367</v>
      </c>
      <c r="T3023" s="10">
        <f t="shared" si="95"/>
        <v>42359.380057870367</v>
      </c>
    </row>
    <row r="3024" spans="1:20" ht="49" x14ac:dyDescent="0.25">
      <c r="A3024">
        <v>1994</v>
      </c>
      <c r="B3024" s="3" t="s">
        <v>1995</v>
      </c>
      <c r="C3024" s="3" t="s">
        <v>6104</v>
      </c>
      <c r="D3024">
        <v>3200</v>
      </c>
      <c r="E3024">
        <v>0</v>
      </c>
      <c r="F3024" t="s">
        <v>8221</v>
      </c>
      <c r="G3024" t="s">
        <v>8224</v>
      </c>
      <c r="H3024" t="s">
        <v>8246</v>
      </c>
      <c r="I3024">
        <v>1481072942</v>
      </c>
      <c r="J3024">
        <v>1475885342</v>
      </c>
      <c r="K3024" t="b">
        <v>0</v>
      </c>
      <c r="L3024">
        <v>0</v>
      </c>
      <c r="M3024" t="b">
        <v>0</v>
      </c>
      <c r="N3024" t="s">
        <v>8296</v>
      </c>
      <c r="O3024" s="5">
        <f>E3024/D3024</f>
        <v>0</v>
      </c>
      <c r="P3024" s="6" t="e">
        <f>ROUND(E3024/L3024,2)</f>
        <v>#DIV/0!</v>
      </c>
      <c r="Q3024" t="str">
        <f>LEFT(N3024, SEARCH("/",N3024)-1)</f>
        <v>photography</v>
      </c>
      <c r="R3024" t="str">
        <f>RIGHT(N3024, LEN(N3024)-SEARCH("/",N3024))</f>
        <v>people</v>
      </c>
      <c r="S3024" s="10">
        <f t="shared" si="94"/>
        <v>42650.797939814809</v>
      </c>
      <c r="T3024" s="10">
        <f t="shared" si="95"/>
        <v>42710.839606481481</v>
      </c>
    </row>
    <row r="3025" spans="1:20" ht="49" x14ac:dyDescent="0.25">
      <c r="A3025">
        <v>1995</v>
      </c>
      <c r="B3025" s="3" t="s">
        <v>1996</v>
      </c>
      <c r="C3025" s="3" t="s">
        <v>6105</v>
      </c>
      <c r="D3025">
        <v>1000</v>
      </c>
      <c r="E3025">
        <v>78</v>
      </c>
      <c r="F3025" t="s">
        <v>8221</v>
      </c>
      <c r="G3025" t="s">
        <v>8229</v>
      </c>
      <c r="H3025" t="s">
        <v>8251</v>
      </c>
      <c r="I3025">
        <v>1437082736</v>
      </c>
      <c r="J3025">
        <v>1435354736</v>
      </c>
      <c r="K3025" t="b">
        <v>0</v>
      </c>
      <c r="L3025">
        <v>3</v>
      </c>
      <c r="M3025" t="b">
        <v>0</v>
      </c>
      <c r="N3025" t="s">
        <v>8296</v>
      </c>
      <c r="O3025" s="5">
        <f>E3025/D3025</f>
        <v>7.8E-2</v>
      </c>
      <c r="P3025" s="6">
        <f>ROUND(E3025/L3025,2)</f>
        <v>26</v>
      </c>
      <c r="Q3025" t="str">
        <f>LEFT(N3025, SEARCH("/",N3025)-1)</f>
        <v>photography</v>
      </c>
      <c r="R3025" t="str">
        <f>RIGHT(N3025, LEN(N3025)-SEARCH("/",N3025))</f>
        <v>people</v>
      </c>
      <c r="S3025" s="10">
        <f t="shared" si="94"/>
        <v>42181.693703703706</v>
      </c>
      <c r="T3025" s="10">
        <f t="shared" si="95"/>
        <v>42201.693703703706</v>
      </c>
    </row>
    <row r="3026" spans="1:20" ht="49" x14ac:dyDescent="0.25">
      <c r="A3026">
        <v>1996</v>
      </c>
      <c r="B3026" s="3" t="s">
        <v>1997</v>
      </c>
      <c r="C3026" s="3" t="s">
        <v>6106</v>
      </c>
      <c r="D3026">
        <v>133800</v>
      </c>
      <c r="E3026">
        <v>0</v>
      </c>
      <c r="F3026" t="s">
        <v>8221</v>
      </c>
      <c r="G3026" t="s">
        <v>8224</v>
      </c>
      <c r="H3026" t="s">
        <v>8246</v>
      </c>
      <c r="I3026">
        <v>1405021211</v>
      </c>
      <c r="J3026">
        <v>1402429211</v>
      </c>
      <c r="K3026" t="b">
        <v>0</v>
      </c>
      <c r="L3026">
        <v>0</v>
      </c>
      <c r="M3026" t="b">
        <v>0</v>
      </c>
      <c r="N3026" t="s">
        <v>8296</v>
      </c>
      <c r="O3026" s="5">
        <f>E3026/D3026</f>
        <v>0</v>
      </c>
      <c r="P3026" s="6" t="e">
        <f>ROUND(E3026/L3026,2)</f>
        <v>#DIV/0!</v>
      </c>
      <c r="Q3026" t="str">
        <f>LEFT(N3026, SEARCH("/",N3026)-1)</f>
        <v>photography</v>
      </c>
      <c r="R3026" t="str">
        <f>RIGHT(N3026, LEN(N3026)-SEARCH("/",N3026))</f>
        <v>people</v>
      </c>
      <c r="S3026" s="10">
        <f t="shared" si="94"/>
        <v>41800.611238425925</v>
      </c>
      <c r="T3026" s="10">
        <f t="shared" si="95"/>
        <v>41830.611238425925</v>
      </c>
    </row>
    <row r="3027" spans="1:20" ht="49" x14ac:dyDescent="0.25">
      <c r="A3027">
        <v>1997</v>
      </c>
      <c r="B3027" s="3" t="s">
        <v>1998</v>
      </c>
      <c r="C3027" s="3" t="s">
        <v>6107</v>
      </c>
      <c r="D3027">
        <v>6500</v>
      </c>
      <c r="E3027">
        <v>0</v>
      </c>
      <c r="F3027" t="s">
        <v>8221</v>
      </c>
      <c r="G3027" t="s">
        <v>8224</v>
      </c>
      <c r="H3027" t="s">
        <v>8246</v>
      </c>
      <c r="I3027">
        <v>1409091612</v>
      </c>
      <c r="J3027">
        <v>1406499612</v>
      </c>
      <c r="K3027" t="b">
        <v>0</v>
      </c>
      <c r="L3027">
        <v>0</v>
      </c>
      <c r="M3027" t="b">
        <v>0</v>
      </c>
      <c r="N3027" t="s">
        <v>8296</v>
      </c>
      <c r="O3027" s="5">
        <f>E3027/D3027</f>
        <v>0</v>
      </c>
      <c r="P3027" s="6" t="e">
        <f>ROUND(E3027/L3027,2)</f>
        <v>#DIV/0!</v>
      </c>
      <c r="Q3027" t="str">
        <f>LEFT(N3027, SEARCH("/",N3027)-1)</f>
        <v>photography</v>
      </c>
      <c r="R3027" t="str">
        <f>RIGHT(N3027, LEN(N3027)-SEARCH("/",N3027))</f>
        <v>people</v>
      </c>
      <c r="S3027" s="10">
        <f t="shared" si="94"/>
        <v>41847.722361111111</v>
      </c>
      <c r="T3027" s="10">
        <f t="shared" si="95"/>
        <v>41877.722361111111</v>
      </c>
    </row>
    <row r="3028" spans="1:20" ht="49" x14ac:dyDescent="0.25">
      <c r="A3028">
        <v>1998</v>
      </c>
      <c r="B3028" s="3" t="s">
        <v>1999</v>
      </c>
      <c r="C3028" s="3" t="s">
        <v>6108</v>
      </c>
      <c r="D3028">
        <v>2500</v>
      </c>
      <c r="E3028">
        <v>655</v>
      </c>
      <c r="F3028" t="s">
        <v>8221</v>
      </c>
      <c r="G3028" t="s">
        <v>8224</v>
      </c>
      <c r="H3028" t="s">
        <v>8246</v>
      </c>
      <c r="I3028">
        <v>1406861438</v>
      </c>
      <c r="J3028">
        <v>1402973438</v>
      </c>
      <c r="K3028" t="b">
        <v>0</v>
      </c>
      <c r="L3028">
        <v>3</v>
      </c>
      <c r="M3028" t="b">
        <v>0</v>
      </c>
      <c r="N3028" t="s">
        <v>8296</v>
      </c>
      <c r="O3028" s="5">
        <f>E3028/D3028</f>
        <v>0.26200000000000001</v>
      </c>
      <c r="P3028" s="6">
        <f>ROUND(E3028/L3028,2)</f>
        <v>218.33</v>
      </c>
      <c r="Q3028" t="str">
        <f>LEFT(N3028, SEARCH("/",N3028)-1)</f>
        <v>photography</v>
      </c>
      <c r="R3028" t="str">
        <f>RIGHT(N3028, LEN(N3028)-SEARCH("/",N3028))</f>
        <v>people</v>
      </c>
      <c r="S3028" s="10">
        <f t="shared" si="94"/>
        <v>41806.910162037035</v>
      </c>
      <c r="T3028" s="10">
        <f t="shared" si="95"/>
        <v>41851.910162037035</v>
      </c>
    </row>
    <row r="3029" spans="1:20" ht="49" x14ac:dyDescent="0.25">
      <c r="A3029">
        <v>1999</v>
      </c>
      <c r="B3029" s="3" t="s">
        <v>2000</v>
      </c>
      <c r="C3029" s="3" t="s">
        <v>6109</v>
      </c>
      <c r="D3029">
        <v>31000</v>
      </c>
      <c r="E3029">
        <v>236</v>
      </c>
      <c r="F3029" t="s">
        <v>8221</v>
      </c>
      <c r="G3029" t="s">
        <v>8225</v>
      </c>
      <c r="H3029" t="s">
        <v>8247</v>
      </c>
      <c r="I3029">
        <v>1415882108</v>
      </c>
      <c r="J3029">
        <v>1413286508</v>
      </c>
      <c r="K3029" t="b">
        <v>0</v>
      </c>
      <c r="L3029">
        <v>7</v>
      </c>
      <c r="M3029" t="b">
        <v>0</v>
      </c>
      <c r="N3029" t="s">
        <v>8296</v>
      </c>
      <c r="O3029" s="5">
        <f>E3029/D3029</f>
        <v>7.6129032258064515E-3</v>
      </c>
      <c r="P3029" s="6">
        <f>ROUND(E3029/L3029,2)</f>
        <v>33.71</v>
      </c>
      <c r="Q3029" t="str">
        <f>LEFT(N3029, SEARCH("/",N3029)-1)</f>
        <v>photography</v>
      </c>
      <c r="R3029" t="str">
        <f>RIGHT(N3029, LEN(N3029)-SEARCH("/",N3029))</f>
        <v>people</v>
      </c>
      <c r="S3029" s="10">
        <f t="shared" si="94"/>
        <v>41926.274398148147</v>
      </c>
      <c r="T3029" s="10">
        <f t="shared" si="95"/>
        <v>41956.316064814811</v>
      </c>
    </row>
    <row r="3030" spans="1:20" ht="49" x14ac:dyDescent="0.25">
      <c r="A3030">
        <v>2000</v>
      </c>
      <c r="B3030" s="3" t="s">
        <v>2001</v>
      </c>
      <c r="C3030" s="3" t="s">
        <v>6110</v>
      </c>
      <c r="D3030">
        <v>5000</v>
      </c>
      <c r="E3030">
        <v>625</v>
      </c>
      <c r="F3030" t="s">
        <v>8221</v>
      </c>
      <c r="G3030" t="s">
        <v>8229</v>
      </c>
      <c r="H3030" t="s">
        <v>8251</v>
      </c>
      <c r="I3030">
        <v>1452120613</v>
      </c>
      <c r="J3030">
        <v>1449528613</v>
      </c>
      <c r="K3030" t="b">
        <v>0</v>
      </c>
      <c r="L3030">
        <v>25</v>
      </c>
      <c r="M3030" t="b">
        <v>0</v>
      </c>
      <c r="N3030" t="s">
        <v>8296</v>
      </c>
      <c r="O3030" s="5">
        <f>E3030/D3030</f>
        <v>0.125</v>
      </c>
      <c r="P3030" s="6">
        <f>ROUND(E3030/L3030,2)</f>
        <v>25</v>
      </c>
      <c r="Q3030" t="str">
        <f>LEFT(N3030, SEARCH("/",N3030)-1)</f>
        <v>photography</v>
      </c>
      <c r="R3030" t="str">
        <f>RIGHT(N3030, LEN(N3030)-SEARCH("/",N3030))</f>
        <v>people</v>
      </c>
      <c r="S3030" s="10">
        <f t="shared" si="94"/>
        <v>42345.743206018517</v>
      </c>
      <c r="T3030" s="10">
        <f t="shared" si="95"/>
        <v>42375.743206018517</v>
      </c>
    </row>
    <row r="3031" spans="1:20" ht="33" x14ac:dyDescent="0.25">
      <c r="A3031">
        <v>2121</v>
      </c>
      <c r="B3031" s="3" t="s">
        <v>2122</v>
      </c>
      <c r="C3031" s="3" t="s">
        <v>6231</v>
      </c>
      <c r="D3031">
        <v>50000</v>
      </c>
      <c r="E3031">
        <v>284</v>
      </c>
      <c r="F3031" t="s">
        <v>8221</v>
      </c>
      <c r="G3031" t="s">
        <v>8240</v>
      </c>
      <c r="H3031" t="s">
        <v>8257</v>
      </c>
      <c r="I3031">
        <v>1484156948</v>
      </c>
      <c r="J3031">
        <v>1481564948</v>
      </c>
      <c r="K3031" t="b">
        <v>0</v>
      </c>
      <c r="L3031">
        <v>10</v>
      </c>
      <c r="M3031" t="b">
        <v>0</v>
      </c>
      <c r="N3031" t="s">
        <v>8282</v>
      </c>
      <c r="O3031" s="5">
        <f>E3031/D3031</f>
        <v>5.6800000000000002E-3</v>
      </c>
      <c r="P3031" s="6">
        <f>ROUND(E3031/L3031,2)</f>
        <v>28.4</v>
      </c>
      <c r="Q3031" t="str">
        <f>LEFT(N3031, SEARCH("/",N3031)-1)</f>
        <v>games</v>
      </c>
      <c r="R3031" t="str">
        <f>RIGHT(N3031, LEN(N3031)-SEARCH("/",N3031))</f>
        <v>video games</v>
      </c>
      <c r="S3031" s="10">
        <f t="shared" si="94"/>
        <v>42716.534120370365</v>
      </c>
      <c r="T3031" s="10">
        <f t="shared" si="95"/>
        <v>42746.534120370365</v>
      </c>
    </row>
    <row r="3032" spans="1:20" ht="33" x14ac:dyDescent="0.25">
      <c r="A3032">
        <v>2122</v>
      </c>
      <c r="B3032" s="3" t="s">
        <v>2123</v>
      </c>
      <c r="C3032" s="3" t="s">
        <v>6232</v>
      </c>
      <c r="D3032">
        <v>80000</v>
      </c>
      <c r="E3032">
        <v>310</v>
      </c>
      <c r="F3032" t="s">
        <v>8221</v>
      </c>
      <c r="G3032" t="s">
        <v>8238</v>
      </c>
      <c r="H3032" t="s">
        <v>8256</v>
      </c>
      <c r="I3032">
        <v>1483773169</v>
      </c>
      <c r="J3032">
        <v>1481181169</v>
      </c>
      <c r="K3032" t="b">
        <v>0</v>
      </c>
      <c r="L3032">
        <v>3</v>
      </c>
      <c r="M3032" t="b">
        <v>0</v>
      </c>
      <c r="N3032" t="s">
        <v>8282</v>
      </c>
      <c r="O3032" s="5">
        <f>E3032/D3032</f>
        <v>3.875E-3</v>
      </c>
      <c r="P3032" s="6">
        <f>ROUND(E3032/L3032,2)</f>
        <v>103.33</v>
      </c>
      <c r="Q3032" t="str">
        <f>LEFT(N3032, SEARCH("/",N3032)-1)</f>
        <v>games</v>
      </c>
      <c r="R3032" t="str">
        <f>RIGHT(N3032, LEN(N3032)-SEARCH("/",N3032))</f>
        <v>video games</v>
      </c>
      <c r="S3032" s="10">
        <f t="shared" si="94"/>
        <v>42712.092233796291</v>
      </c>
      <c r="T3032" s="10">
        <f t="shared" si="95"/>
        <v>42742.092233796291</v>
      </c>
    </row>
    <row r="3033" spans="1:20" ht="65" x14ac:dyDescent="0.25">
      <c r="A3033">
        <v>2123</v>
      </c>
      <c r="B3033" s="3" t="s">
        <v>2124</v>
      </c>
      <c r="C3033" s="3" t="s">
        <v>6233</v>
      </c>
      <c r="D3033">
        <v>500</v>
      </c>
      <c r="E3033">
        <v>50</v>
      </c>
      <c r="F3033" t="s">
        <v>8221</v>
      </c>
      <c r="G3033" t="s">
        <v>8224</v>
      </c>
      <c r="H3033" t="s">
        <v>8246</v>
      </c>
      <c r="I3033">
        <v>1268636340</v>
      </c>
      <c r="J3033">
        <v>1263982307</v>
      </c>
      <c r="K3033" t="b">
        <v>0</v>
      </c>
      <c r="L3033">
        <v>5</v>
      </c>
      <c r="M3033" t="b">
        <v>0</v>
      </c>
      <c r="N3033" t="s">
        <v>8282</v>
      </c>
      <c r="O3033" s="5">
        <f>E3033/D3033</f>
        <v>0.1</v>
      </c>
      <c r="P3033" s="6">
        <f>ROUND(E3033/L3033,2)</f>
        <v>10</v>
      </c>
      <c r="Q3033" t="str">
        <f>LEFT(N3033, SEARCH("/",N3033)-1)</f>
        <v>games</v>
      </c>
      <c r="R3033" t="str">
        <f>RIGHT(N3033, LEN(N3033)-SEARCH("/",N3033))</f>
        <v>video games</v>
      </c>
      <c r="S3033" s="10">
        <f t="shared" si="94"/>
        <v>40198.216516203705</v>
      </c>
      <c r="T3033" s="10">
        <f t="shared" si="95"/>
        <v>40252.082638888889</v>
      </c>
    </row>
    <row r="3034" spans="1:20" ht="49" x14ac:dyDescent="0.25">
      <c r="A3034">
        <v>2124</v>
      </c>
      <c r="B3034" s="3" t="s">
        <v>2125</v>
      </c>
      <c r="C3034" s="3" t="s">
        <v>6234</v>
      </c>
      <c r="D3034">
        <v>1100</v>
      </c>
      <c r="E3034">
        <v>115</v>
      </c>
      <c r="F3034" t="s">
        <v>8221</v>
      </c>
      <c r="G3034" t="s">
        <v>8224</v>
      </c>
      <c r="H3034" t="s">
        <v>8246</v>
      </c>
      <c r="I3034">
        <v>1291093200</v>
      </c>
      <c r="J3034">
        <v>1286930435</v>
      </c>
      <c r="K3034" t="b">
        <v>0</v>
      </c>
      <c r="L3034">
        <v>5</v>
      </c>
      <c r="M3034" t="b">
        <v>0</v>
      </c>
      <c r="N3034" t="s">
        <v>8282</v>
      </c>
      <c r="O3034" s="5">
        <f>E3034/D3034</f>
        <v>0.10454545454545454</v>
      </c>
      <c r="P3034" s="6">
        <f>ROUND(E3034/L3034,2)</f>
        <v>23</v>
      </c>
      <c r="Q3034" t="str">
        <f>LEFT(N3034, SEARCH("/",N3034)-1)</f>
        <v>games</v>
      </c>
      <c r="R3034" t="str">
        <f>RIGHT(N3034, LEN(N3034)-SEARCH("/",N3034))</f>
        <v>video games</v>
      </c>
      <c r="S3034" s="10">
        <f t="shared" si="94"/>
        <v>40463.819849537038</v>
      </c>
      <c r="T3034" s="10">
        <f t="shared" si="95"/>
        <v>40512</v>
      </c>
    </row>
    <row r="3035" spans="1:20" ht="49" x14ac:dyDescent="0.25">
      <c r="A3035">
        <v>2125</v>
      </c>
      <c r="B3035" s="3" t="s">
        <v>2126</v>
      </c>
      <c r="C3035" s="3" t="s">
        <v>6235</v>
      </c>
      <c r="D3035">
        <v>60000</v>
      </c>
      <c r="E3035">
        <v>852</v>
      </c>
      <c r="F3035" t="s">
        <v>8221</v>
      </c>
      <c r="G3035" t="s">
        <v>8224</v>
      </c>
      <c r="H3035" t="s">
        <v>8246</v>
      </c>
      <c r="I3035">
        <v>1438734833</v>
      </c>
      <c r="J3035">
        <v>1436142833</v>
      </c>
      <c r="K3035" t="b">
        <v>0</v>
      </c>
      <c r="L3035">
        <v>27</v>
      </c>
      <c r="M3035" t="b">
        <v>0</v>
      </c>
      <c r="N3035" t="s">
        <v>8282</v>
      </c>
      <c r="O3035" s="5">
        <f>E3035/D3035</f>
        <v>1.4200000000000001E-2</v>
      </c>
      <c r="P3035" s="6">
        <f>ROUND(E3035/L3035,2)</f>
        <v>31.56</v>
      </c>
      <c r="Q3035" t="str">
        <f>LEFT(N3035, SEARCH("/",N3035)-1)</f>
        <v>games</v>
      </c>
      <c r="R3035" t="str">
        <f>RIGHT(N3035, LEN(N3035)-SEARCH("/",N3035))</f>
        <v>video games</v>
      </c>
      <c r="S3035" s="10">
        <f t="shared" si="94"/>
        <v>42190.815196759257</v>
      </c>
      <c r="T3035" s="10">
        <f t="shared" si="95"/>
        <v>42220.815196759257</v>
      </c>
    </row>
    <row r="3036" spans="1:20" ht="49" x14ac:dyDescent="0.25">
      <c r="A3036">
        <v>2126</v>
      </c>
      <c r="B3036" s="3" t="s">
        <v>2127</v>
      </c>
      <c r="C3036" s="3" t="s">
        <v>6236</v>
      </c>
      <c r="D3036">
        <v>20000</v>
      </c>
      <c r="E3036">
        <v>10</v>
      </c>
      <c r="F3036" t="s">
        <v>8221</v>
      </c>
      <c r="G3036" t="s">
        <v>8224</v>
      </c>
      <c r="H3036" t="s">
        <v>8246</v>
      </c>
      <c r="I3036">
        <v>1418080887</v>
      </c>
      <c r="J3036">
        <v>1415488887</v>
      </c>
      <c r="K3036" t="b">
        <v>0</v>
      </c>
      <c r="L3036">
        <v>2</v>
      </c>
      <c r="M3036" t="b">
        <v>0</v>
      </c>
      <c r="N3036" t="s">
        <v>8282</v>
      </c>
      <c r="O3036" s="5">
        <f>E3036/D3036</f>
        <v>5.0000000000000001E-4</v>
      </c>
      <c r="P3036" s="6">
        <f>ROUND(E3036/L3036,2)</f>
        <v>5</v>
      </c>
      <c r="Q3036" t="str">
        <f>LEFT(N3036, SEARCH("/",N3036)-1)</f>
        <v>games</v>
      </c>
      <c r="R3036" t="str">
        <f>RIGHT(N3036, LEN(N3036)-SEARCH("/",N3036))</f>
        <v>video games</v>
      </c>
      <c r="S3036" s="10">
        <f t="shared" si="94"/>
        <v>41951.76489583333</v>
      </c>
      <c r="T3036" s="10">
        <f t="shared" si="95"/>
        <v>41981.76489583333</v>
      </c>
    </row>
    <row r="3037" spans="1:20" ht="18" x14ac:dyDescent="0.25">
      <c r="A3037">
        <v>2127</v>
      </c>
      <c r="B3037" s="3" t="s">
        <v>2128</v>
      </c>
      <c r="C3037" s="3" t="s">
        <v>6237</v>
      </c>
      <c r="D3037">
        <v>28000</v>
      </c>
      <c r="E3037">
        <v>8076</v>
      </c>
      <c r="F3037" t="s">
        <v>8221</v>
      </c>
      <c r="G3037" t="s">
        <v>8225</v>
      </c>
      <c r="H3037" t="s">
        <v>8247</v>
      </c>
      <c r="I3037">
        <v>1426158463</v>
      </c>
      <c r="J3037">
        <v>1423570063</v>
      </c>
      <c r="K3037" t="b">
        <v>0</v>
      </c>
      <c r="L3037">
        <v>236</v>
      </c>
      <c r="M3037" t="b">
        <v>0</v>
      </c>
      <c r="N3037" t="s">
        <v>8282</v>
      </c>
      <c r="O3037" s="5">
        <f>E3037/D3037</f>
        <v>0.28842857142857142</v>
      </c>
      <c r="P3037" s="6">
        <f>ROUND(E3037/L3037,2)</f>
        <v>34.22</v>
      </c>
      <c r="Q3037" t="str">
        <f>LEFT(N3037, SEARCH("/",N3037)-1)</f>
        <v>games</v>
      </c>
      <c r="R3037" t="str">
        <f>RIGHT(N3037, LEN(N3037)-SEARCH("/",N3037))</f>
        <v>video games</v>
      </c>
      <c r="S3037" s="10">
        <f t="shared" si="94"/>
        <v>42045.297025462962</v>
      </c>
      <c r="T3037" s="10">
        <f t="shared" si="95"/>
        <v>42075.255358796298</v>
      </c>
    </row>
    <row r="3038" spans="1:20" ht="49" x14ac:dyDescent="0.25">
      <c r="A3038">
        <v>2128</v>
      </c>
      <c r="B3038" s="3" t="s">
        <v>2129</v>
      </c>
      <c r="C3038" s="3" t="s">
        <v>6238</v>
      </c>
      <c r="D3038">
        <v>15000</v>
      </c>
      <c r="E3038">
        <v>25</v>
      </c>
      <c r="F3038" t="s">
        <v>8221</v>
      </c>
      <c r="G3038" t="s">
        <v>8229</v>
      </c>
      <c r="H3038" t="s">
        <v>8251</v>
      </c>
      <c r="I3038">
        <v>1411324369</v>
      </c>
      <c r="J3038">
        <v>1406140369</v>
      </c>
      <c r="K3038" t="b">
        <v>0</v>
      </c>
      <c r="L3038">
        <v>1</v>
      </c>
      <c r="M3038" t="b">
        <v>0</v>
      </c>
      <c r="N3038" t="s">
        <v>8282</v>
      </c>
      <c r="O3038" s="5">
        <f>E3038/D3038</f>
        <v>1.6666666666666668E-3</v>
      </c>
      <c r="P3038" s="6">
        <f>ROUND(E3038/L3038,2)</f>
        <v>25</v>
      </c>
      <c r="Q3038" t="str">
        <f>LEFT(N3038, SEARCH("/",N3038)-1)</f>
        <v>games</v>
      </c>
      <c r="R3038" t="str">
        <f>RIGHT(N3038, LEN(N3038)-SEARCH("/",N3038))</f>
        <v>video games</v>
      </c>
      <c r="S3038" s="10">
        <f t="shared" si="94"/>
        <v>41843.564456018517</v>
      </c>
      <c r="T3038" s="10">
        <f t="shared" si="95"/>
        <v>41903.564456018517</v>
      </c>
    </row>
    <row r="3039" spans="1:20" ht="49" x14ac:dyDescent="0.25">
      <c r="A3039">
        <v>2129</v>
      </c>
      <c r="B3039" s="3" t="s">
        <v>2130</v>
      </c>
      <c r="C3039" s="3" t="s">
        <v>6239</v>
      </c>
      <c r="D3039">
        <v>2000</v>
      </c>
      <c r="E3039">
        <v>236</v>
      </c>
      <c r="F3039" t="s">
        <v>8221</v>
      </c>
      <c r="G3039" t="s">
        <v>8224</v>
      </c>
      <c r="H3039" t="s">
        <v>8246</v>
      </c>
      <c r="I3039">
        <v>1457570100</v>
      </c>
      <c r="J3039">
        <v>1454978100</v>
      </c>
      <c r="K3039" t="b">
        <v>0</v>
      </c>
      <c r="L3039">
        <v>12</v>
      </c>
      <c r="M3039" t="b">
        <v>0</v>
      </c>
      <c r="N3039" t="s">
        <v>8282</v>
      </c>
      <c r="O3039" s="5">
        <f>E3039/D3039</f>
        <v>0.11799999999999999</v>
      </c>
      <c r="P3039" s="6">
        <f>ROUND(E3039/L3039,2)</f>
        <v>19.670000000000002</v>
      </c>
      <c r="Q3039" t="str">
        <f>LEFT(N3039, SEARCH("/",N3039)-1)</f>
        <v>games</v>
      </c>
      <c r="R3039" t="str">
        <f>RIGHT(N3039, LEN(N3039)-SEARCH("/",N3039))</f>
        <v>video games</v>
      </c>
      <c r="S3039" s="10">
        <f t="shared" si="94"/>
        <v>42408.815972222219</v>
      </c>
      <c r="T3039" s="10">
        <f t="shared" si="95"/>
        <v>42438.815972222219</v>
      </c>
    </row>
    <row r="3040" spans="1:20" ht="33" x14ac:dyDescent="0.25">
      <c r="A3040">
        <v>2130</v>
      </c>
      <c r="B3040" s="3" t="s">
        <v>2131</v>
      </c>
      <c r="C3040" s="3" t="s">
        <v>6240</v>
      </c>
      <c r="D3040">
        <v>42000</v>
      </c>
      <c r="E3040">
        <v>85</v>
      </c>
      <c r="F3040" t="s">
        <v>8221</v>
      </c>
      <c r="G3040" t="s">
        <v>8224</v>
      </c>
      <c r="H3040" t="s">
        <v>8246</v>
      </c>
      <c r="I3040">
        <v>1408154663</v>
      </c>
      <c r="J3040">
        <v>1405130663</v>
      </c>
      <c r="K3040" t="b">
        <v>0</v>
      </c>
      <c r="L3040">
        <v>4</v>
      </c>
      <c r="M3040" t="b">
        <v>0</v>
      </c>
      <c r="N3040" t="s">
        <v>8282</v>
      </c>
      <c r="O3040" s="5">
        <f>E3040/D3040</f>
        <v>2.0238095238095236E-3</v>
      </c>
      <c r="P3040" s="6">
        <f>ROUND(E3040/L3040,2)</f>
        <v>21.25</v>
      </c>
      <c r="Q3040" t="str">
        <f>LEFT(N3040, SEARCH("/",N3040)-1)</f>
        <v>games</v>
      </c>
      <c r="R3040" t="str">
        <f>RIGHT(N3040, LEN(N3040)-SEARCH("/",N3040))</f>
        <v>video games</v>
      </c>
      <c r="S3040" s="10">
        <f t="shared" si="94"/>
        <v>41831.87804398148</v>
      </c>
      <c r="T3040" s="10">
        <f t="shared" si="95"/>
        <v>41866.87804398148</v>
      </c>
    </row>
    <row r="3041" spans="1:20" ht="49" x14ac:dyDescent="0.25">
      <c r="A3041">
        <v>2131</v>
      </c>
      <c r="B3041" s="3" t="s">
        <v>2132</v>
      </c>
      <c r="C3041" s="3" t="s">
        <v>6241</v>
      </c>
      <c r="D3041">
        <v>500</v>
      </c>
      <c r="E3041">
        <v>25</v>
      </c>
      <c r="F3041" t="s">
        <v>8221</v>
      </c>
      <c r="G3041" t="s">
        <v>8224</v>
      </c>
      <c r="H3041" t="s">
        <v>8246</v>
      </c>
      <c r="I3041">
        <v>1436677091</v>
      </c>
      <c r="J3041">
        <v>1434085091</v>
      </c>
      <c r="K3041" t="b">
        <v>0</v>
      </c>
      <c r="L3041">
        <v>3</v>
      </c>
      <c r="M3041" t="b">
        <v>0</v>
      </c>
      <c r="N3041" t="s">
        <v>8282</v>
      </c>
      <c r="O3041" s="5">
        <f>E3041/D3041</f>
        <v>0.05</v>
      </c>
      <c r="P3041" s="6">
        <f>ROUND(E3041/L3041,2)</f>
        <v>8.33</v>
      </c>
      <c r="Q3041" t="str">
        <f>LEFT(N3041, SEARCH("/",N3041)-1)</f>
        <v>games</v>
      </c>
      <c r="R3041" t="str">
        <f>RIGHT(N3041, LEN(N3041)-SEARCH("/",N3041))</f>
        <v>video games</v>
      </c>
      <c r="S3041" s="10">
        <f t="shared" si="94"/>
        <v>42166.998738425922</v>
      </c>
      <c r="T3041" s="10">
        <f t="shared" si="95"/>
        <v>42196.998738425922</v>
      </c>
    </row>
    <row r="3042" spans="1:20" ht="49" x14ac:dyDescent="0.25">
      <c r="A3042">
        <v>2132</v>
      </c>
      <c r="B3042" s="3" t="s">
        <v>2133</v>
      </c>
      <c r="C3042" s="3" t="s">
        <v>6242</v>
      </c>
      <c r="D3042">
        <v>100000</v>
      </c>
      <c r="E3042">
        <v>2112.9899999999998</v>
      </c>
      <c r="F3042" t="s">
        <v>8221</v>
      </c>
      <c r="G3042" t="s">
        <v>8224</v>
      </c>
      <c r="H3042" t="s">
        <v>8246</v>
      </c>
      <c r="I3042">
        <v>1391427692</v>
      </c>
      <c r="J3042">
        <v>1388835692</v>
      </c>
      <c r="K3042" t="b">
        <v>0</v>
      </c>
      <c r="L3042">
        <v>99</v>
      </c>
      <c r="M3042" t="b">
        <v>0</v>
      </c>
      <c r="N3042" t="s">
        <v>8282</v>
      </c>
      <c r="O3042" s="5">
        <f>E3042/D3042</f>
        <v>2.1129899999999997E-2</v>
      </c>
      <c r="P3042" s="6">
        <f>ROUND(E3042/L3042,2)</f>
        <v>21.34</v>
      </c>
      <c r="Q3042" t="str">
        <f>LEFT(N3042, SEARCH("/",N3042)-1)</f>
        <v>games</v>
      </c>
      <c r="R3042" t="str">
        <f>RIGHT(N3042, LEN(N3042)-SEARCH("/",N3042))</f>
        <v>video games</v>
      </c>
      <c r="S3042" s="10">
        <f t="shared" si="94"/>
        <v>41643.27884259259</v>
      </c>
      <c r="T3042" s="10">
        <f t="shared" si="95"/>
        <v>41673.27884259259</v>
      </c>
    </row>
    <row r="3043" spans="1:20" ht="49" x14ac:dyDescent="0.25">
      <c r="A3043">
        <v>2133</v>
      </c>
      <c r="B3043" s="3" t="s">
        <v>2134</v>
      </c>
      <c r="C3043" s="3" t="s">
        <v>6243</v>
      </c>
      <c r="D3043">
        <v>1000</v>
      </c>
      <c r="E3043">
        <v>16</v>
      </c>
      <c r="F3043" t="s">
        <v>8221</v>
      </c>
      <c r="G3043" t="s">
        <v>8224</v>
      </c>
      <c r="H3043" t="s">
        <v>8246</v>
      </c>
      <c r="I3043">
        <v>1303628340</v>
      </c>
      <c r="J3043">
        <v>1300328399</v>
      </c>
      <c r="K3043" t="b">
        <v>0</v>
      </c>
      <c r="L3043">
        <v>3</v>
      </c>
      <c r="M3043" t="b">
        <v>0</v>
      </c>
      <c r="N3043" t="s">
        <v>8282</v>
      </c>
      <c r="O3043" s="5">
        <f>E3043/D3043</f>
        <v>1.6E-2</v>
      </c>
      <c r="P3043" s="6">
        <f>ROUND(E3043/L3043,2)</f>
        <v>5.33</v>
      </c>
      <c r="Q3043" t="str">
        <f>LEFT(N3043, SEARCH("/",N3043)-1)</f>
        <v>games</v>
      </c>
      <c r="R3043" t="str">
        <f>RIGHT(N3043, LEN(N3043)-SEARCH("/",N3043))</f>
        <v>video games</v>
      </c>
      <c r="S3043" s="10">
        <f t="shared" si="94"/>
        <v>40618.888877314814</v>
      </c>
      <c r="T3043" s="10">
        <f t="shared" si="95"/>
        <v>40657.082638888889</v>
      </c>
    </row>
    <row r="3044" spans="1:20" ht="49" x14ac:dyDescent="0.25">
      <c r="A3044">
        <v>2134</v>
      </c>
      <c r="B3044" s="3" t="s">
        <v>2135</v>
      </c>
      <c r="C3044" s="3" t="s">
        <v>6244</v>
      </c>
      <c r="D3044">
        <v>6000</v>
      </c>
      <c r="E3044">
        <v>104</v>
      </c>
      <c r="F3044" t="s">
        <v>8221</v>
      </c>
      <c r="G3044" t="s">
        <v>8224</v>
      </c>
      <c r="H3044" t="s">
        <v>8246</v>
      </c>
      <c r="I3044">
        <v>1367097391</v>
      </c>
      <c r="J3044">
        <v>1364505391</v>
      </c>
      <c r="K3044" t="b">
        <v>0</v>
      </c>
      <c r="L3044">
        <v>3</v>
      </c>
      <c r="M3044" t="b">
        <v>0</v>
      </c>
      <c r="N3044" t="s">
        <v>8282</v>
      </c>
      <c r="O3044" s="5">
        <f>E3044/D3044</f>
        <v>1.7333333333333333E-2</v>
      </c>
      <c r="P3044" s="6">
        <f>ROUND(E3044/L3044,2)</f>
        <v>34.67</v>
      </c>
      <c r="Q3044" t="str">
        <f>LEFT(N3044, SEARCH("/",N3044)-1)</f>
        <v>games</v>
      </c>
      <c r="R3044" t="str">
        <f>RIGHT(N3044, LEN(N3044)-SEARCH("/",N3044))</f>
        <v>video games</v>
      </c>
      <c r="S3044" s="10">
        <f t="shared" si="94"/>
        <v>41361.678136574068</v>
      </c>
      <c r="T3044" s="10">
        <f t="shared" si="95"/>
        <v>41391.678136574068</v>
      </c>
    </row>
    <row r="3045" spans="1:20" ht="49" x14ac:dyDescent="0.25">
      <c r="A3045">
        <v>2135</v>
      </c>
      <c r="B3045" s="3" t="s">
        <v>2136</v>
      </c>
      <c r="C3045" s="3" t="s">
        <v>6245</v>
      </c>
      <c r="D3045">
        <v>5000</v>
      </c>
      <c r="E3045">
        <v>478</v>
      </c>
      <c r="F3045" t="s">
        <v>8221</v>
      </c>
      <c r="G3045" t="s">
        <v>8224</v>
      </c>
      <c r="H3045" t="s">
        <v>8246</v>
      </c>
      <c r="I3045">
        <v>1349392033</v>
      </c>
      <c r="J3045">
        <v>1346800033</v>
      </c>
      <c r="K3045" t="b">
        <v>0</v>
      </c>
      <c r="L3045">
        <v>22</v>
      </c>
      <c r="M3045" t="b">
        <v>0</v>
      </c>
      <c r="N3045" t="s">
        <v>8282</v>
      </c>
      <c r="O3045" s="5">
        <f>E3045/D3045</f>
        <v>9.5600000000000004E-2</v>
      </c>
      <c r="P3045" s="6">
        <f>ROUND(E3045/L3045,2)</f>
        <v>21.73</v>
      </c>
      <c r="Q3045" t="str">
        <f>LEFT(N3045, SEARCH("/",N3045)-1)</f>
        <v>games</v>
      </c>
      <c r="R3045" t="str">
        <f>RIGHT(N3045, LEN(N3045)-SEARCH("/",N3045))</f>
        <v>video games</v>
      </c>
      <c r="S3045" s="10">
        <f t="shared" si="94"/>
        <v>41156.755011574074</v>
      </c>
      <c r="T3045" s="10">
        <f t="shared" si="95"/>
        <v>41186.755011574074</v>
      </c>
    </row>
    <row r="3046" spans="1:20" ht="49" x14ac:dyDescent="0.25">
      <c r="A3046">
        <v>2136</v>
      </c>
      <c r="B3046" s="3" t="s">
        <v>2137</v>
      </c>
      <c r="C3046" s="3" t="s">
        <v>6246</v>
      </c>
      <c r="D3046">
        <v>80000</v>
      </c>
      <c r="E3046">
        <v>47.69</v>
      </c>
      <c r="F3046" t="s">
        <v>8221</v>
      </c>
      <c r="G3046" t="s">
        <v>8224</v>
      </c>
      <c r="H3046" t="s">
        <v>8246</v>
      </c>
      <c r="I3046">
        <v>1382184786</v>
      </c>
      <c r="J3046">
        <v>1379592786</v>
      </c>
      <c r="K3046" t="b">
        <v>0</v>
      </c>
      <c r="L3046">
        <v>4</v>
      </c>
      <c r="M3046" t="b">
        <v>0</v>
      </c>
      <c r="N3046" t="s">
        <v>8282</v>
      </c>
      <c r="O3046" s="5">
        <f>E3046/D3046</f>
        <v>5.9612499999999998E-4</v>
      </c>
      <c r="P3046" s="6">
        <f>ROUND(E3046/L3046,2)</f>
        <v>11.92</v>
      </c>
      <c r="Q3046" t="str">
        <f>LEFT(N3046, SEARCH("/",N3046)-1)</f>
        <v>games</v>
      </c>
      <c r="R3046" t="str">
        <f>RIGHT(N3046, LEN(N3046)-SEARCH("/",N3046))</f>
        <v>video games</v>
      </c>
      <c r="S3046" s="10">
        <f t="shared" si="94"/>
        <v>41536.300763888888</v>
      </c>
      <c r="T3046" s="10">
        <f t="shared" si="95"/>
        <v>41566.300763888888</v>
      </c>
    </row>
    <row r="3047" spans="1:20" ht="49" x14ac:dyDescent="0.25">
      <c r="A3047">
        <v>2137</v>
      </c>
      <c r="B3047" s="3" t="s">
        <v>2138</v>
      </c>
      <c r="C3047" s="3" t="s">
        <v>6247</v>
      </c>
      <c r="D3047">
        <v>50000</v>
      </c>
      <c r="E3047">
        <v>14203</v>
      </c>
      <c r="F3047" t="s">
        <v>8221</v>
      </c>
      <c r="G3047" t="s">
        <v>8229</v>
      </c>
      <c r="H3047" t="s">
        <v>8251</v>
      </c>
      <c r="I3047">
        <v>1417804229</v>
      </c>
      <c r="J3047">
        <v>1415212229</v>
      </c>
      <c r="K3047" t="b">
        <v>0</v>
      </c>
      <c r="L3047">
        <v>534</v>
      </c>
      <c r="M3047" t="b">
        <v>0</v>
      </c>
      <c r="N3047" t="s">
        <v>8282</v>
      </c>
      <c r="O3047" s="5">
        <f>E3047/D3047</f>
        <v>0.28405999999999998</v>
      </c>
      <c r="P3047" s="6">
        <f>ROUND(E3047/L3047,2)</f>
        <v>26.6</v>
      </c>
      <c r="Q3047" t="str">
        <f>LEFT(N3047, SEARCH("/",N3047)-1)</f>
        <v>games</v>
      </c>
      <c r="R3047" t="str">
        <f>RIGHT(N3047, LEN(N3047)-SEARCH("/",N3047))</f>
        <v>video games</v>
      </c>
      <c r="S3047" s="10">
        <f t="shared" si="94"/>
        <v>41948.562835648147</v>
      </c>
      <c r="T3047" s="10">
        <f t="shared" si="95"/>
        <v>41978.562835648147</v>
      </c>
    </row>
    <row r="3048" spans="1:20" ht="33" x14ac:dyDescent="0.25">
      <c r="A3048">
        <v>2138</v>
      </c>
      <c r="B3048" s="3" t="s">
        <v>2139</v>
      </c>
      <c r="C3048" s="3" t="s">
        <v>6248</v>
      </c>
      <c r="D3048">
        <v>1000</v>
      </c>
      <c r="E3048">
        <v>128</v>
      </c>
      <c r="F3048" t="s">
        <v>8221</v>
      </c>
      <c r="G3048" t="s">
        <v>8225</v>
      </c>
      <c r="H3048" t="s">
        <v>8247</v>
      </c>
      <c r="I3048">
        <v>1383959939</v>
      </c>
      <c r="J3048">
        <v>1381364339</v>
      </c>
      <c r="K3048" t="b">
        <v>0</v>
      </c>
      <c r="L3048">
        <v>12</v>
      </c>
      <c r="M3048" t="b">
        <v>0</v>
      </c>
      <c r="N3048" t="s">
        <v>8282</v>
      </c>
      <c r="O3048" s="5">
        <f>E3048/D3048</f>
        <v>0.128</v>
      </c>
      <c r="P3048" s="6">
        <f>ROUND(E3048/L3048,2)</f>
        <v>10.67</v>
      </c>
      <c r="Q3048" t="str">
        <f>LEFT(N3048, SEARCH("/",N3048)-1)</f>
        <v>games</v>
      </c>
      <c r="R3048" t="str">
        <f>RIGHT(N3048, LEN(N3048)-SEARCH("/",N3048))</f>
        <v>video games</v>
      </c>
      <c r="S3048" s="10">
        <f t="shared" si="94"/>
        <v>41556.804849537039</v>
      </c>
      <c r="T3048" s="10">
        <f t="shared" si="95"/>
        <v>41586.846516203703</v>
      </c>
    </row>
    <row r="3049" spans="1:20" ht="49" x14ac:dyDescent="0.25">
      <c r="A3049">
        <v>2139</v>
      </c>
      <c r="B3049" s="3" t="s">
        <v>2140</v>
      </c>
      <c r="C3049" s="3" t="s">
        <v>6249</v>
      </c>
      <c r="D3049">
        <v>30000</v>
      </c>
      <c r="E3049">
        <v>1626</v>
      </c>
      <c r="F3049" t="s">
        <v>8221</v>
      </c>
      <c r="G3049" t="s">
        <v>8224</v>
      </c>
      <c r="H3049" t="s">
        <v>8246</v>
      </c>
      <c r="I3049">
        <v>1478196008</v>
      </c>
      <c r="J3049">
        <v>1475604008</v>
      </c>
      <c r="K3049" t="b">
        <v>0</v>
      </c>
      <c r="L3049">
        <v>56</v>
      </c>
      <c r="M3049" t="b">
        <v>0</v>
      </c>
      <c r="N3049" t="s">
        <v>8282</v>
      </c>
      <c r="O3049" s="5">
        <f>E3049/D3049</f>
        <v>5.4199999999999998E-2</v>
      </c>
      <c r="P3049" s="6">
        <f>ROUND(E3049/L3049,2)</f>
        <v>29.04</v>
      </c>
      <c r="Q3049" t="str">
        <f>LEFT(N3049, SEARCH("/",N3049)-1)</f>
        <v>games</v>
      </c>
      <c r="R3049" t="str">
        <f>RIGHT(N3049, LEN(N3049)-SEARCH("/",N3049))</f>
        <v>video games</v>
      </c>
      <c r="S3049" s="10">
        <f t="shared" si="94"/>
        <v>42647.541759259257</v>
      </c>
      <c r="T3049" s="10">
        <f t="shared" si="95"/>
        <v>42677.541759259257</v>
      </c>
    </row>
    <row r="3050" spans="1:20" ht="49" x14ac:dyDescent="0.25">
      <c r="A3050">
        <v>2140</v>
      </c>
      <c r="B3050" s="3" t="s">
        <v>2141</v>
      </c>
      <c r="C3050" s="3" t="s">
        <v>6250</v>
      </c>
      <c r="D3050">
        <v>500000</v>
      </c>
      <c r="E3050">
        <v>560</v>
      </c>
      <c r="F3050" t="s">
        <v>8221</v>
      </c>
      <c r="G3050" t="s">
        <v>8224</v>
      </c>
      <c r="H3050" t="s">
        <v>8246</v>
      </c>
      <c r="I3050">
        <v>1357934424</v>
      </c>
      <c r="J3050">
        <v>1355342424</v>
      </c>
      <c r="K3050" t="b">
        <v>0</v>
      </c>
      <c r="L3050">
        <v>11</v>
      </c>
      <c r="M3050" t="b">
        <v>0</v>
      </c>
      <c r="N3050" t="s">
        <v>8282</v>
      </c>
      <c r="O3050" s="5">
        <f>E3050/D3050</f>
        <v>1.1199999999999999E-3</v>
      </c>
      <c r="P3050" s="6">
        <f>ROUND(E3050/L3050,2)</f>
        <v>50.91</v>
      </c>
      <c r="Q3050" t="str">
        <f>LEFT(N3050, SEARCH("/",N3050)-1)</f>
        <v>games</v>
      </c>
      <c r="R3050" t="str">
        <f>RIGHT(N3050, LEN(N3050)-SEARCH("/",N3050))</f>
        <v>video games</v>
      </c>
      <c r="S3050" s="10">
        <f t="shared" si="94"/>
        <v>41255.625277777777</v>
      </c>
      <c r="T3050" s="10">
        <f t="shared" si="95"/>
        <v>41285.625277777777</v>
      </c>
    </row>
    <row r="3051" spans="1:20" ht="49" x14ac:dyDescent="0.25">
      <c r="A3051">
        <v>2141</v>
      </c>
      <c r="B3051" s="3" t="s">
        <v>2142</v>
      </c>
      <c r="C3051" s="3" t="s">
        <v>6251</v>
      </c>
      <c r="D3051">
        <v>15000</v>
      </c>
      <c r="E3051">
        <v>0</v>
      </c>
      <c r="F3051" t="s">
        <v>8221</v>
      </c>
      <c r="G3051" t="s">
        <v>8224</v>
      </c>
      <c r="H3051" t="s">
        <v>8246</v>
      </c>
      <c r="I3051">
        <v>1415947159</v>
      </c>
      <c r="J3051">
        <v>1413351559</v>
      </c>
      <c r="K3051" t="b">
        <v>0</v>
      </c>
      <c r="L3051">
        <v>0</v>
      </c>
      <c r="M3051" t="b">
        <v>0</v>
      </c>
      <c r="N3051" t="s">
        <v>8282</v>
      </c>
      <c r="O3051" s="5">
        <f>E3051/D3051</f>
        <v>0</v>
      </c>
      <c r="P3051" s="6" t="e">
        <f>ROUND(E3051/L3051,2)</f>
        <v>#DIV/0!</v>
      </c>
      <c r="Q3051" t="str">
        <f>LEFT(N3051, SEARCH("/",N3051)-1)</f>
        <v>games</v>
      </c>
      <c r="R3051" t="str">
        <f>RIGHT(N3051, LEN(N3051)-SEARCH("/",N3051))</f>
        <v>video games</v>
      </c>
      <c r="S3051" s="10">
        <f t="shared" si="94"/>
        <v>41927.027303240735</v>
      </c>
      <c r="T3051" s="10">
        <f t="shared" si="95"/>
        <v>41957.068969907406</v>
      </c>
    </row>
    <row r="3052" spans="1:20" ht="49" x14ac:dyDescent="0.25">
      <c r="A3052">
        <v>2142</v>
      </c>
      <c r="B3052" s="3" t="s">
        <v>2143</v>
      </c>
      <c r="C3052" s="3" t="s">
        <v>6252</v>
      </c>
      <c r="D3052">
        <v>10500</v>
      </c>
      <c r="E3052">
        <v>601</v>
      </c>
      <c r="F3052" t="s">
        <v>8221</v>
      </c>
      <c r="G3052" t="s">
        <v>8236</v>
      </c>
      <c r="H3052" t="s">
        <v>8249</v>
      </c>
      <c r="I3052">
        <v>1451494210</v>
      </c>
      <c r="J3052">
        <v>1449075010</v>
      </c>
      <c r="K3052" t="b">
        <v>0</v>
      </c>
      <c r="L3052">
        <v>12</v>
      </c>
      <c r="M3052" t="b">
        <v>0</v>
      </c>
      <c r="N3052" t="s">
        <v>8282</v>
      </c>
      <c r="O3052" s="5">
        <f>E3052/D3052</f>
        <v>5.7238095238095241E-2</v>
      </c>
      <c r="P3052" s="6">
        <f>ROUND(E3052/L3052,2)</f>
        <v>50.08</v>
      </c>
      <c r="Q3052" t="str">
        <f>LEFT(N3052, SEARCH("/",N3052)-1)</f>
        <v>games</v>
      </c>
      <c r="R3052" t="str">
        <f>RIGHT(N3052, LEN(N3052)-SEARCH("/",N3052))</f>
        <v>video games</v>
      </c>
      <c r="S3052" s="10">
        <f t="shared" si="94"/>
        <v>42340.493171296293</v>
      </c>
      <c r="T3052" s="10">
        <f t="shared" si="95"/>
        <v>42368.493171296293</v>
      </c>
    </row>
    <row r="3053" spans="1:20" ht="49" x14ac:dyDescent="0.25">
      <c r="A3053">
        <v>2143</v>
      </c>
      <c r="B3053" s="3" t="s">
        <v>2144</v>
      </c>
      <c r="C3053" s="3" t="s">
        <v>6253</v>
      </c>
      <c r="D3053">
        <v>2000</v>
      </c>
      <c r="E3053">
        <v>225</v>
      </c>
      <c r="F3053" t="s">
        <v>8221</v>
      </c>
      <c r="G3053" t="s">
        <v>8224</v>
      </c>
      <c r="H3053" t="s">
        <v>8246</v>
      </c>
      <c r="I3053">
        <v>1279738800</v>
      </c>
      <c r="J3053">
        <v>1275599812</v>
      </c>
      <c r="K3053" t="b">
        <v>0</v>
      </c>
      <c r="L3053">
        <v>5</v>
      </c>
      <c r="M3053" t="b">
        <v>0</v>
      </c>
      <c r="N3053" t="s">
        <v>8282</v>
      </c>
      <c r="O3053" s="5">
        <f>E3053/D3053</f>
        <v>0.1125</v>
      </c>
      <c r="P3053" s="6">
        <f>ROUND(E3053/L3053,2)</f>
        <v>45</v>
      </c>
      <c r="Q3053" t="str">
        <f>LEFT(N3053, SEARCH("/",N3053)-1)</f>
        <v>games</v>
      </c>
      <c r="R3053" t="str">
        <f>RIGHT(N3053, LEN(N3053)-SEARCH("/",N3053))</f>
        <v>video games</v>
      </c>
      <c r="S3053" s="10">
        <f t="shared" si="94"/>
        <v>40332.678379629629</v>
      </c>
      <c r="T3053" s="10">
        <f t="shared" si="95"/>
        <v>40380.583333333328</v>
      </c>
    </row>
    <row r="3054" spans="1:20" ht="33" x14ac:dyDescent="0.25">
      <c r="A3054">
        <v>2144</v>
      </c>
      <c r="B3054" s="3" t="s">
        <v>2145</v>
      </c>
      <c r="C3054" s="3" t="s">
        <v>6254</v>
      </c>
      <c r="D3054">
        <v>35500</v>
      </c>
      <c r="E3054">
        <v>607</v>
      </c>
      <c r="F3054" t="s">
        <v>8221</v>
      </c>
      <c r="G3054" t="s">
        <v>8224</v>
      </c>
      <c r="H3054" t="s">
        <v>8246</v>
      </c>
      <c r="I3054">
        <v>1379164040</v>
      </c>
      <c r="J3054">
        <v>1376399240</v>
      </c>
      <c r="K3054" t="b">
        <v>0</v>
      </c>
      <c r="L3054">
        <v>24</v>
      </c>
      <c r="M3054" t="b">
        <v>0</v>
      </c>
      <c r="N3054" t="s">
        <v>8282</v>
      </c>
      <c r="O3054" s="5">
        <f>E3054/D3054</f>
        <v>1.7098591549295775E-2</v>
      </c>
      <c r="P3054" s="6">
        <f>ROUND(E3054/L3054,2)</f>
        <v>25.29</v>
      </c>
      <c r="Q3054" t="str">
        <f>LEFT(N3054, SEARCH("/",N3054)-1)</f>
        <v>games</v>
      </c>
      <c r="R3054" t="str">
        <f>RIGHT(N3054, LEN(N3054)-SEARCH("/",N3054))</f>
        <v>video games</v>
      </c>
      <c r="S3054" s="10">
        <f t="shared" si="94"/>
        <v>41499.338425925926</v>
      </c>
      <c r="T3054" s="10">
        <f t="shared" si="95"/>
        <v>41531.338425925926</v>
      </c>
    </row>
    <row r="3055" spans="1:20" ht="49" x14ac:dyDescent="0.25">
      <c r="A3055">
        <v>2145</v>
      </c>
      <c r="B3055" s="3" t="s">
        <v>2146</v>
      </c>
      <c r="C3055" s="3" t="s">
        <v>6255</v>
      </c>
      <c r="D3055">
        <v>15000</v>
      </c>
      <c r="E3055">
        <v>4565</v>
      </c>
      <c r="F3055" t="s">
        <v>8221</v>
      </c>
      <c r="G3055" t="s">
        <v>8224</v>
      </c>
      <c r="H3055" t="s">
        <v>8246</v>
      </c>
      <c r="I3055">
        <v>1385534514</v>
      </c>
      <c r="J3055">
        <v>1382938914</v>
      </c>
      <c r="K3055" t="b">
        <v>0</v>
      </c>
      <c r="L3055">
        <v>89</v>
      </c>
      <c r="M3055" t="b">
        <v>0</v>
      </c>
      <c r="N3055" t="s">
        <v>8282</v>
      </c>
      <c r="O3055" s="5">
        <f>E3055/D3055</f>
        <v>0.30433333333333334</v>
      </c>
      <c r="P3055" s="6">
        <f>ROUND(E3055/L3055,2)</f>
        <v>51.29</v>
      </c>
      <c r="Q3055" t="str">
        <f>LEFT(N3055, SEARCH("/",N3055)-1)</f>
        <v>games</v>
      </c>
      <c r="R3055" t="str">
        <f>RIGHT(N3055, LEN(N3055)-SEARCH("/",N3055))</f>
        <v>video games</v>
      </c>
      <c r="S3055" s="10">
        <f t="shared" si="94"/>
        <v>41575.029097222221</v>
      </c>
      <c r="T3055" s="10">
        <f t="shared" si="95"/>
        <v>41605.070763888885</v>
      </c>
    </row>
    <row r="3056" spans="1:20" ht="49" x14ac:dyDescent="0.25">
      <c r="A3056">
        <v>2146</v>
      </c>
      <c r="B3056" s="3" t="s">
        <v>2147</v>
      </c>
      <c r="C3056" s="3" t="s">
        <v>6256</v>
      </c>
      <c r="D3056">
        <v>5000</v>
      </c>
      <c r="E3056">
        <v>1</v>
      </c>
      <c r="F3056" t="s">
        <v>8221</v>
      </c>
      <c r="G3056" t="s">
        <v>8224</v>
      </c>
      <c r="H3056" t="s">
        <v>8246</v>
      </c>
      <c r="I3056">
        <v>1455207510</v>
      </c>
      <c r="J3056">
        <v>1453997910</v>
      </c>
      <c r="K3056" t="b">
        <v>0</v>
      </c>
      <c r="L3056">
        <v>1</v>
      </c>
      <c r="M3056" t="b">
        <v>0</v>
      </c>
      <c r="N3056" t="s">
        <v>8282</v>
      </c>
      <c r="O3056" s="5">
        <f>E3056/D3056</f>
        <v>2.0000000000000001E-4</v>
      </c>
      <c r="P3056" s="6">
        <f>ROUND(E3056/L3056,2)</f>
        <v>1</v>
      </c>
      <c r="Q3056" t="str">
        <f>LEFT(N3056, SEARCH("/",N3056)-1)</f>
        <v>games</v>
      </c>
      <c r="R3056" t="str">
        <f>RIGHT(N3056, LEN(N3056)-SEARCH("/",N3056))</f>
        <v>video games</v>
      </c>
      <c r="S3056" s="10">
        <f t="shared" si="94"/>
        <v>42397.471180555549</v>
      </c>
      <c r="T3056" s="10">
        <f t="shared" si="95"/>
        <v>42411.471180555549</v>
      </c>
    </row>
    <row r="3057" spans="1:20" ht="18" x14ac:dyDescent="0.25">
      <c r="A3057">
        <v>2147</v>
      </c>
      <c r="B3057" s="3" t="s">
        <v>2148</v>
      </c>
      <c r="C3057" s="3" t="s">
        <v>6257</v>
      </c>
      <c r="D3057">
        <v>390000</v>
      </c>
      <c r="E3057">
        <v>2716</v>
      </c>
      <c r="F3057" t="s">
        <v>8221</v>
      </c>
      <c r="G3057" t="s">
        <v>8224</v>
      </c>
      <c r="H3057" t="s">
        <v>8246</v>
      </c>
      <c r="I3057">
        <v>1416125148</v>
      </c>
      <c r="J3057">
        <v>1413356748</v>
      </c>
      <c r="K3057" t="b">
        <v>0</v>
      </c>
      <c r="L3057">
        <v>55</v>
      </c>
      <c r="M3057" t="b">
        <v>0</v>
      </c>
      <c r="N3057" t="s">
        <v>8282</v>
      </c>
      <c r="O3057" s="5">
        <f>E3057/D3057</f>
        <v>6.9641025641025639E-3</v>
      </c>
      <c r="P3057" s="6">
        <f>ROUND(E3057/L3057,2)</f>
        <v>49.38</v>
      </c>
      <c r="Q3057" t="str">
        <f>LEFT(N3057, SEARCH("/",N3057)-1)</f>
        <v>games</v>
      </c>
      <c r="R3057" t="str">
        <f>RIGHT(N3057, LEN(N3057)-SEARCH("/",N3057))</f>
        <v>video games</v>
      </c>
      <c r="S3057" s="10">
        <f t="shared" si="94"/>
        <v>41927.087361111109</v>
      </c>
      <c r="T3057" s="10">
        <f t="shared" si="95"/>
        <v>41959.129027777781</v>
      </c>
    </row>
    <row r="3058" spans="1:20" ht="49" x14ac:dyDescent="0.25">
      <c r="A3058">
        <v>2148</v>
      </c>
      <c r="B3058" s="3" t="s">
        <v>2149</v>
      </c>
      <c r="C3058" s="3" t="s">
        <v>6258</v>
      </c>
      <c r="D3058">
        <v>100</v>
      </c>
      <c r="E3058">
        <v>2</v>
      </c>
      <c r="F3058" t="s">
        <v>8221</v>
      </c>
      <c r="G3058" t="s">
        <v>8225</v>
      </c>
      <c r="H3058" t="s">
        <v>8247</v>
      </c>
      <c r="I3058">
        <v>1427992582</v>
      </c>
      <c r="J3058">
        <v>1425404182</v>
      </c>
      <c r="K3058" t="b">
        <v>0</v>
      </c>
      <c r="L3058">
        <v>2</v>
      </c>
      <c r="M3058" t="b">
        <v>0</v>
      </c>
      <c r="N3058" t="s">
        <v>8282</v>
      </c>
      <c r="O3058" s="5">
        <f>E3058/D3058</f>
        <v>0.02</v>
      </c>
      <c r="P3058" s="6">
        <f>ROUND(E3058/L3058,2)</f>
        <v>1</v>
      </c>
      <c r="Q3058" t="str">
        <f>LEFT(N3058, SEARCH("/",N3058)-1)</f>
        <v>games</v>
      </c>
      <c r="R3058" t="str">
        <f>RIGHT(N3058, LEN(N3058)-SEARCH("/",N3058))</f>
        <v>video games</v>
      </c>
      <c r="S3058" s="10">
        <f t="shared" si="94"/>
        <v>42066.525254629632</v>
      </c>
      <c r="T3058" s="10">
        <f t="shared" si="95"/>
        <v>42096.483587962961</v>
      </c>
    </row>
    <row r="3059" spans="1:20" ht="49" x14ac:dyDescent="0.25">
      <c r="A3059">
        <v>2149</v>
      </c>
      <c r="B3059" s="3" t="s">
        <v>2150</v>
      </c>
      <c r="C3059" s="3" t="s">
        <v>6259</v>
      </c>
      <c r="D3059">
        <v>2000</v>
      </c>
      <c r="E3059">
        <v>0</v>
      </c>
      <c r="F3059" t="s">
        <v>8221</v>
      </c>
      <c r="G3059" t="s">
        <v>8224</v>
      </c>
      <c r="H3059" t="s">
        <v>8246</v>
      </c>
      <c r="I3059">
        <v>1280534400</v>
      </c>
      <c r="J3059">
        <v>1277512556</v>
      </c>
      <c r="K3059" t="b">
        <v>0</v>
      </c>
      <c r="L3059">
        <v>0</v>
      </c>
      <c r="M3059" t="b">
        <v>0</v>
      </c>
      <c r="N3059" t="s">
        <v>8282</v>
      </c>
      <c r="O3059" s="5">
        <f>E3059/D3059</f>
        <v>0</v>
      </c>
      <c r="P3059" s="6" t="e">
        <f>ROUND(E3059/L3059,2)</f>
        <v>#DIV/0!</v>
      </c>
      <c r="Q3059" t="str">
        <f>LEFT(N3059, SEARCH("/",N3059)-1)</f>
        <v>games</v>
      </c>
      <c r="R3059" t="str">
        <f>RIGHT(N3059, LEN(N3059)-SEARCH("/",N3059))</f>
        <v>video games</v>
      </c>
      <c r="S3059" s="10">
        <f t="shared" si="94"/>
        <v>40354.816620370366</v>
      </c>
      <c r="T3059" s="10">
        <f t="shared" si="95"/>
        <v>40389.791666666664</v>
      </c>
    </row>
    <row r="3060" spans="1:20" ht="18" x14ac:dyDescent="0.25">
      <c r="A3060">
        <v>2150</v>
      </c>
      <c r="B3060" s="3" t="s">
        <v>2151</v>
      </c>
      <c r="C3060" s="3" t="s">
        <v>6260</v>
      </c>
      <c r="D3060">
        <v>50000</v>
      </c>
      <c r="E3060">
        <v>405</v>
      </c>
      <c r="F3060" t="s">
        <v>8221</v>
      </c>
      <c r="G3060" t="s">
        <v>8234</v>
      </c>
      <c r="H3060" t="s">
        <v>8254</v>
      </c>
      <c r="I3060">
        <v>1468392599</v>
      </c>
      <c r="J3060">
        <v>1465800599</v>
      </c>
      <c r="K3060" t="b">
        <v>0</v>
      </c>
      <c r="L3060">
        <v>4</v>
      </c>
      <c r="M3060" t="b">
        <v>0</v>
      </c>
      <c r="N3060" t="s">
        <v>8282</v>
      </c>
      <c r="O3060" s="5">
        <f>E3060/D3060</f>
        <v>8.0999999999999996E-3</v>
      </c>
      <c r="P3060" s="6">
        <f>ROUND(E3060/L3060,2)</f>
        <v>101.25</v>
      </c>
      <c r="Q3060" t="str">
        <f>LEFT(N3060, SEARCH("/",N3060)-1)</f>
        <v>games</v>
      </c>
      <c r="R3060" t="str">
        <f>RIGHT(N3060, LEN(N3060)-SEARCH("/",N3060))</f>
        <v>video games</v>
      </c>
      <c r="S3060" s="10">
        <f t="shared" si="94"/>
        <v>42534.076377314814</v>
      </c>
      <c r="T3060" s="10">
        <f t="shared" si="95"/>
        <v>42564.076377314814</v>
      </c>
    </row>
    <row r="3061" spans="1:20" ht="49" x14ac:dyDescent="0.25">
      <c r="A3061">
        <v>2151</v>
      </c>
      <c r="B3061" s="3" t="s">
        <v>2152</v>
      </c>
      <c r="C3061" s="3" t="s">
        <v>6261</v>
      </c>
      <c r="D3061">
        <v>45000</v>
      </c>
      <c r="E3061">
        <v>118</v>
      </c>
      <c r="F3061" t="s">
        <v>8221</v>
      </c>
      <c r="G3061" t="s">
        <v>8224</v>
      </c>
      <c r="H3061" t="s">
        <v>8246</v>
      </c>
      <c r="I3061">
        <v>1467231614</v>
      </c>
      <c r="J3061">
        <v>1464639614</v>
      </c>
      <c r="K3061" t="b">
        <v>0</v>
      </c>
      <c r="L3061">
        <v>6</v>
      </c>
      <c r="M3061" t="b">
        <v>0</v>
      </c>
      <c r="N3061" t="s">
        <v>8282</v>
      </c>
      <c r="O3061" s="5">
        <f>E3061/D3061</f>
        <v>2.6222222222222224E-3</v>
      </c>
      <c r="P3061" s="6">
        <f>ROUND(E3061/L3061,2)</f>
        <v>19.670000000000002</v>
      </c>
      <c r="Q3061" t="str">
        <f>LEFT(N3061, SEARCH("/",N3061)-1)</f>
        <v>games</v>
      </c>
      <c r="R3061" t="str">
        <f>RIGHT(N3061, LEN(N3061)-SEARCH("/",N3061))</f>
        <v>video games</v>
      </c>
      <c r="S3061" s="10">
        <f t="shared" si="94"/>
        <v>42520.639050925922</v>
      </c>
      <c r="T3061" s="10">
        <f t="shared" si="95"/>
        <v>42550.639050925922</v>
      </c>
    </row>
    <row r="3062" spans="1:20" ht="49" x14ac:dyDescent="0.25">
      <c r="A3062">
        <v>2152</v>
      </c>
      <c r="B3062" s="3" t="s">
        <v>2153</v>
      </c>
      <c r="C3062" s="3" t="s">
        <v>6262</v>
      </c>
      <c r="D3062">
        <v>30000</v>
      </c>
      <c r="E3062">
        <v>50</v>
      </c>
      <c r="F3062" t="s">
        <v>8221</v>
      </c>
      <c r="G3062" t="s">
        <v>8224</v>
      </c>
      <c r="H3062" t="s">
        <v>8246</v>
      </c>
      <c r="I3062">
        <v>1394909909</v>
      </c>
      <c r="J3062">
        <v>1392321509</v>
      </c>
      <c r="K3062" t="b">
        <v>0</v>
      </c>
      <c r="L3062">
        <v>4</v>
      </c>
      <c r="M3062" t="b">
        <v>0</v>
      </c>
      <c r="N3062" t="s">
        <v>8282</v>
      </c>
      <c r="O3062" s="5">
        <f>E3062/D3062</f>
        <v>1.6666666666666668E-3</v>
      </c>
      <c r="P3062" s="6">
        <f>ROUND(E3062/L3062,2)</f>
        <v>12.5</v>
      </c>
      <c r="Q3062" t="str">
        <f>LEFT(N3062, SEARCH("/",N3062)-1)</f>
        <v>games</v>
      </c>
      <c r="R3062" t="str">
        <f>RIGHT(N3062, LEN(N3062)-SEARCH("/",N3062))</f>
        <v>video games</v>
      </c>
      <c r="S3062" s="10">
        <f t="shared" si="94"/>
        <v>41683.62394675926</v>
      </c>
      <c r="T3062" s="10">
        <f t="shared" si="95"/>
        <v>41713.582280092589</v>
      </c>
    </row>
    <row r="3063" spans="1:20" ht="49" x14ac:dyDescent="0.25">
      <c r="A3063">
        <v>2153</v>
      </c>
      <c r="B3063" s="3" t="s">
        <v>2154</v>
      </c>
      <c r="C3063" s="3" t="s">
        <v>6263</v>
      </c>
      <c r="D3063">
        <v>372625</v>
      </c>
      <c r="E3063">
        <v>34</v>
      </c>
      <c r="F3063" t="s">
        <v>8221</v>
      </c>
      <c r="G3063" t="s">
        <v>8224</v>
      </c>
      <c r="H3063" t="s">
        <v>8246</v>
      </c>
      <c r="I3063">
        <v>1420876740</v>
      </c>
      <c r="J3063">
        <v>1417470718</v>
      </c>
      <c r="K3063" t="b">
        <v>0</v>
      </c>
      <c r="L3063">
        <v>4</v>
      </c>
      <c r="M3063" t="b">
        <v>0</v>
      </c>
      <c r="N3063" t="s">
        <v>8282</v>
      </c>
      <c r="O3063" s="5">
        <f>E3063/D3063</f>
        <v>9.1244548809124457E-5</v>
      </c>
      <c r="P3063" s="6">
        <f>ROUND(E3063/L3063,2)</f>
        <v>8.5</v>
      </c>
      <c r="Q3063" t="str">
        <f>LEFT(N3063, SEARCH("/",N3063)-1)</f>
        <v>games</v>
      </c>
      <c r="R3063" t="str">
        <f>RIGHT(N3063, LEN(N3063)-SEARCH("/",N3063))</f>
        <v>video games</v>
      </c>
      <c r="S3063" s="10">
        <f t="shared" si="94"/>
        <v>41974.702754629623</v>
      </c>
      <c r="T3063" s="10">
        <f t="shared" si="95"/>
        <v>42014.124305555553</v>
      </c>
    </row>
    <row r="3064" spans="1:20" ht="33" x14ac:dyDescent="0.25">
      <c r="A3064">
        <v>2154</v>
      </c>
      <c r="B3064" s="3" t="s">
        <v>2155</v>
      </c>
      <c r="C3064" s="3" t="s">
        <v>6264</v>
      </c>
      <c r="D3064">
        <v>250</v>
      </c>
      <c r="E3064">
        <v>2</v>
      </c>
      <c r="F3064" t="s">
        <v>8221</v>
      </c>
      <c r="G3064" t="s">
        <v>8224</v>
      </c>
      <c r="H3064" t="s">
        <v>8246</v>
      </c>
      <c r="I3064">
        <v>1390921827</v>
      </c>
      <c r="J3064">
        <v>1389193827</v>
      </c>
      <c r="K3064" t="b">
        <v>0</v>
      </c>
      <c r="L3064">
        <v>2</v>
      </c>
      <c r="M3064" t="b">
        <v>0</v>
      </c>
      <c r="N3064" t="s">
        <v>8282</v>
      </c>
      <c r="O3064" s="5">
        <f>E3064/D3064</f>
        <v>8.0000000000000002E-3</v>
      </c>
      <c r="P3064" s="6">
        <f>ROUND(E3064/L3064,2)</f>
        <v>1</v>
      </c>
      <c r="Q3064" t="str">
        <f>LEFT(N3064, SEARCH("/",N3064)-1)</f>
        <v>games</v>
      </c>
      <c r="R3064" t="str">
        <f>RIGHT(N3064, LEN(N3064)-SEARCH("/",N3064))</f>
        <v>video games</v>
      </c>
      <c r="S3064" s="10">
        <f t="shared" si="94"/>
        <v>41647.42392361111</v>
      </c>
      <c r="T3064" s="10">
        <f t="shared" si="95"/>
        <v>41667.42392361111</v>
      </c>
    </row>
    <row r="3065" spans="1:20" ht="49" x14ac:dyDescent="0.25">
      <c r="A3065">
        <v>2155</v>
      </c>
      <c r="B3065" s="3" t="s">
        <v>2156</v>
      </c>
      <c r="C3065" s="3" t="s">
        <v>6265</v>
      </c>
      <c r="D3065">
        <v>5000</v>
      </c>
      <c r="E3065">
        <v>115</v>
      </c>
      <c r="F3065" t="s">
        <v>8221</v>
      </c>
      <c r="G3065" t="s">
        <v>8225</v>
      </c>
      <c r="H3065" t="s">
        <v>8247</v>
      </c>
      <c r="I3065">
        <v>1459443385</v>
      </c>
      <c r="J3065">
        <v>1456854985</v>
      </c>
      <c r="K3065" t="b">
        <v>0</v>
      </c>
      <c r="L3065">
        <v>5</v>
      </c>
      <c r="M3065" t="b">
        <v>0</v>
      </c>
      <c r="N3065" t="s">
        <v>8282</v>
      </c>
      <c r="O3065" s="5">
        <f>E3065/D3065</f>
        <v>2.3E-2</v>
      </c>
      <c r="P3065" s="6">
        <f>ROUND(E3065/L3065,2)</f>
        <v>23</v>
      </c>
      <c r="Q3065" t="str">
        <f>LEFT(N3065, SEARCH("/",N3065)-1)</f>
        <v>games</v>
      </c>
      <c r="R3065" t="str">
        <f>RIGHT(N3065, LEN(N3065)-SEARCH("/",N3065))</f>
        <v>video games</v>
      </c>
      <c r="S3065" s="10">
        <f t="shared" si="94"/>
        <v>42430.539178240739</v>
      </c>
      <c r="T3065" s="10">
        <f t="shared" si="95"/>
        <v>42460.497511574074</v>
      </c>
    </row>
    <row r="3066" spans="1:20" ht="33" x14ac:dyDescent="0.25">
      <c r="A3066">
        <v>2156</v>
      </c>
      <c r="B3066" s="3" t="s">
        <v>2157</v>
      </c>
      <c r="C3066" s="3" t="s">
        <v>6266</v>
      </c>
      <c r="D3066">
        <v>56000</v>
      </c>
      <c r="E3066">
        <v>1493</v>
      </c>
      <c r="F3066" t="s">
        <v>8221</v>
      </c>
      <c r="G3066" t="s">
        <v>8224</v>
      </c>
      <c r="H3066" t="s">
        <v>8246</v>
      </c>
      <c r="I3066">
        <v>1379363406</v>
      </c>
      <c r="J3066">
        <v>1375475406</v>
      </c>
      <c r="K3066" t="b">
        <v>0</v>
      </c>
      <c r="L3066">
        <v>83</v>
      </c>
      <c r="M3066" t="b">
        <v>0</v>
      </c>
      <c r="N3066" t="s">
        <v>8282</v>
      </c>
      <c r="O3066" s="5">
        <f>E3066/D3066</f>
        <v>2.6660714285714284E-2</v>
      </c>
      <c r="P3066" s="6">
        <f>ROUND(E3066/L3066,2)</f>
        <v>17.989999999999998</v>
      </c>
      <c r="Q3066" t="str">
        <f>LEFT(N3066, SEARCH("/",N3066)-1)</f>
        <v>games</v>
      </c>
      <c r="R3066" t="str">
        <f>RIGHT(N3066, LEN(N3066)-SEARCH("/",N3066))</f>
        <v>video games</v>
      </c>
      <c r="S3066" s="10">
        <f t="shared" si="94"/>
        <v>41488.645902777775</v>
      </c>
      <c r="T3066" s="10">
        <f t="shared" si="95"/>
        <v>41533.645902777775</v>
      </c>
    </row>
    <row r="3067" spans="1:20" ht="33" x14ac:dyDescent="0.25">
      <c r="A3067">
        <v>2157</v>
      </c>
      <c r="B3067" s="3" t="s">
        <v>2158</v>
      </c>
      <c r="C3067" s="3" t="s">
        <v>6267</v>
      </c>
      <c r="D3067">
        <v>75000</v>
      </c>
      <c r="E3067">
        <v>21144</v>
      </c>
      <c r="F3067" t="s">
        <v>8221</v>
      </c>
      <c r="G3067" t="s">
        <v>8224</v>
      </c>
      <c r="H3067" t="s">
        <v>8246</v>
      </c>
      <c r="I3067">
        <v>1482479940</v>
      </c>
      <c r="J3067">
        <v>1479684783</v>
      </c>
      <c r="K3067" t="b">
        <v>0</v>
      </c>
      <c r="L3067">
        <v>57</v>
      </c>
      <c r="M3067" t="b">
        <v>0</v>
      </c>
      <c r="N3067" t="s">
        <v>8282</v>
      </c>
      <c r="O3067" s="5">
        <f>E3067/D3067</f>
        <v>0.28192</v>
      </c>
      <c r="P3067" s="6">
        <f>ROUND(E3067/L3067,2)</f>
        <v>370.95</v>
      </c>
      <c r="Q3067" t="str">
        <f>LEFT(N3067, SEARCH("/",N3067)-1)</f>
        <v>games</v>
      </c>
      <c r="R3067" t="str">
        <f>RIGHT(N3067, LEN(N3067)-SEARCH("/",N3067))</f>
        <v>video games</v>
      </c>
      <c r="S3067" s="10">
        <f t="shared" si="94"/>
        <v>42694.772951388884</v>
      </c>
      <c r="T3067" s="10">
        <f t="shared" si="95"/>
        <v>42727.124305555553</v>
      </c>
    </row>
    <row r="3068" spans="1:20" ht="49" x14ac:dyDescent="0.25">
      <c r="A3068">
        <v>2158</v>
      </c>
      <c r="B3068" s="3" t="s">
        <v>2159</v>
      </c>
      <c r="C3068" s="3" t="s">
        <v>6268</v>
      </c>
      <c r="D3068">
        <v>300000</v>
      </c>
      <c r="E3068">
        <v>19770.11</v>
      </c>
      <c r="F3068" t="s">
        <v>8221</v>
      </c>
      <c r="G3068" t="s">
        <v>8224</v>
      </c>
      <c r="H3068" t="s">
        <v>8246</v>
      </c>
      <c r="I3068">
        <v>1360009774</v>
      </c>
      <c r="J3068">
        <v>1356121774</v>
      </c>
      <c r="K3068" t="b">
        <v>0</v>
      </c>
      <c r="L3068">
        <v>311</v>
      </c>
      <c r="M3068" t="b">
        <v>0</v>
      </c>
      <c r="N3068" t="s">
        <v>8282</v>
      </c>
      <c r="O3068" s="5">
        <f>E3068/D3068</f>
        <v>6.5900366666666668E-2</v>
      </c>
      <c r="P3068" s="6">
        <f>ROUND(E3068/L3068,2)</f>
        <v>63.57</v>
      </c>
      <c r="Q3068" t="str">
        <f>LEFT(N3068, SEARCH("/",N3068)-1)</f>
        <v>games</v>
      </c>
      <c r="R3068" t="str">
        <f>RIGHT(N3068, LEN(N3068)-SEARCH("/",N3068))</f>
        <v>video games</v>
      </c>
      <c r="S3068" s="10">
        <f t="shared" si="94"/>
        <v>41264.645532407405</v>
      </c>
      <c r="T3068" s="10">
        <f t="shared" si="95"/>
        <v>41309.645532407405</v>
      </c>
    </row>
    <row r="3069" spans="1:20" ht="65" x14ac:dyDescent="0.25">
      <c r="A3069">
        <v>2159</v>
      </c>
      <c r="B3069" s="3" t="s">
        <v>2160</v>
      </c>
      <c r="C3069" s="3" t="s">
        <v>6269</v>
      </c>
      <c r="D3069">
        <v>3600</v>
      </c>
      <c r="E3069">
        <v>26</v>
      </c>
      <c r="F3069" t="s">
        <v>8221</v>
      </c>
      <c r="G3069" t="s">
        <v>8224</v>
      </c>
      <c r="H3069" t="s">
        <v>8246</v>
      </c>
      <c r="I3069">
        <v>1310837574</v>
      </c>
      <c r="J3069">
        <v>1308245574</v>
      </c>
      <c r="K3069" t="b">
        <v>0</v>
      </c>
      <c r="L3069">
        <v>2</v>
      </c>
      <c r="M3069" t="b">
        <v>0</v>
      </c>
      <c r="N3069" t="s">
        <v>8282</v>
      </c>
      <c r="O3069" s="5">
        <f>E3069/D3069</f>
        <v>7.2222222222222219E-3</v>
      </c>
      <c r="P3069" s="6">
        <f>ROUND(E3069/L3069,2)</f>
        <v>13</v>
      </c>
      <c r="Q3069" t="str">
        <f>LEFT(N3069, SEARCH("/",N3069)-1)</f>
        <v>games</v>
      </c>
      <c r="R3069" t="str">
        <f>RIGHT(N3069, LEN(N3069)-SEARCH("/",N3069))</f>
        <v>video games</v>
      </c>
      <c r="S3069" s="10">
        <f t="shared" si="94"/>
        <v>40710.522847222222</v>
      </c>
      <c r="T3069" s="10">
        <f t="shared" si="95"/>
        <v>40740.522847222222</v>
      </c>
    </row>
    <row r="3070" spans="1:20" ht="49" x14ac:dyDescent="0.25">
      <c r="A3070">
        <v>2160</v>
      </c>
      <c r="B3070" s="3" t="s">
        <v>2161</v>
      </c>
      <c r="C3070" s="3" t="s">
        <v>6270</v>
      </c>
      <c r="D3070">
        <v>10000</v>
      </c>
      <c r="E3070">
        <v>85</v>
      </c>
      <c r="F3070" t="s">
        <v>8221</v>
      </c>
      <c r="G3070" t="s">
        <v>8224</v>
      </c>
      <c r="H3070" t="s">
        <v>8246</v>
      </c>
      <c r="I3070">
        <v>1337447105</v>
      </c>
      <c r="J3070">
        <v>1334855105</v>
      </c>
      <c r="K3070" t="b">
        <v>0</v>
      </c>
      <c r="L3070">
        <v>16</v>
      </c>
      <c r="M3070" t="b">
        <v>0</v>
      </c>
      <c r="N3070" t="s">
        <v>8282</v>
      </c>
      <c r="O3070" s="5">
        <f>E3070/D3070</f>
        <v>8.5000000000000006E-3</v>
      </c>
      <c r="P3070" s="6">
        <f>ROUND(E3070/L3070,2)</f>
        <v>5.31</v>
      </c>
      <c r="Q3070" t="str">
        <f>LEFT(N3070, SEARCH("/",N3070)-1)</f>
        <v>games</v>
      </c>
      <c r="R3070" t="str">
        <f>RIGHT(N3070, LEN(N3070)-SEARCH("/",N3070))</f>
        <v>video games</v>
      </c>
      <c r="S3070" s="10">
        <f t="shared" si="94"/>
        <v>41018.503530092588</v>
      </c>
      <c r="T3070" s="10">
        <f t="shared" si="95"/>
        <v>41048.503530092588</v>
      </c>
    </row>
    <row r="3071" spans="1:20" ht="49" x14ac:dyDescent="0.25">
      <c r="A3071">
        <v>2401</v>
      </c>
      <c r="B3071" s="3" t="s">
        <v>2402</v>
      </c>
      <c r="C3071" s="3" t="s">
        <v>6511</v>
      </c>
      <c r="D3071">
        <v>28000</v>
      </c>
      <c r="E3071">
        <v>201</v>
      </c>
      <c r="F3071" t="s">
        <v>8221</v>
      </c>
      <c r="G3071" t="s">
        <v>8224</v>
      </c>
      <c r="H3071" t="s">
        <v>8246</v>
      </c>
      <c r="I3071">
        <v>1457207096</v>
      </c>
      <c r="J3071">
        <v>1452023096</v>
      </c>
      <c r="K3071" t="b">
        <v>0</v>
      </c>
      <c r="L3071">
        <v>9</v>
      </c>
      <c r="M3071" t="b">
        <v>0</v>
      </c>
      <c r="N3071" t="s">
        <v>8284</v>
      </c>
      <c r="O3071" s="5">
        <f>E3071/D3071</f>
        <v>7.1785714285714283E-3</v>
      </c>
      <c r="P3071" s="6">
        <f>ROUND(E3071/L3071,2)</f>
        <v>22.33</v>
      </c>
      <c r="Q3071" t="str">
        <f>LEFT(N3071, SEARCH("/",N3071)-1)</f>
        <v>food</v>
      </c>
      <c r="R3071" t="str">
        <f>RIGHT(N3071, LEN(N3071)-SEARCH("/",N3071))</f>
        <v>food trucks</v>
      </c>
      <c r="S3071" s="10">
        <f t="shared" si="94"/>
        <v>42374.614537037036</v>
      </c>
      <c r="T3071" s="10">
        <f t="shared" si="95"/>
        <v>42434.614537037036</v>
      </c>
    </row>
    <row r="3072" spans="1:20" ht="18" x14ac:dyDescent="0.25">
      <c r="A3072">
        <v>2402</v>
      </c>
      <c r="B3072" s="3" t="s">
        <v>2403</v>
      </c>
      <c r="C3072" s="3" t="s">
        <v>6512</v>
      </c>
      <c r="D3072">
        <v>12000</v>
      </c>
      <c r="E3072">
        <v>52</v>
      </c>
      <c r="F3072" t="s">
        <v>8221</v>
      </c>
      <c r="G3072" t="s">
        <v>8224</v>
      </c>
      <c r="H3072" t="s">
        <v>8246</v>
      </c>
      <c r="I3072">
        <v>1431533931</v>
      </c>
      <c r="J3072">
        <v>1428941931</v>
      </c>
      <c r="K3072" t="b">
        <v>0</v>
      </c>
      <c r="L3072">
        <v>1</v>
      </c>
      <c r="M3072" t="b">
        <v>0</v>
      </c>
      <c r="N3072" t="s">
        <v>8284</v>
      </c>
      <c r="O3072" s="5">
        <f>E3072/D3072</f>
        <v>4.3333333333333331E-3</v>
      </c>
      <c r="P3072" s="6">
        <f>ROUND(E3072/L3072,2)</f>
        <v>52</v>
      </c>
      <c r="Q3072" t="str">
        <f>LEFT(N3072, SEARCH("/",N3072)-1)</f>
        <v>food</v>
      </c>
      <c r="R3072" t="str">
        <f>RIGHT(N3072, LEN(N3072)-SEARCH("/",N3072))</f>
        <v>food trucks</v>
      </c>
      <c r="S3072" s="10">
        <f t="shared" si="94"/>
        <v>42107.47142361111</v>
      </c>
      <c r="T3072" s="10">
        <f t="shared" si="95"/>
        <v>42137.47142361111</v>
      </c>
    </row>
    <row r="3073" spans="1:20" ht="49" x14ac:dyDescent="0.25">
      <c r="A3073">
        <v>2403</v>
      </c>
      <c r="B3073" s="3" t="s">
        <v>2404</v>
      </c>
      <c r="C3073" s="3" t="s">
        <v>6513</v>
      </c>
      <c r="D3073">
        <v>1200</v>
      </c>
      <c r="E3073">
        <v>202</v>
      </c>
      <c r="F3073" t="s">
        <v>8221</v>
      </c>
      <c r="G3073" t="s">
        <v>8225</v>
      </c>
      <c r="H3073" t="s">
        <v>8247</v>
      </c>
      <c r="I3073">
        <v>1459368658</v>
      </c>
      <c r="J3073">
        <v>1454188258</v>
      </c>
      <c r="K3073" t="b">
        <v>0</v>
      </c>
      <c r="L3073">
        <v>12</v>
      </c>
      <c r="M3073" t="b">
        <v>0</v>
      </c>
      <c r="N3073" t="s">
        <v>8284</v>
      </c>
      <c r="O3073" s="5">
        <f>E3073/D3073</f>
        <v>0.16833333333333333</v>
      </c>
      <c r="P3073" s="6">
        <f>ROUND(E3073/L3073,2)</f>
        <v>16.829999999999998</v>
      </c>
      <c r="Q3073" t="str">
        <f>LEFT(N3073, SEARCH("/",N3073)-1)</f>
        <v>food</v>
      </c>
      <c r="R3073" t="str">
        <f>RIGHT(N3073, LEN(N3073)-SEARCH("/",N3073))</f>
        <v>food trucks</v>
      </c>
      <c r="S3073" s="10">
        <f t="shared" si="94"/>
        <v>42399.67428240741</v>
      </c>
      <c r="T3073" s="10">
        <f t="shared" si="95"/>
        <v>42459.632615740738</v>
      </c>
    </row>
    <row r="3074" spans="1:20" ht="49" x14ac:dyDescent="0.25">
      <c r="A3074">
        <v>2404</v>
      </c>
      <c r="B3074" s="3" t="s">
        <v>2405</v>
      </c>
      <c r="C3074" s="3" t="s">
        <v>6514</v>
      </c>
      <c r="D3074">
        <v>15000</v>
      </c>
      <c r="E3074">
        <v>0</v>
      </c>
      <c r="F3074" t="s">
        <v>8221</v>
      </c>
      <c r="G3074" t="s">
        <v>8224</v>
      </c>
      <c r="H3074" t="s">
        <v>8246</v>
      </c>
      <c r="I3074">
        <v>1451782607</v>
      </c>
      <c r="J3074">
        <v>1449190607</v>
      </c>
      <c r="K3074" t="b">
        <v>0</v>
      </c>
      <c r="L3074">
        <v>0</v>
      </c>
      <c r="M3074" t="b">
        <v>0</v>
      </c>
      <c r="N3074" t="s">
        <v>8284</v>
      </c>
      <c r="O3074" s="5">
        <f>E3074/D3074</f>
        <v>0</v>
      </c>
      <c r="P3074" s="6" t="e">
        <f>ROUND(E3074/L3074,2)</f>
        <v>#DIV/0!</v>
      </c>
      <c r="Q3074" t="str">
        <f>LEFT(N3074, SEARCH("/",N3074)-1)</f>
        <v>food</v>
      </c>
      <c r="R3074" t="str">
        <f>RIGHT(N3074, LEN(N3074)-SEARCH("/",N3074))</f>
        <v>food trucks</v>
      </c>
      <c r="S3074" s="10">
        <f t="shared" si="94"/>
        <v>42341.831099537034</v>
      </c>
      <c r="T3074" s="10">
        <f t="shared" si="95"/>
        <v>42371.831099537034</v>
      </c>
    </row>
    <row r="3075" spans="1:20" ht="33" x14ac:dyDescent="0.25">
      <c r="A3075">
        <v>2405</v>
      </c>
      <c r="B3075" s="3" t="s">
        <v>2406</v>
      </c>
      <c r="C3075" s="3" t="s">
        <v>6515</v>
      </c>
      <c r="D3075">
        <v>5000</v>
      </c>
      <c r="E3075">
        <v>1126</v>
      </c>
      <c r="F3075" t="s">
        <v>8221</v>
      </c>
      <c r="G3075" t="s">
        <v>8224</v>
      </c>
      <c r="H3075" t="s">
        <v>8246</v>
      </c>
      <c r="I3075">
        <v>1472911375</v>
      </c>
      <c r="J3075">
        <v>1471096975</v>
      </c>
      <c r="K3075" t="b">
        <v>0</v>
      </c>
      <c r="L3075">
        <v>20</v>
      </c>
      <c r="M3075" t="b">
        <v>0</v>
      </c>
      <c r="N3075" t="s">
        <v>8284</v>
      </c>
      <c r="O3075" s="5">
        <f>E3075/D3075</f>
        <v>0.22520000000000001</v>
      </c>
      <c r="P3075" s="6">
        <f>ROUND(E3075/L3075,2)</f>
        <v>56.3</v>
      </c>
      <c r="Q3075" t="str">
        <f>LEFT(N3075, SEARCH("/",N3075)-1)</f>
        <v>food</v>
      </c>
      <c r="R3075" t="str">
        <f>RIGHT(N3075, LEN(N3075)-SEARCH("/",N3075))</f>
        <v>food trucks</v>
      </c>
      <c r="S3075" s="10">
        <f t="shared" ref="S3075:S3138" si="96">(J3075/86400)+25569+(-5/24)</f>
        <v>42595.377025462956</v>
      </c>
      <c r="T3075" s="10">
        <f t="shared" ref="T3075:T3138" si="97">(I3075/86400)+25569+(-5/24)</f>
        <v>42616.377025462956</v>
      </c>
    </row>
    <row r="3076" spans="1:20" ht="49" x14ac:dyDescent="0.25">
      <c r="A3076">
        <v>2406</v>
      </c>
      <c r="B3076" s="3" t="s">
        <v>2407</v>
      </c>
      <c r="C3076" s="3" t="s">
        <v>6516</v>
      </c>
      <c r="D3076">
        <v>3250</v>
      </c>
      <c r="E3076">
        <v>1345</v>
      </c>
      <c r="F3076" t="s">
        <v>8221</v>
      </c>
      <c r="G3076" t="s">
        <v>8224</v>
      </c>
      <c r="H3076" t="s">
        <v>8246</v>
      </c>
      <c r="I3076">
        <v>1421635190</v>
      </c>
      <c r="J3076">
        <v>1418179190</v>
      </c>
      <c r="K3076" t="b">
        <v>0</v>
      </c>
      <c r="L3076">
        <v>16</v>
      </c>
      <c r="M3076" t="b">
        <v>0</v>
      </c>
      <c r="N3076" t="s">
        <v>8284</v>
      </c>
      <c r="O3076" s="5">
        <f>E3076/D3076</f>
        <v>0.41384615384615386</v>
      </c>
      <c r="P3076" s="6">
        <f>ROUND(E3076/L3076,2)</f>
        <v>84.06</v>
      </c>
      <c r="Q3076" t="str">
        <f>LEFT(N3076, SEARCH("/",N3076)-1)</f>
        <v>food</v>
      </c>
      <c r="R3076" t="str">
        <f>RIGHT(N3076, LEN(N3076)-SEARCH("/",N3076))</f>
        <v>food trucks</v>
      </c>
      <c r="S3076" s="10">
        <f t="shared" si="96"/>
        <v>41982.902662037035</v>
      </c>
      <c r="T3076" s="10">
        <f t="shared" si="97"/>
        <v>42022.902662037035</v>
      </c>
    </row>
    <row r="3077" spans="1:20" ht="65" x14ac:dyDescent="0.25">
      <c r="A3077">
        <v>2407</v>
      </c>
      <c r="B3077" s="3" t="s">
        <v>2408</v>
      </c>
      <c r="C3077" s="3" t="s">
        <v>6517</v>
      </c>
      <c r="D3077">
        <v>22000</v>
      </c>
      <c r="E3077">
        <v>5557</v>
      </c>
      <c r="F3077" t="s">
        <v>8221</v>
      </c>
      <c r="G3077" t="s">
        <v>8224</v>
      </c>
      <c r="H3077" t="s">
        <v>8246</v>
      </c>
      <c r="I3077">
        <v>1428732000</v>
      </c>
      <c r="J3077">
        <v>1426772928</v>
      </c>
      <c r="K3077" t="b">
        <v>0</v>
      </c>
      <c r="L3077">
        <v>33</v>
      </c>
      <c r="M3077" t="b">
        <v>0</v>
      </c>
      <c r="N3077" t="s">
        <v>8284</v>
      </c>
      <c r="O3077" s="5">
        <f>E3077/D3077</f>
        <v>0.25259090909090909</v>
      </c>
      <c r="P3077" s="6">
        <f>ROUND(E3077/L3077,2)</f>
        <v>168.39</v>
      </c>
      <c r="Q3077" t="str">
        <f>LEFT(N3077, SEARCH("/",N3077)-1)</f>
        <v>food</v>
      </c>
      <c r="R3077" t="str">
        <f>RIGHT(N3077, LEN(N3077)-SEARCH("/",N3077))</f>
        <v>food trucks</v>
      </c>
      <c r="S3077" s="10">
        <f t="shared" si="96"/>
        <v>42082.367222222216</v>
      </c>
      <c r="T3077" s="10">
        <f t="shared" si="97"/>
        <v>42105.041666666664</v>
      </c>
    </row>
    <row r="3078" spans="1:20" ht="33" x14ac:dyDescent="0.25">
      <c r="A3078">
        <v>2408</v>
      </c>
      <c r="B3078" s="3" t="s">
        <v>2409</v>
      </c>
      <c r="C3078" s="3" t="s">
        <v>6518</v>
      </c>
      <c r="D3078">
        <v>15000</v>
      </c>
      <c r="E3078">
        <v>30</v>
      </c>
      <c r="F3078" t="s">
        <v>8221</v>
      </c>
      <c r="G3078" t="s">
        <v>8224</v>
      </c>
      <c r="H3078" t="s">
        <v>8246</v>
      </c>
      <c r="I3078">
        <v>1415247757</v>
      </c>
      <c r="J3078">
        <v>1412652157</v>
      </c>
      <c r="K3078" t="b">
        <v>0</v>
      </c>
      <c r="L3078">
        <v>2</v>
      </c>
      <c r="M3078" t="b">
        <v>0</v>
      </c>
      <c r="N3078" t="s">
        <v>8284</v>
      </c>
      <c r="O3078" s="5">
        <f>E3078/D3078</f>
        <v>2E-3</v>
      </c>
      <c r="P3078" s="6">
        <f>ROUND(E3078/L3078,2)</f>
        <v>15</v>
      </c>
      <c r="Q3078" t="str">
        <f>LEFT(N3078, SEARCH("/",N3078)-1)</f>
        <v>food</v>
      </c>
      <c r="R3078" t="str">
        <f>RIGHT(N3078, LEN(N3078)-SEARCH("/",N3078))</f>
        <v>food trucks</v>
      </c>
      <c r="S3078" s="10">
        <f t="shared" si="96"/>
        <v>41918.93237268518</v>
      </c>
      <c r="T3078" s="10">
        <f t="shared" si="97"/>
        <v>41948.974039351851</v>
      </c>
    </row>
    <row r="3079" spans="1:20" ht="33" x14ac:dyDescent="0.25">
      <c r="A3079">
        <v>2409</v>
      </c>
      <c r="B3079" s="3" t="s">
        <v>2410</v>
      </c>
      <c r="C3079" s="3" t="s">
        <v>6519</v>
      </c>
      <c r="D3079">
        <v>25000</v>
      </c>
      <c r="E3079">
        <v>460</v>
      </c>
      <c r="F3079" t="s">
        <v>8221</v>
      </c>
      <c r="G3079" t="s">
        <v>8224</v>
      </c>
      <c r="H3079" t="s">
        <v>8246</v>
      </c>
      <c r="I3079">
        <v>1439931675</v>
      </c>
      <c r="J3079">
        <v>1437339675</v>
      </c>
      <c r="K3079" t="b">
        <v>0</v>
      </c>
      <c r="L3079">
        <v>6</v>
      </c>
      <c r="M3079" t="b">
        <v>0</v>
      </c>
      <c r="N3079" t="s">
        <v>8284</v>
      </c>
      <c r="O3079" s="5">
        <f>E3079/D3079</f>
        <v>1.84E-2</v>
      </c>
      <c r="P3079" s="6">
        <f>ROUND(E3079/L3079,2)</f>
        <v>76.67</v>
      </c>
      <c r="Q3079" t="str">
        <f>LEFT(N3079, SEARCH("/",N3079)-1)</f>
        <v>food</v>
      </c>
      <c r="R3079" t="str">
        <f>RIGHT(N3079, LEN(N3079)-SEARCH("/",N3079))</f>
        <v>food trucks</v>
      </c>
      <c r="S3079" s="10">
        <f t="shared" si="96"/>
        <v>42204.667534722219</v>
      </c>
      <c r="T3079" s="10">
        <f t="shared" si="97"/>
        <v>42234.667534722219</v>
      </c>
    </row>
    <row r="3080" spans="1:20" ht="65" x14ac:dyDescent="0.25">
      <c r="A3080">
        <v>2410</v>
      </c>
      <c r="B3080" s="3" t="s">
        <v>2411</v>
      </c>
      <c r="C3080" s="3" t="s">
        <v>6520</v>
      </c>
      <c r="D3080">
        <v>15000</v>
      </c>
      <c r="E3080">
        <v>0</v>
      </c>
      <c r="F3080" t="s">
        <v>8221</v>
      </c>
      <c r="G3080" t="s">
        <v>8226</v>
      </c>
      <c r="H3080" t="s">
        <v>8248</v>
      </c>
      <c r="I3080">
        <v>1441619275</v>
      </c>
      <c r="J3080">
        <v>1439027275</v>
      </c>
      <c r="K3080" t="b">
        <v>0</v>
      </c>
      <c r="L3080">
        <v>0</v>
      </c>
      <c r="M3080" t="b">
        <v>0</v>
      </c>
      <c r="N3080" t="s">
        <v>8284</v>
      </c>
      <c r="O3080" s="5">
        <f>E3080/D3080</f>
        <v>0</v>
      </c>
      <c r="P3080" s="6" t="e">
        <f>ROUND(E3080/L3080,2)</f>
        <v>#DIV/0!</v>
      </c>
      <c r="Q3080" t="str">
        <f>LEFT(N3080, SEARCH("/",N3080)-1)</f>
        <v>food</v>
      </c>
      <c r="R3080" t="str">
        <f>RIGHT(N3080, LEN(N3080)-SEARCH("/",N3080))</f>
        <v>food trucks</v>
      </c>
      <c r="S3080" s="10">
        <f t="shared" si="96"/>
        <v>42224.199942129628</v>
      </c>
      <c r="T3080" s="10">
        <f t="shared" si="97"/>
        <v>42254.199942129628</v>
      </c>
    </row>
    <row r="3081" spans="1:20" ht="49" x14ac:dyDescent="0.25">
      <c r="A3081">
        <v>2411</v>
      </c>
      <c r="B3081" s="3" t="s">
        <v>2412</v>
      </c>
      <c r="C3081" s="3" t="s">
        <v>6521</v>
      </c>
      <c r="D3081">
        <v>25000</v>
      </c>
      <c r="E3081">
        <v>151</v>
      </c>
      <c r="F3081" t="s">
        <v>8221</v>
      </c>
      <c r="G3081" t="s">
        <v>8224</v>
      </c>
      <c r="H3081" t="s">
        <v>8246</v>
      </c>
      <c r="I3081">
        <v>1440524082</v>
      </c>
      <c r="J3081">
        <v>1437932082</v>
      </c>
      <c r="K3081" t="b">
        <v>0</v>
      </c>
      <c r="L3081">
        <v>3</v>
      </c>
      <c r="M3081" t="b">
        <v>0</v>
      </c>
      <c r="N3081" t="s">
        <v>8284</v>
      </c>
      <c r="O3081" s="5">
        <f>E3081/D3081</f>
        <v>6.0400000000000002E-3</v>
      </c>
      <c r="P3081" s="6">
        <f>ROUND(E3081/L3081,2)</f>
        <v>50.33</v>
      </c>
      <c r="Q3081" t="str">
        <f>LEFT(N3081, SEARCH("/",N3081)-1)</f>
        <v>food</v>
      </c>
      <c r="R3081" t="str">
        <f>RIGHT(N3081, LEN(N3081)-SEARCH("/",N3081))</f>
        <v>food trucks</v>
      </c>
      <c r="S3081" s="10">
        <f t="shared" si="96"/>
        <v>42211.524097222216</v>
      </c>
      <c r="T3081" s="10">
        <f t="shared" si="97"/>
        <v>42241.524097222216</v>
      </c>
    </row>
    <row r="3082" spans="1:20" ht="49" x14ac:dyDescent="0.25">
      <c r="A3082">
        <v>2412</v>
      </c>
      <c r="B3082" s="3" t="s">
        <v>2413</v>
      </c>
      <c r="C3082" s="3" t="s">
        <v>6522</v>
      </c>
      <c r="D3082">
        <v>8000</v>
      </c>
      <c r="E3082">
        <v>0</v>
      </c>
      <c r="F3082" t="s">
        <v>8221</v>
      </c>
      <c r="G3082" t="s">
        <v>8230</v>
      </c>
      <c r="H3082" t="s">
        <v>8249</v>
      </c>
      <c r="I3082">
        <v>1480185673</v>
      </c>
      <c r="J3082">
        <v>1476294073</v>
      </c>
      <c r="K3082" t="b">
        <v>0</v>
      </c>
      <c r="L3082">
        <v>0</v>
      </c>
      <c r="M3082" t="b">
        <v>0</v>
      </c>
      <c r="N3082" t="s">
        <v>8284</v>
      </c>
      <c r="O3082" s="5">
        <f>E3082/D3082</f>
        <v>0</v>
      </c>
      <c r="P3082" s="6" t="e">
        <f>ROUND(E3082/L3082,2)</f>
        <v>#DIV/0!</v>
      </c>
      <c r="Q3082" t="str">
        <f>LEFT(N3082, SEARCH("/",N3082)-1)</f>
        <v>food</v>
      </c>
      <c r="R3082" t="str">
        <f>RIGHT(N3082, LEN(N3082)-SEARCH("/",N3082))</f>
        <v>food trucks</v>
      </c>
      <c r="S3082" s="10">
        <f t="shared" si="96"/>
        <v>42655.528622685182</v>
      </c>
      <c r="T3082" s="10">
        <f t="shared" si="97"/>
        <v>42700.570289351854</v>
      </c>
    </row>
    <row r="3083" spans="1:20" ht="49" x14ac:dyDescent="0.25">
      <c r="A3083">
        <v>2413</v>
      </c>
      <c r="B3083" s="3" t="s">
        <v>2414</v>
      </c>
      <c r="C3083" s="3" t="s">
        <v>6523</v>
      </c>
      <c r="D3083">
        <v>3000</v>
      </c>
      <c r="E3083">
        <v>25</v>
      </c>
      <c r="F3083" t="s">
        <v>8221</v>
      </c>
      <c r="G3083" t="s">
        <v>8224</v>
      </c>
      <c r="H3083" t="s">
        <v>8246</v>
      </c>
      <c r="I3083">
        <v>1401579000</v>
      </c>
      <c r="J3083">
        <v>1398911882</v>
      </c>
      <c r="K3083" t="b">
        <v>0</v>
      </c>
      <c r="L3083">
        <v>3</v>
      </c>
      <c r="M3083" t="b">
        <v>0</v>
      </c>
      <c r="N3083" t="s">
        <v>8284</v>
      </c>
      <c r="O3083" s="5">
        <f>E3083/D3083</f>
        <v>8.3333333333333332E-3</v>
      </c>
      <c r="P3083" s="6">
        <f>ROUND(E3083/L3083,2)</f>
        <v>8.33</v>
      </c>
      <c r="Q3083" t="str">
        <f>LEFT(N3083, SEARCH("/",N3083)-1)</f>
        <v>food</v>
      </c>
      <c r="R3083" t="str">
        <f>RIGHT(N3083, LEN(N3083)-SEARCH("/",N3083))</f>
        <v>food trucks</v>
      </c>
      <c r="S3083" s="10">
        <f t="shared" si="96"/>
        <v>41759.901412037034</v>
      </c>
      <c r="T3083" s="10">
        <f t="shared" si="97"/>
        <v>41790.770833333328</v>
      </c>
    </row>
    <row r="3084" spans="1:20" ht="49" x14ac:dyDescent="0.25">
      <c r="A3084">
        <v>2414</v>
      </c>
      <c r="B3084" s="3" t="s">
        <v>2415</v>
      </c>
      <c r="C3084" s="3" t="s">
        <v>6524</v>
      </c>
      <c r="D3084">
        <v>15000</v>
      </c>
      <c r="E3084">
        <v>460</v>
      </c>
      <c r="F3084" t="s">
        <v>8221</v>
      </c>
      <c r="G3084" t="s">
        <v>8224</v>
      </c>
      <c r="H3084" t="s">
        <v>8246</v>
      </c>
      <c r="I3084">
        <v>1440215940</v>
      </c>
      <c r="J3084">
        <v>1436805660</v>
      </c>
      <c r="K3084" t="b">
        <v>0</v>
      </c>
      <c r="L3084">
        <v>13</v>
      </c>
      <c r="M3084" t="b">
        <v>0</v>
      </c>
      <c r="N3084" t="s">
        <v>8284</v>
      </c>
      <c r="O3084" s="5">
        <f>E3084/D3084</f>
        <v>3.0666666666666665E-2</v>
      </c>
      <c r="P3084" s="6">
        <f>ROUND(E3084/L3084,2)</f>
        <v>35.380000000000003</v>
      </c>
      <c r="Q3084" t="str">
        <f>LEFT(N3084, SEARCH("/",N3084)-1)</f>
        <v>food</v>
      </c>
      <c r="R3084" t="str">
        <f>RIGHT(N3084, LEN(N3084)-SEARCH("/",N3084))</f>
        <v>food trucks</v>
      </c>
      <c r="S3084" s="10">
        <f t="shared" si="96"/>
        <v>42198.486805555549</v>
      </c>
      <c r="T3084" s="10">
        <f t="shared" si="97"/>
        <v>42237.957638888889</v>
      </c>
    </row>
    <row r="3085" spans="1:20" ht="49" x14ac:dyDescent="0.25">
      <c r="A3085">
        <v>2415</v>
      </c>
      <c r="B3085" s="3" t="s">
        <v>2416</v>
      </c>
      <c r="C3085" s="3" t="s">
        <v>6525</v>
      </c>
      <c r="D3085">
        <v>60000</v>
      </c>
      <c r="E3085">
        <v>335</v>
      </c>
      <c r="F3085" t="s">
        <v>8221</v>
      </c>
      <c r="G3085" t="s">
        <v>8224</v>
      </c>
      <c r="H3085" t="s">
        <v>8246</v>
      </c>
      <c r="I3085">
        <v>1468615346</v>
      </c>
      <c r="J3085">
        <v>1466023346</v>
      </c>
      <c r="K3085" t="b">
        <v>0</v>
      </c>
      <c r="L3085">
        <v>6</v>
      </c>
      <c r="M3085" t="b">
        <v>0</v>
      </c>
      <c r="N3085" t="s">
        <v>8284</v>
      </c>
      <c r="O3085" s="5">
        <f>E3085/D3085</f>
        <v>5.5833333333333334E-3</v>
      </c>
      <c r="P3085" s="6">
        <f>ROUND(E3085/L3085,2)</f>
        <v>55.83</v>
      </c>
      <c r="Q3085" t="str">
        <f>LEFT(N3085, SEARCH("/",N3085)-1)</f>
        <v>food</v>
      </c>
      <c r="R3085" t="str">
        <f>RIGHT(N3085, LEN(N3085)-SEARCH("/",N3085))</f>
        <v>food trucks</v>
      </c>
      <c r="S3085" s="10">
        <f t="shared" si="96"/>
        <v>42536.654467592591</v>
      </c>
      <c r="T3085" s="10">
        <f t="shared" si="97"/>
        <v>42566.654467592591</v>
      </c>
    </row>
    <row r="3086" spans="1:20" ht="49" x14ac:dyDescent="0.25">
      <c r="A3086">
        <v>2416</v>
      </c>
      <c r="B3086" s="3" t="s">
        <v>2417</v>
      </c>
      <c r="C3086" s="3" t="s">
        <v>6526</v>
      </c>
      <c r="D3086">
        <v>20000</v>
      </c>
      <c r="E3086">
        <v>5</v>
      </c>
      <c r="F3086" t="s">
        <v>8221</v>
      </c>
      <c r="G3086" t="s">
        <v>8224</v>
      </c>
      <c r="H3086" t="s">
        <v>8246</v>
      </c>
      <c r="I3086">
        <v>1426345200</v>
      </c>
      <c r="J3086">
        <v>1421343743</v>
      </c>
      <c r="K3086" t="b">
        <v>0</v>
      </c>
      <c r="L3086">
        <v>1</v>
      </c>
      <c r="M3086" t="b">
        <v>0</v>
      </c>
      <c r="N3086" t="s">
        <v>8284</v>
      </c>
      <c r="O3086" s="5">
        <f>E3086/D3086</f>
        <v>2.5000000000000001E-4</v>
      </c>
      <c r="P3086" s="6">
        <f>ROUND(E3086/L3086,2)</f>
        <v>5</v>
      </c>
      <c r="Q3086" t="str">
        <f>LEFT(N3086, SEARCH("/",N3086)-1)</f>
        <v>food</v>
      </c>
      <c r="R3086" t="str">
        <f>RIGHT(N3086, LEN(N3086)-SEARCH("/",N3086))</f>
        <v>food trucks</v>
      </c>
      <c r="S3086" s="10">
        <f t="shared" si="96"/>
        <v>42019.529432870368</v>
      </c>
      <c r="T3086" s="10">
        <f t="shared" si="97"/>
        <v>42077.416666666664</v>
      </c>
    </row>
    <row r="3087" spans="1:20" ht="49" x14ac:dyDescent="0.25">
      <c r="A3087">
        <v>2417</v>
      </c>
      <c r="B3087" s="3" t="s">
        <v>2418</v>
      </c>
      <c r="C3087" s="3" t="s">
        <v>6527</v>
      </c>
      <c r="D3087">
        <v>1000</v>
      </c>
      <c r="E3087">
        <v>0</v>
      </c>
      <c r="F3087" t="s">
        <v>8221</v>
      </c>
      <c r="G3087" t="s">
        <v>8224</v>
      </c>
      <c r="H3087" t="s">
        <v>8246</v>
      </c>
      <c r="I3087">
        <v>1407705187</v>
      </c>
      <c r="J3087">
        <v>1405113187</v>
      </c>
      <c r="K3087" t="b">
        <v>0</v>
      </c>
      <c r="L3087">
        <v>0</v>
      </c>
      <c r="M3087" t="b">
        <v>0</v>
      </c>
      <c r="N3087" t="s">
        <v>8284</v>
      </c>
      <c r="O3087" s="5">
        <f>E3087/D3087</f>
        <v>0</v>
      </c>
      <c r="P3087" s="6" t="e">
        <f>ROUND(E3087/L3087,2)</f>
        <v>#DIV/0!</v>
      </c>
      <c r="Q3087" t="str">
        <f>LEFT(N3087, SEARCH("/",N3087)-1)</f>
        <v>food</v>
      </c>
      <c r="R3087" t="str">
        <f>RIGHT(N3087, LEN(N3087)-SEARCH("/",N3087))</f>
        <v>food trucks</v>
      </c>
      <c r="S3087" s="10">
        <f t="shared" si="96"/>
        <v>41831.675775462958</v>
      </c>
      <c r="T3087" s="10">
        <f t="shared" si="97"/>
        <v>41861.675775462958</v>
      </c>
    </row>
    <row r="3088" spans="1:20" ht="18" x14ac:dyDescent="0.25">
      <c r="A3088">
        <v>2418</v>
      </c>
      <c r="B3088" s="3" t="s">
        <v>2419</v>
      </c>
      <c r="C3088" s="3" t="s">
        <v>6528</v>
      </c>
      <c r="D3088">
        <v>25000</v>
      </c>
      <c r="E3088">
        <v>5</v>
      </c>
      <c r="F3088" t="s">
        <v>8221</v>
      </c>
      <c r="G3088" t="s">
        <v>8224</v>
      </c>
      <c r="H3088" t="s">
        <v>8246</v>
      </c>
      <c r="I3088">
        <v>1427225644</v>
      </c>
      <c r="J3088">
        <v>1422045244</v>
      </c>
      <c r="K3088" t="b">
        <v>0</v>
      </c>
      <c r="L3088">
        <v>5</v>
      </c>
      <c r="M3088" t="b">
        <v>0</v>
      </c>
      <c r="N3088" t="s">
        <v>8284</v>
      </c>
      <c r="O3088" s="5">
        <f>E3088/D3088</f>
        <v>2.0000000000000001E-4</v>
      </c>
      <c r="P3088" s="6">
        <f>ROUND(E3088/L3088,2)</f>
        <v>1</v>
      </c>
      <c r="Q3088" t="str">
        <f>LEFT(N3088, SEARCH("/",N3088)-1)</f>
        <v>food</v>
      </c>
      <c r="R3088" t="str">
        <f>RIGHT(N3088, LEN(N3088)-SEARCH("/",N3088))</f>
        <v>food trucks</v>
      </c>
      <c r="S3088" s="10">
        <f t="shared" si="96"/>
        <v>42027.648657407401</v>
      </c>
      <c r="T3088" s="10">
        <f t="shared" si="97"/>
        <v>42087.606990740744</v>
      </c>
    </row>
    <row r="3089" spans="1:20" ht="49" x14ac:dyDescent="0.25">
      <c r="A3089">
        <v>2419</v>
      </c>
      <c r="B3089" s="3" t="s">
        <v>2420</v>
      </c>
      <c r="C3089" s="3" t="s">
        <v>6529</v>
      </c>
      <c r="D3089">
        <v>3000</v>
      </c>
      <c r="E3089">
        <v>0</v>
      </c>
      <c r="F3089" t="s">
        <v>8221</v>
      </c>
      <c r="G3089" t="s">
        <v>8224</v>
      </c>
      <c r="H3089" t="s">
        <v>8246</v>
      </c>
      <c r="I3089">
        <v>1424281389</v>
      </c>
      <c r="J3089">
        <v>1419097389</v>
      </c>
      <c r="K3089" t="b">
        <v>0</v>
      </c>
      <c r="L3089">
        <v>0</v>
      </c>
      <c r="M3089" t="b">
        <v>0</v>
      </c>
      <c r="N3089" t="s">
        <v>8284</v>
      </c>
      <c r="O3089" s="5">
        <f>E3089/D3089</f>
        <v>0</v>
      </c>
      <c r="P3089" s="6" t="e">
        <f>ROUND(E3089/L3089,2)</f>
        <v>#DIV/0!</v>
      </c>
      <c r="Q3089" t="str">
        <f>LEFT(N3089, SEARCH("/",N3089)-1)</f>
        <v>food</v>
      </c>
      <c r="R3089" t="str">
        <f>RIGHT(N3089, LEN(N3089)-SEARCH("/",N3089))</f>
        <v>food trucks</v>
      </c>
      <c r="S3089" s="10">
        <f t="shared" si="96"/>
        <v>41993.529965277776</v>
      </c>
      <c r="T3089" s="10">
        <f t="shared" si="97"/>
        <v>42053.529965277776</v>
      </c>
    </row>
    <row r="3090" spans="1:20" ht="49" x14ac:dyDescent="0.25">
      <c r="A3090">
        <v>2420</v>
      </c>
      <c r="B3090" s="3" t="s">
        <v>2421</v>
      </c>
      <c r="C3090" s="3" t="s">
        <v>6530</v>
      </c>
      <c r="D3090">
        <v>16870</v>
      </c>
      <c r="E3090">
        <v>2501</v>
      </c>
      <c r="F3090" t="s">
        <v>8221</v>
      </c>
      <c r="G3090" t="s">
        <v>8224</v>
      </c>
      <c r="H3090" t="s">
        <v>8246</v>
      </c>
      <c r="I3090">
        <v>1415583695</v>
      </c>
      <c r="J3090">
        <v>1410396095</v>
      </c>
      <c r="K3090" t="b">
        <v>0</v>
      </c>
      <c r="L3090">
        <v>36</v>
      </c>
      <c r="M3090" t="b">
        <v>0</v>
      </c>
      <c r="N3090" t="s">
        <v>8284</v>
      </c>
      <c r="O3090" s="5">
        <f>E3090/D3090</f>
        <v>0.14825133372851215</v>
      </c>
      <c r="P3090" s="6">
        <f>ROUND(E3090/L3090,2)</f>
        <v>69.47</v>
      </c>
      <c r="Q3090" t="str">
        <f>LEFT(N3090, SEARCH("/",N3090)-1)</f>
        <v>food</v>
      </c>
      <c r="R3090" t="str">
        <f>RIGHT(N3090, LEN(N3090)-SEARCH("/",N3090))</f>
        <v>food trucks</v>
      </c>
      <c r="S3090" s="10">
        <f t="shared" si="96"/>
        <v>41892.820543981477</v>
      </c>
      <c r="T3090" s="10">
        <f t="shared" si="97"/>
        <v>41952.862210648142</v>
      </c>
    </row>
    <row r="3091" spans="1:20" ht="33" x14ac:dyDescent="0.25">
      <c r="A3091">
        <v>2421</v>
      </c>
      <c r="B3091" s="3" t="s">
        <v>2422</v>
      </c>
      <c r="C3091" s="3" t="s">
        <v>6531</v>
      </c>
      <c r="D3091">
        <v>6000</v>
      </c>
      <c r="E3091">
        <v>1</v>
      </c>
      <c r="F3091" t="s">
        <v>8221</v>
      </c>
      <c r="G3091" t="s">
        <v>8224</v>
      </c>
      <c r="H3091" t="s">
        <v>8246</v>
      </c>
      <c r="I3091">
        <v>1424536196</v>
      </c>
      <c r="J3091">
        <v>1421944196</v>
      </c>
      <c r="K3091" t="b">
        <v>0</v>
      </c>
      <c r="L3091">
        <v>1</v>
      </c>
      <c r="M3091" t="b">
        <v>0</v>
      </c>
      <c r="N3091" t="s">
        <v>8284</v>
      </c>
      <c r="O3091" s="5">
        <f>E3091/D3091</f>
        <v>1.6666666666666666E-4</v>
      </c>
      <c r="P3091" s="6">
        <f>ROUND(E3091/L3091,2)</f>
        <v>1</v>
      </c>
      <c r="Q3091" t="str">
        <f>LEFT(N3091, SEARCH("/",N3091)-1)</f>
        <v>food</v>
      </c>
      <c r="R3091" t="str">
        <f>RIGHT(N3091, LEN(N3091)-SEARCH("/",N3091))</f>
        <v>food trucks</v>
      </c>
      <c r="S3091" s="10">
        <f t="shared" si="96"/>
        <v>42026.479120370372</v>
      </c>
      <c r="T3091" s="10">
        <f t="shared" si="97"/>
        <v>42056.479120370372</v>
      </c>
    </row>
    <row r="3092" spans="1:20" ht="33" x14ac:dyDescent="0.25">
      <c r="A3092">
        <v>2422</v>
      </c>
      <c r="B3092" s="3" t="s">
        <v>2423</v>
      </c>
      <c r="C3092" s="3" t="s">
        <v>6532</v>
      </c>
      <c r="D3092">
        <v>500</v>
      </c>
      <c r="E3092">
        <v>1</v>
      </c>
      <c r="F3092" t="s">
        <v>8221</v>
      </c>
      <c r="G3092" t="s">
        <v>8224</v>
      </c>
      <c r="H3092" t="s">
        <v>8246</v>
      </c>
      <c r="I3092">
        <v>1426091036</v>
      </c>
      <c r="J3092">
        <v>1423502636</v>
      </c>
      <c r="K3092" t="b">
        <v>0</v>
      </c>
      <c r="L3092">
        <v>1</v>
      </c>
      <c r="M3092" t="b">
        <v>0</v>
      </c>
      <c r="N3092" t="s">
        <v>8284</v>
      </c>
      <c r="O3092" s="5">
        <f>E3092/D3092</f>
        <v>2E-3</v>
      </c>
      <c r="P3092" s="6">
        <f>ROUND(E3092/L3092,2)</f>
        <v>1</v>
      </c>
      <c r="Q3092" t="str">
        <f>LEFT(N3092, SEARCH("/",N3092)-1)</f>
        <v>food</v>
      </c>
      <c r="R3092" t="str">
        <f>RIGHT(N3092, LEN(N3092)-SEARCH("/",N3092))</f>
        <v>food trucks</v>
      </c>
      <c r="S3092" s="10">
        <f t="shared" si="96"/>
        <v>42044.516620370363</v>
      </c>
      <c r="T3092" s="10">
        <f t="shared" si="97"/>
        <v>42074.474953703706</v>
      </c>
    </row>
    <row r="3093" spans="1:20" ht="49" x14ac:dyDescent="0.25">
      <c r="A3093">
        <v>2423</v>
      </c>
      <c r="B3093" s="3" t="s">
        <v>2424</v>
      </c>
      <c r="C3093" s="3" t="s">
        <v>6533</v>
      </c>
      <c r="D3093">
        <v>60000</v>
      </c>
      <c r="E3093">
        <v>8</v>
      </c>
      <c r="F3093" t="s">
        <v>8221</v>
      </c>
      <c r="G3093" t="s">
        <v>8224</v>
      </c>
      <c r="H3093" t="s">
        <v>8246</v>
      </c>
      <c r="I3093">
        <v>1420044890</v>
      </c>
      <c r="J3093">
        <v>1417452890</v>
      </c>
      <c r="K3093" t="b">
        <v>0</v>
      </c>
      <c r="L3093">
        <v>1</v>
      </c>
      <c r="M3093" t="b">
        <v>0</v>
      </c>
      <c r="N3093" t="s">
        <v>8284</v>
      </c>
      <c r="O3093" s="5">
        <f>E3093/D3093</f>
        <v>1.3333333333333334E-4</v>
      </c>
      <c r="P3093" s="6">
        <f>ROUND(E3093/L3093,2)</f>
        <v>8</v>
      </c>
      <c r="Q3093" t="str">
        <f>LEFT(N3093, SEARCH("/",N3093)-1)</f>
        <v>food</v>
      </c>
      <c r="R3093" t="str">
        <f>RIGHT(N3093, LEN(N3093)-SEARCH("/",N3093))</f>
        <v>food trucks</v>
      </c>
      <c r="S3093" s="10">
        <f t="shared" si="96"/>
        <v>41974.496412037035</v>
      </c>
      <c r="T3093" s="10">
        <f t="shared" si="97"/>
        <v>42004.496412037035</v>
      </c>
    </row>
    <row r="3094" spans="1:20" ht="33" x14ac:dyDescent="0.25">
      <c r="A3094">
        <v>2424</v>
      </c>
      <c r="B3094" s="3" t="s">
        <v>2425</v>
      </c>
      <c r="C3094" s="3" t="s">
        <v>6534</v>
      </c>
      <c r="D3094">
        <v>25000</v>
      </c>
      <c r="E3094">
        <v>310</v>
      </c>
      <c r="F3094" t="s">
        <v>8221</v>
      </c>
      <c r="G3094" t="s">
        <v>8224</v>
      </c>
      <c r="H3094" t="s">
        <v>8246</v>
      </c>
      <c r="I3094">
        <v>1414445108</v>
      </c>
      <c r="J3094">
        <v>1411853108</v>
      </c>
      <c r="K3094" t="b">
        <v>0</v>
      </c>
      <c r="L3094">
        <v>9</v>
      </c>
      <c r="M3094" t="b">
        <v>0</v>
      </c>
      <c r="N3094" t="s">
        <v>8284</v>
      </c>
      <c r="O3094" s="5">
        <f>E3094/D3094</f>
        <v>1.24E-2</v>
      </c>
      <c r="P3094" s="6">
        <f>ROUND(E3094/L3094,2)</f>
        <v>34.44</v>
      </c>
      <c r="Q3094" t="str">
        <f>LEFT(N3094, SEARCH("/",N3094)-1)</f>
        <v>food</v>
      </c>
      <c r="R3094" t="str">
        <f>RIGHT(N3094, LEN(N3094)-SEARCH("/",N3094))</f>
        <v>food trucks</v>
      </c>
      <c r="S3094" s="10">
        <f t="shared" si="96"/>
        <v>41909.684120370366</v>
      </c>
      <c r="T3094" s="10">
        <f t="shared" si="97"/>
        <v>41939.684120370366</v>
      </c>
    </row>
    <row r="3095" spans="1:20" ht="49" x14ac:dyDescent="0.25">
      <c r="A3095">
        <v>2425</v>
      </c>
      <c r="B3095" s="3" t="s">
        <v>2426</v>
      </c>
      <c r="C3095" s="3" t="s">
        <v>6535</v>
      </c>
      <c r="D3095">
        <v>3500</v>
      </c>
      <c r="E3095">
        <v>1</v>
      </c>
      <c r="F3095" t="s">
        <v>8221</v>
      </c>
      <c r="G3095" t="s">
        <v>8224</v>
      </c>
      <c r="H3095" t="s">
        <v>8246</v>
      </c>
      <c r="I3095">
        <v>1464386640</v>
      </c>
      <c r="J3095">
        <v>1463090149</v>
      </c>
      <c r="K3095" t="b">
        <v>0</v>
      </c>
      <c r="L3095">
        <v>1</v>
      </c>
      <c r="M3095" t="b">
        <v>0</v>
      </c>
      <c r="N3095" t="s">
        <v>8284</v>
      </c>
      <c r="O3095" s="5">
        <f>E3095/D3095</f>
        <v>2.8571428571428574E-4</v>
      </c>
      <c r="P3095" s="6">
        <f>ROUND(E3095/L3095,2)</f>
        <v>1</v>
      </c>
      <c r="Q3095" t="str">
        <f>LEFT(N3095, SEARCH("/",N3095)-1)</f>
        <v>food</v>
      </c>
      <c r="R3095" t="str">
        <f>RIGHT(N3095, LEN(N3095)-SEARCH("/",N3095))</f>
        <v>food trucks</v>
      </c>
      <c r="S3095" s="10">
        <f t="shared" si="96"/>
        <v>42502.705428240741</v>
      </c>
      <c r="T3095" s="10">
        <f t="shared" si="97"/>
        <v>42517.711111111108</v>
      </c>
    </row>
    <row r="3096" spans="1:20" ht="49" x14ac:dyDescent="0.25">
      <c r="A3096">
        <v>2426</v>
      </c>
      <c r="B3096" s="3" t="s">
        <v>2427</v>
      </c>
      <c r="C3096" s="3" t="s">
        <v>6536</v>
      </c>
      <c r="D3096">
        <v>20000</v>
      </c>
      <c r="E3096">
        <v>0</v>
      </c>
      <c r="F3096" t="s">
        <v>8221</v>
      </c>
      <c r="G3096" t="s">
        <v>8224</v>
      </c>
      <c r="H3096" t="s">
        <v>8246</v>
      </c>
      <c r="I3096">
        <v>1439006692</v>
      </c>
      <c r="J3096">
        <v>1433822692</v>
      </c>
      <c r="K3096" t="b">
        <v>0</v>
      </c>
      <c r="L3096">
        <v>0</v>
      </c>
      <c r="M3096" t="b">
        <v>0</v>
      </c>
      <c r="N3096" t="s">
        <v>8284</v>
      </c>
      <c r="O3096" s="5">
        <f>E3096/D3096</f>
        <v>0</v>
      </c>
      <c r="P3096" s="6" t="e">
        <f>ROUND(E3096/L3096,2)</f>
        <v>#DIV/0!</v>
      </c>
      <c r="Q3096" t="str">
        <f>LEFT(N3096, SEARCH("/",N3096)-1)</f>
        <v>food</v>
      </c>
      <c r="R3096" t="str">
        <f>RIGHT(N3096, LEN(N3096)-SEARCH("/",N3096))</f>
        <v>food trucks</v>
      </c>
      <c r="S3096" s="10">
        <f t="shared" si="96"/>
        <v>42163.961712962962</v>
      </c>
      <c r="T3096" s="10">
        <f t="shared" si="97"/>
        <v>42223.961712962962</v>
      </c>
    </row>
    <row r="3097" spans="1:20" ht="33" x14ac:dyDescent="0.25">
      <c r="A3097">
        <v>2427</v>
      </c>
      <c r="B3097" s="3" t="s">
        <v>2428</v>
      </c>
      <c r="C3097" s="3" t="s">
        <v>6537</v>
      </c>
      <c r="D3097">
        <v>50000</v>
      </c>
      <c r="E3097">
        <v>1</v>
      </c>
      <c r="F3097" t="s">
        <v>8221</v>
      </c>
      <c r="G3097" t="s">
        <v>8224</v>
      </c>
      <c r="H3097" t="s">
        <v>8246</v>
      </c>
      <c r="I3097">
        <v>1458715133</v>
      </c>
      <c r="J3097">
        <v>1455262733</v>
      </c>
      <c r="K3097" t="b">
        <v>0</v>
      </c>
      <c r="L3097">
        <v>1</v>
      </c>
      <c r="M3097" t="b">
        <v>0</v>
      </c>
      <c r="N3097" t="s">
        <v>8284</v>
      </c>
      <c r="O3097" s="5">
        <f>E3097/D3097</f>
        <v>2.0000000000000002E-5</v>
      </c>
      <c r="P3097" s="6">
        <f>ROUND(E3097/L3097,2)</f>
        <v>1</v>
      </c>
      <c r="Q3097" t="str">
        <f>LEFT(N3097, SEARCH("/",N3097)-1)</f>
        <v>food</v>
      </c>
      <c r="R3097" t="str">
        <f>RIGHT(N3097, LEN(N3097)-SEARCH("/",N3097))</f>
        <v>food trucks</v>
      </c>
      <c r="S3097" s="10">
        <f t="shared" si="96"/>
        <v>42412.110335648147</v>
      </c>
      <c r="T3097" s="10">
        <f t="shared" si="97"/>
        <v>42452.068668981483</v>
      </c>
    </row>
    <row r="3098" spans="1:20" ht="33" x14ac:dyDescent="0.25">
      <c r="A3098">
        <v>2428</v>
      </c>
      <c r="B3098" s="3" t="s">
        <v>2429</v>
      </c>
      <c r="C3098" s="3" t="s">
        <v>6538</v>
      </c>
      <c r="D3098">
        <v>35000</v>
      </c>
      <c r="E3098">
        <v>1</v>
      </c>
      <c r="F3098" t="s">
        <v>8221</v>
      </c>
      <c r="G3098" t="s">
        <v>8224</v>
      </c>
      <c r="H3098" t="s">
        <v>8246</v>
      </c>
      <c r="I3098">
        <v>1426182551</v>
      </c>
      <c r="J3098">
        <v>1423594151</v>
      </c>
      <c r="K3098" t="b">
        <v>0</v>
      </c>
      <c r="L3098">
        <v>1</v>
      </c>
      <c r="M3098" t="b">
        <v>0</v>
      </c>
      <c r="N3098" t="s">
        <v>8284</v>
      </c>
      <c r="O3098" s="5">
        <f>E3098/D3098</f>
        <v>2.8571428571428571E-5</v>
      </c>
      <c r="P3098" s="6">
        <f>ROUND(E3098/L3098,2)</f>
        <v>1</v>
      </c>
      <c r="Q3098" t="str">
        <f>LEFT(N3098, SEARCH("/",N3098)-1)</f>
        <v>food</v>
      </c>
      <c r="R3098" t="str">
        <f>RIGHT(N3098, LEN(N3098)-SEARCH("/",N3098))</f>
        <v>food trucks</v>
      </c>
      <c r="S3098" s="10">
        <f t="shared" si="96"/>
        <v>42045.575821759259</v>
      </c>
      <c r="T3098" s="10">
        <f t="shared" si="97"/>
        <v>42075.534155092588</v>
      </c>
    </row>
    <row r="3099" spans="1:20" ht="49" x14ac:dyDescent="0.25">
      <c r="A3099">
        <v>2429</v>
      </c>
      <c r="B3099" s="3" t="s">
        <v>2430</v>
      </c>
      <c r="C3099" s="3" t="s">
        <v>6539</v>
      </c>
      <c r="D3099">
        <v>140000</v>
      </c>
      <c r="E3099">
        <v>2005</v>
      </c>
      <c r="F3099" t="s">
        <v>8221</v>
      </c>
      <c r="G3099" t="s">
        <v>8234</v>
      </c>
      <c r="H3099" t="s">
        <v>8254</v>
      </c>
      <c r="I3099">
        <v>1486313040</v>
      </c>
      <c r="J3099">
        <v>1483131966</v>
      </c>
      <c r="K3099" t="b">
        <v>0</v>
      </c>
      <c r="L3099">
        <v>4</v>
      </c>
      <c r="M3099" t="b">
        <v>0</v>
      </c>
      <c r="N3099" t="s">
        <v>8284</v>
      </c>
      <c r="O3099" s="5">
        <f>E3099/D3099</f>
        <v>1.4321428571428572E-2</v>
      </c>
      <c r="P3099" s="6">
        <f>ROUND(E3099/L3099,2)</f>
        <v>501.25</v>
      </c>
      <c r="Q3099" t="str">
        <f>LEFT(N3099, SEARCH("/",N3099)-1)</f>
        <v>food</v>
      </c>
      <c r="R3099" t="str">
        <f>RIGHT(N3099, LEN(N3099)-SEARCH("/",N3099))</f>
        <v>food trucks</v>
      </c>
      <c r="S3099" s="10">
        <f t="shared" si="96"/>
        <v>42734.670902777776</v>
      </c>
      <c r="T3099" s="10">
        <f t="shared" si="97"/>
        <v>42771.488888888889</v>
      </c>
    </row>
    <row r="3100" spans="1:20" ht="49" x14ac:dyDescent="0.25">
      <c r="A3100">
        <v>2430</v>
      </c>
      <c r="B3100" s="3" t="s">
        <v>2431</v>
      </c>
      <c r="C3100" s="3" t="s">
        <v>6540</v>
      </c>
      <c r="D3100">
        <v>3000</v>
      </c>
      <c r="E3100">
        <v>21</v>
      </c>
      <c r="F3100" t="s">
        <v>8221</v>
      </c>
      <c r="G3100" t="s">
        <v>8224</v>
      </c>
      <c r="H3100" t="s">
        <v>8246</v>
      </c>
      <c r="I3100">
        <v>1455246504</v>
      </c>
      <c r="J3100">
        <v>1452654504</v>
      </c>
      <c r="K3100" t="b">
        <v>0</v>
      </c>
      <c r="L3100">
        <v>2</v>
      </c>
      <c r="M3100" t="b">
        <v>0</v>
      </c>
      <c r="N3100" t="s">
        <v>8284</v>
      </c>
      <c r="O3100" s="5">
        <f>E3100/D3100</f>
        <v>7.0000000000000001E-3</v>
      </c>
      <c r="P3100" s="6">
        <f>ROUND(E3100/L3100,2)</f>
        <v>10.5</v>
      </c>
      <c r="Q3100" t="str">
        <f>LEFT(N3100, SEARCH("/",N3100)-1)</f>
        <v>food</v>
      </c>
      <c r="R3100" t="str">
        <f>RIGHT(N3100, LEN(N3100)-SEARCH("/",N3100))</f>
        <v>food trucks</v>
      </c>
      <c r="S3100" s="10">
        <f t="shared" si="96"/>
        <v>42381.922499999993</v>
      </c>
      <c r="T3100" s="10">
        <f t="shared" si="97"/>
        <v>42411.922499999993</v>
      </c>
    </row>
    <row r="3101" spans="1:20" ht="33" x14ac:dyDescent="0.25">
      <c r="A3101">
        <v>2431</v>
      </c>
      <c r="B3101" s="3" t="s">
        <v>2432</v>
      </c>
      <c r="C3101" s="3" t="s">
        <v>6541</v>
      </c>
      <c r="D3101">
        <v>100000</v>
      </c>
      <c r="E3101">
        <v>2</v>
      </c>
      <c r="F3101" t="s">
        <v>8221</v>
      </c>
      <c r="G3101" t="s">
        <v>8224</v>
      </c>
      <c r="H3101" t="s">
        <v>8246</v>
      </c>
      <c r="I3101">
        <v>1467080613</v>
      </c>
      <c r="J3101">
        <v>1461896613</v>
      </c>
      <c r="K3101" t="b">
        <v>0</v>
      </c>
      <c r="L3101">
        <v>2</v>
      </c>
      <c r="M3101" t="b">
        <v>0</v>
      </c>
      <c r="N3101" t="s">
        <v>8284</v>
      </c>
      <c r="O3101" s="5">
        <f>E3101/D3101</f>
        <v>2.0000000000000002E-5</v>
      </c>
      <c r="P3101" s="6">
        <f>ROUND(E3101/L3101,2)</f>
        <v>1</v>
      </c>
      <c r="Q3101" t="str">
        <f>LEFT(N3101, SEARCH("/",N3101)-1)</f>
        <v>food</v>
      </c>
      <c r="R3101" t="str">
        <f>RIGHT(N3101, LEN(N3101)-SEARCH("/",N3101))</f>
        <v>food trucks</v>
      </c>
      <c r="S3101" s="10">
        <f t="shared" si="96"/>
        <v>42488.891354166662</v>
      </c>
      <c r="T3101" s="10">
        <f t="shared" si="97"/>
        <v>42548.891354166662</v>
      </c>
    </row>
    <row r="3102" spans="1:20" ht="49" x14ac:dyDescent="0.25">
      <c r="A3102">
        <v>2432</v>
      </c>
      <c r="B3102" s="3" t="s">
        <v>2433</v>
      </c>
      <c r="C3102" s="3" t="s">
        <v>6542</v>
      </c>
      <c r="D3102">
        <v>14000</v>
      </c>
      <c r="E3102">
        <v>2</v>
      </c>
      <c r="F3102" t="s">
        <v>8221</v>
      </c>
      <c r="G3102" t="s">
        <v>8224</v>
      </c>
      <c r="H3102" t="s">
        <v>8246</v>
      </c>
      <c r="I3102">
        <v>1425791697</v>
      </c>
      <c r="J3102">
        <v>1423199697</v>
      </c>
      <c r="K3102" t="b">
        <v>0</v>
      </c>
      <c r="L3102">
        <v>2</v>
      </c>
      <c r="M3102" t="b">
        <v>0</v>
      </c>
      <c r="N3102" t="s">
        <v>8284</v>
      </c>
      <c r="O3102" s="5">
        <f>E3102/D3102</f>
        <v>1.4285714285714287E-4</v>
      </c>
      <c r="P3102" s="6">
        <f>ROUND(E3102/L3102,2)</f>
        <v>1</v>
      </c>
      <c r="Q3102" t="str">
        <f>LEFT(N3102, SEARCH("/",N3102)-1)</f>
        <v>food</v>
      </c>
      <c r="R3102" t="str">
        <f>RIGHT(N3102, LEN(N3102)-SEARCH("/",N3102))</f>
        <v>food trucks</v>
      </c>
      <c r="S3102" s="10">
        <f t="shared" si="96"/>
        <v>42041.010381944441</v>
      </c>
      <c r="T3102" s="10">
        <f t="shared" si="97"/>
        <v>42071.010381944441</v>
      </c>
    </row>
    <row r="3103" spans="1:20" ht="49" x14ac:dyDescent="0.25">
      <c r="A3103">
        <v>2433</v>
      </c>
      <c r="B3103" s="3" t="s">
        <v>2434</v>
      </c>
      <c r="C3103" s="3" t="s">
        <v>6543</v>
      </c>
      <c r="D3103">
        <v>10000</v>
      </c>
      <c r="E3103">
        <v>0</v>
      </c>
      <c r="F3103" t="s">
        <v>8221</v>
      </c>
      <c r="G3103" t="s">
        <v>8224</v>
      </c>
      <c r="H3103" t="s">
        <v>8246</v>
      </c>
      <c r="I3103">
        <v>1456608943</v>
      </c>
      <c r="J3103">
        <v>1454016943</v>
      </c>
      <c r="K3103" t="b">
        <v>0</v>
      </c>
      <c r="L3103">
        <v>0</v>
      </c>
      <c r="M3103" t="b">
        <v>0</v>
      </c>
      <c r="N3103" t="s">
        <v>8284</v>
      </c>
      <c r="O3103" s="5">
        <f>E3103/D3103</f>
        <v>0</v>
      </c>
      <c r="P3103" s="6" t="e">
        <f>ROUND(E3103/L3103,2)</f>
        <v>#DIV/0!</v>
      </c>
      <c r="Q3103" t="str">
        <f>LEFT(N3103, SEARCH("/",N3103)-1)</f>
        <v>food</v>
      </c>
      <c r="R3103" t="str">
        <f>RIGHT(N3103, LEN(N3103)-SEARCH("/",N3103))</f>
        <v>food trucks</v>
      </c>
      <c r="S3103" s="10">
        <f t="shared" si="96"/>
        <v>42397.691469907404</v>
      </c>
      <c r="T3103" s="10">
        <f t="shared" si="97"/>
        <v>42427.691469907404</v>
      </c>
    </row>
    <row r="3104" spans="1:20" ht="49" x14ac:dyDescent="0.25">
      <c r="A3104">
        <v>2434</v>
      </c>
      <c r="B3104" s="3" t="s">
        <v>2435</v>
      </c>
      <c r="C3104" s="3" t="s">
        <v>6544</v>
      </c>
      <c r="D3104">
        <v>20000</v>
      </c>
      <c r="E3104">
        <v>26</v>
      </c>
      <c r="F3104" t="s">
        <v>8221</v>
      </c>
      <c r="G3104" t="s">
        <v>8224</v>
      </c>
      <c r="H3104" t="s">
        <v>8246</v>
      </c>
      <c r="I3104">
        <v>1438662474</v>
      </c>
      <c r="J3104">
        <v>1435206474</v>
      </c>
      <c r="K3104" t="b">
        <v>0</v>
      </c>
      <c r="L3104">
        <v>2</v>
      </c>
      <c r="M3104" t="b">
        <v>0</v>
      </c>
      <c r="N3104" t="s">
        <v>8284</v>
      </c>
      <c r="O3104" s="5">
        <f>E3104/D3104</f>
        <v>1.2999999999999999E-3</v>
      </c>
      <c r="P3104" s="6">
        <f>ROUND(E3104/L3104,2)</f>
        <v>13</v>
      </c>
      <c r="Q3104" t="str">
        <f>LEFT(N3104, SEARCH("/",N3104)-1)</f>
        <v>food</v>
      </c>
      <c r="R3104" t="str">
        <f>RIGHT(N3104, LEN(N3104)-SEARCH("/",N3104))</f>
        <v>food trucks</v>
      </c>
      <c r="S3104" s="10">
        <f t="shared" si="96"/>
        <v>42179.977708333332</v>
      </c>
      <c r="T3104" s="10">
        <f t="shared" si="97"/>
        <v>42219.977708333332</v>
      </c>
    </row>
    <row r="3105" spans="1:20" ht="49" x14ac:dyDescent="0.25">
      <c r="A3105">
        <v>2435</v>
      </c>
      <c r="B3105" s="3" t="s">
        <v>2436</v>
      </c>
      <c r="C3105" s="3" t="s">
        <v>6545</v>
      </c>
      <c r="D3105">
        <v>250000</v>
      </c>
      <c r="E3105">
        <v>1224</v>
      </c>
      <c r="F3105" t="s">
        <v>8221</v>
      </c>
      <c r="G3105" t="s">
        <v>8235</v>
      </c>
      <c r="H3105" t="s">
        <v>8255</v>
      </c>
      <c r="I3105">
        <v>1444027186</v>
      </c>
      <c r="J3105">
        <v>1441435186</v>
      </c>
      <c r="K3105" t="b">
        <v>0</v>
      </c>
      <c r="L3105">
        <v>4</v>
      </c>
      <c r="M3105" t="b">
        <v>0</v>
      </c>
      <c r="N3105" t="s">
        <v>8284</v>
      </c>
      <c r="O3105" s="5">
        <f>E3105/D3105</f>
        <v>4.8960000000000002E-3</v>
      </c>
      <c r="P3105" s="6">
        <f>ROUND(E3105/L3105,2)</f>
        <v>306</v>
      </c>
      <c r="Q3105" t="str">
        <f>LEFT(N3105, SEARCH("/",N3105)-1)</f>
        <v>food</v>
      </c>
      <c r="R3105" t="str">
        <f>RIGHT(N3105, LEN(N3105)-SEARCH("/",N3105))</f>
        <v>food trucks</v>
      </c>
      <c r="S3105" s="10">
        <f t="shared" si="96"/>
        <v>42252.069282407407</v>
      </c>
      <c r="T3105" s="10">
        <f t="shared" si="97"/>
        <v>42282.069282407407</v>
      </c>
    </row>
    <row r="3106" spans="1:20" ht="49" x14ac:dyDescent="0.25">
      <c r="A3106">
        <v>2436</v>
      </c>
      <c r="B3106" s="3" t="s">
        <v>2437</v>
      </c>
      <c r="C3106" s="3" t="s">
        <v>6546</v>
      </c>
      <c r="D3106">
        <v>117000</v>
      </c>
      <c r="E3106">
        <v>45</v>
      </c>
      <c r="F3106" t="s">
        <v>8221</v>
      </c>
      <c r="G3106" t="s">
        <v>8229</v>
      </c>
      <c r="H3106" t="s">
        <v>8251</v>
      </c>
      <c r="I3106">
        <v>1454078770</v>
      </c>
      <c r="J3106">
        <v>1448894770</v>
      </c>
      <c r="K3106" t="b">
        <v>0</v>
      </c>
      <c r="L3106">
        <v>2</v>
      </c>
      <c r="M3106" t="b">
        <v>0</v>
      </c>
      <c r="N3106" t="s">
        <v>8284</v>
      </c>
      <c r="O3106" s="5">
        <f>E3106/D3106</f>
        <v>3.8461538461538462E-4</v>
      </c>
      <c r="P3106" s="6">
        <f>ROUND(E3106/L3106,2)</f>
        <v>22.5</v>
      </c>
      <c r="Q3106" t="str">
        <f>LEFT(N3106, SEARCH("/",N3106)-1)</f>
        <v>food</v>
      </c>
      <c r="R3106" t="str">
        <f>RIGHT(N3106, LEN(N3106)-SEARCH("/",N3106))</f>
        <v>food trucks</v>
      </c>
      <c r="S3106" s="10">
        <f t="shared" si="96"/>
        <v>42338.407060185178</v>
      </c>
      <c r="T3106" s="10">
        <f t="shared" si="97"/>
        <v>42398.407060185178</v>
      </c>
    </row>
    <row r="3107" spans="1:20" ht="49" x14ac:dyDescent="0.25">
      <c r="A3107">
        <v>2437</v>
      </c>
      <c r="B3107" s="3" t="s">
        <v>2438</v>
      </c>
      <c r="C3107" s="3" t="s">
        <v>6547</v>
      </c>
      <c r="D3107">
        <v>8000</v>
      </c>
      <c r="E3107">
        <v>0</v>
      </c>
      <c r="F3107" t="s">
        <v>8221</v>
      </c>
      <c r="G3107" t="s">
        <v>8224</v>
      </c>
      <c r="H3107" t="s">
        <v>8246</v>
      </c>
      <c r="I3107">
        <v>1426615200</v>
      </c>
      <c r="J3107">
        <v>1422400188</v>
      </c>
      <c r="K3107" t="b">
        <v>0</v>
      </c>
      <c r="L3107">
        <v>0</v>
      </c>
      <c r="M3107" t="b">
        <v>0</v>
      </c>
      <c r="N3107" t="s">
        <v>8284</v>
      </c>
      <c r="O3107" s="5">
        <f>E3107/D3107</f>
        <v>0</v>
      </c>
      <c r="P3107" s="6" t="e">
        <f>ROUND(E3107/L3107,2)</f>
        <v>#DIV/0!</v>
      </c>
      <c r="Q3107" t="str">
        <f>LEFT(N3107, SEARCH("/",N3107)-1)</f>
        <v>food</v>
      </c>
      <c r="R3107" t="str">
        <f>RIGHT(N3107, LEN(N3107)-SEARCH("/",N3107))</f>
        <v>food trucks</v>
      </c>
      <c r="S3107" s="10">
        <f t="shared" si="96"/>
        <v>42031.756805555553</v>
      </c>
      <c r="T3107" s="10">
        <f t="shared" si="97"/>
        <v>42080.541666666664</v>
      </c>
    </row>
    <row r="3108" spans="1:20" ht="49" x14ac:dyDescent="0.25">
      <c r="A3108">
        <v>2438</v>
      </c>
      <c r="B3108" s="3" t="s">
        <v>2439</v>
      </c>
      <c r="C3108" s="3" t="s">
        <v>6548</v>
      </c>
      <c r="D3108">
        <v>15000</v>
      </c>
      <c r="E3108">
        <v>50</v>
      </c>
      <c r="F3108" t="s">
        <v>8221</v>
      </c>
      <c r="G3108" t="s">
        <v>8224</v>
      </c>
      <c r="H3108" t="s">
        <v>8246</v>
      </c>
      <c r="I3108">
        <v>1449529062</v>
      </c>
      <c r="J3108">
        <v>1444341462</v>
      </c>
      <c r="K3108" t="b">
        <v>0</v>
      </c>
      <c r="L3108">
        <v>1</v>
      </c>
      <c r="M3108" t="b">
        <v>0</v>
      </c>
      <c r="N3108" t="s">
        <v>8284</v>
      </c>
      <c r="O3108" s="5">
        <f>E3108/D3108</f>
        <v>3.3333333333333335E-3</v>
      </c>
      <c r="P3108" s="6">
        <f>ROUND(E3108/L3108,2)</f>
        <v>50</v>
      </c>
      <c r="Q3108" t="str">
        <f>LEFT(N3108, SEARCH("/",N3108)-1)</f>
        <v>food</v>
      </c>
      <c r="R3108" t="str">
        <f>RIGHT(N3108, LEN(N3108)-SEARCH("/",N3108))</f>
        <v>food trucks</v>
      </c>
      <c r="S3108" s="10">
        <f t="shared" si="96"/>
        <v>42285.706736111104</v>
      </c>
      <c r="T3108" s="10">
        <f t="shared" si="97"/>
        <v>42345.748402777775</v>
      </c>
    </row>
    <row r="3109" spans="1:20" ht="49" x14ac:dyDescent="0.25">
      <c r="A3109">
        <v>2439</v>
      </c>
      <c r="B3109" s="3" t="s">
        <v>2440</v>
      </c>
      <c r="C3109" s="3" t="s">
        <v>6549</v>
      </c>
      <c r="D3109">
        <v>10000</v>
      </c>
      <c r="E3109">
        <v>0</v>
      </c>
      <c r="F3109" t="s">
        <v>8221</v>
      </c>
      <c r="G3109" t="s">
        <v>8224</v>
      </c>
      <c r="H3109" t="s">
        <v>8246</v>
      </c>
      <c r="I3109">
        <v>1445197129</v>
      </c>
      <c r="J3109">
        <v>1442605129</v>
      </c>
      <c r="K3109" t="b">
        <v>0</v>
      </c>
      <c r="L3109">
        <v>0</v>
      </c>
      <c r="M3109" t="b">
        <v>0</v>
      </c>
      <c r="N3109" t="s">
        <v>8284</v>
      </c>
      <c r="O3109" s="5">
        <f>E3109/D3109</f>
        <v>0</v>
      </c>
      <c r="P3109" s="6" t="e">
        <f>ROUND(E3109/L3109,2)</f>
        <v>#DIV/0!</v>
      </c>
      <c r="Q3109" t="str">
        <f>LEFT(N3109, SEARCH("/",N3109)-1)</f>
        <v>food</v>
      </c>
      <c r="R3109" t="str">
        <f>RIGHT(N3109, LEN(N3109)-SEARCH("/",N3109))</f>
        <v>food trucks</v>
      </c>
      <c r="S3109" s="10">
        <f t="shared" si="96"/>
        <v>42265.610289351847</v>
      </c>
      <c r="T3109" s="10">
        <f t="shared" si="97"/>
        <v>42295.610289351847</v>
      </c>
    </row>
    <row r="3110" spans="1:20" ht="33" x14ac:dyDescent="0.25">
      <c r="A3110">
        <v>2440</v>
      </c>
      <c r="B3110" s="3" t="s">
        <v>2441</v>
      </c>
      <c r="C3110" s="3" t="s">
        <v>6550</v>
      </c>
      <c r="D3110">
        <v>5000</v>
      </c>
      <c r="E3110">
        <v>10</v>
      </c>
      <c r="F3110" t="s">
        <v>8221</v>
      </c>
      <c r="G3110" t="s">
        <v>8242</v>
      </c>
      <c r="H3110" t="s">
        <v>8249</v>
      </c>
      <c r="I3110">
        <v>1455399313</v>
      </c>
      <c r="J3110">
        <v>1452807313</v>
      </c>
      <c r="K3110" t="b">
        <v>0</v>
      </c>
      <c r="L3110">
        <v>2</v>
      </c>
      <c r="M3110" t="b">
        <v>0</v>
      </c>
      <c r="N3110" t="s">
        <v>8284</v>
      </c>
      <c r="O3110" s="5">
        <f>E3110/D3110</f>
        <v>2E-3</v>
      </c>
      <c r="P3110" s="6">
        <f>ROUND(E3110/L3110,2)</f>
        <v>5</v>
      </c>
      <c r="Q3110" t="str">
        <f>LEFT(N3110, SEARCH("/",N3110)-1)</f>
        <v>food</v>
      </c>
      <c r="R3110" t="str">
        <f>RIGHT(N3110, LEN(N3110)-SEARCH("/",N3110))</f>
        <v>food trucks</v>
      </c>
      <c r="S3110" s="10">
        <f t="shared" si="96"/>
        <v>42383.691122685188</v>
      </c>
      <c r="T3110" s="10">
        <f t="shared" si="97"/>
        <v>42413.691122685188</v>
      </c>
    </row>
    <row r="3111" spans="1:20" ht="49" x14ac:dyDescent="0.25">
      <c r="A3111">
        <v>2501</v>
      </c>
      <c r="B3111" s="3" t="s">
        <v>2501</v>
      </c>
      <c r="C3111" s="3" t="s">
        <v>6611</v>
      </c>
      <c r="D3111">
        <v>11000</v>
      </c>
      <c r="E3111">
        <v>281</v>
      </c>
      <c r="F3111" t="s">
        <v>8221</v>
      </c>
      <c r="G3111" t="s">
        <v>8229</v>
      </c>
      <c r="H3111" t="s">
        <v>8251</v>
      </c>
      <c r="I3111">
        <v>1443379104</v>
      </c>
      <c r="J3111">
        <v>1440787104</v>
      </c>
      <c r="K3111" t="b">
        <v>0</v>
      </c>
      <c r="L3111">
        <v>7</v>
      </c>
      <c r="M3111" t="b">
        <v>0</v>
      </c>
      <c r="N3111" t="s">
        <v>8299</v>
      </c>
      <c r="O3111" s="5">
        <f>E3111/D3111</f>
        <v>2.5545454545454545E-2</v>
      </c>
      <c r="P3111" s="6">
        <f>ROUND(E3111/L3111,2)</f>
        <v>40.14</v>
      </c>
      <c r="Q3111" t="str">
        <f>LEFT(N3111, SEARCH("/",N3111)-1)</f>
        <v>food</v>
      </c>
      <c r="R3111" t="str">
        <f>RIGHT(N3111, LEN(N3111)-SEARCH("/",N3111))</f>
        <v>restaurants</v>
      </c>
      <c r="S3111" s="10">
        <f t="shared" si="96"/>
        <v>42244.568333333336</v>
      </c>
      <c r="T3111" s="10">
        <f t="shared" si="97"/>
        <v>42274.568333333336</v>
      </c>
    </row>
    <row r="3112" spans="1:20" ht="49" x14ac:dyDescent="0.25">
      <c r="A3112">
        <v>2502</v>
      </c>
      <c r="B3112" s="3" t="s">
        <v>2502</v>
      </c>
      <c r="C3112" s="3" t="s">
        <v>6612</v>
      </c>
      <c r="D3112">
        <v>110000</v>
      </c>
      <c r="E3112">
        <v>86</v>
      </c>
      <c r="F3112" t="s">
        <v>8221</v>
      </c>
      <c r="G3112" t="s">
        <v>8224</v>
      </c>
      <c r="H3112" t="s">
        <v>8246</v>
      </c>
      <c r="I3112">
        <v>1411328918</v>
      </c>
      <c r="J3112">
        <v>1407440918</v>
      </c>
      <c r="K3112" t="b">
        <v>0</v>
      </c>
      <c r="L3112">
        <v>5</v>
      </c>
      <c r="M3112" t="b">
        <v>0</v>
      </c>
      <c r="N3112" t="s">
        <v>8299</v>
      </c>
      <c r="O3112" s="5">
        <f>E3112/D3112</f>
        <v>7.8181818181818181E-4</v>
      </c>
      <c r="P3112" s="6">
        <f>ROUND(E3112/L3112,2)</f>
        <v>17.2</v>
      </c>
      <c r="Q3112" t="str">
        <f>LEFT(N3112, SEARCH("/",N3112)-1)</f>
        <v>food</v>
      </c>
      <c r="R3112" t="str">
        <f>RIGHT(N3112, LEN(N3112)-SEARCH("/",N3112))</f>
        <v>restaurants</v>
      </c>
      <c r="S3112" s="10">
        <f t="shared" si="96"/>
        <v>41858.617106481477</v>
      </c>
      <c r="T3112" s="10">
        <f t="shared" si="97"/>
        <v>41903.617106481477</v>
      </c>
    </row>
    <row r="3113" spans="1:20" ht="49" x14ac:dyDescent="0.25">
      <c r="A3113">
        <v>2503</v>
      </c>
      <c r="B3113" s="3" t="s">
        <v>2503</v>
      </c>
      <c r="C3113" s="3" t="s">
        <v>6613</v>
      </c>
      <c r="D3113">
        <v>10000</v>
      </c>
      <c r="E3113">
        <v>0</v>
      </c>
      <c r="F3113" t="s">
        <v>8221</v>
      </c>
      <c r="G3113" t="s">
        <v>8224</v>
      </c>
      <c r="H3113" t="s">
        <v>8246</v>
      </c>
      <c r="I3113">
        <v>1465333560</v>
      </c>
      <c r="J3113">
        <v>1462743308</v>
      </c>
      <c r="K3113" t="b">
        <v>0</v>
      </c>
      <c r="L3113">
        <v>0</v>
      </c>
      <c r="M3113" t="b">
        <v>0</v>
      </c>
      <c r="N3113" t="s">
        <v>8299</v>
      </c>
      <c r="O3113" s="5">
        <f>E3113/D3113</f>
        <v>0</v>
      </c>
      <c r="P3113" s="6" t="e">
        <f>ROUND(E3113/L3113,2)</f>
        <v>#DIV/0!</v>
      </c>
      <c r="Q3113" t="str">
        <f>LEFT(N3113, SEARCH("/",N3113)-1)</f>
        <v>food</v>
      </c>
      <c r="R3113" t="str">
        <f>RIGHT(N3113, LEN(N3113)-SEARCH("/",N3113))</f>
        <v>restaurants</v>
      </c>
      <c r="S3113" s="10">
        <f t="shared" si="96"/>
        <v>42498.691064814811</v>
      </c>
      <c r="T3113" s="10">
        <f t="shared" si="97"/>
        <v>42528.67083333333</v>
      </c>
    </row>
    <row r="3114" spans="1:20" ht="33" x14ac:dyDescent="0.25">
      <c r="A3114">
        <v>2504</v>
      </c>
      <c r="B3114" s="3" t="s">
        <v>2504</v>
      </c>
      <c r="C3114" s="3" t="s">
        <v>6614</v>
      </c>
      <c r="D3114">
        <v>35000</v>
      </c>
      <c r="E3114">
        <v>0</v>
      </c>
      <c r="F3114" t="s">
        <v>8221</v>
      </c>
      <c r="G3114" t="s">
        <v>8224</v>
      </c>
      <c r="H3114" t="s">
        <v>8246</v>
      </c>
      <c r="I3114">
        <v>1416014534</v>
      </c>
      <c r="J3114">
        <v>1413418934</v>
      </c>
      <c r="K3114" t="b">
        <v>0</v>
      </c>
      <c r="L3114">
        <v>0</v>
      </c>
      <c r="M3114" t="b">
        <v>0</v>
      </c>
      <c r="N3114" t="s">
        <v>8299</v>
      </c>
      <c r="O3114" s="5">
        <f>E3114/D3114</f>
        <v>0</v>
      </c>
      <c r="P3114" s="6" t="e">
        <f>ROUND(E3114/L3114,2)</f>
        <v>#DIV/0!</v>
      </c>
      <c r="Q3114" t="str">
        <f>LEFT(N3114, SEARCH("/",N3114)-1)</f>
        <v>food</v>
      </c>
      <c r="R3114" t="str">
        <f>RIGHT(N3114, LEN(N3114)-SEARCH("/",N3114))</f>
        <v>restaurants</v>
      </c>
      <c r="S3114" s="10">
        <f t="shared" si="96"/>
        <v>41927.807106481479</v>
      </c>
      <c r="T3114" s="10">
        <f t="shared" si="97"/>
        <v>41957.848773148151</v>
      </c>
    </row>
    <row r="3115" spans="1:20" ht="65" x14ac:dyDescent="0.25">
      <c r="A3115">
        <v>2505</v>
      </c>
      <c r="B3115" s="3" t="s">
        <v>2505</v>
      </c>
      <c r="C3115" s="3" t="s">
        <v>6615</v>
      </c>
      <c r="D3115">
        <v>7000</v>
      </c>
      <c r="E3115">
        <v>0</v>
      </c>
      <c r="F3115" t="s">
        <v>8221</v>
      </c>
      <c r="G3115" t="s">
        <v>8224</v>
      </c>
      <c r="H3115" t="s">
        <v>8246</v>
      </c>
      <c r="I3115">
        <v>1426292416</v>
      </c>
      <c r="J3115">
        <v>1423704016</v>
      </c>
      <c r="K3115" t="b">
        <v>0</v>
      </c>
      <c r="L3115">
        <v>0</v>
      </c>
      <c r="M3115" t="b">
        <v>0</v>
      </c>
      <c r="N3115" t="s">
        <v>8299</v>
      </c>
      <c r="O3115" s="5">
        <f>E3115/D3115</f>
        <v>0</v>
      </c>
      <c r="P3115" s="6" t="e">
        <f>ROUND(E3115/L3115,2)</f>
        <v>#DIV/0!</v>
      </c>
      <c r="Q3115" t="str">
        <f>LEFT(N3115, SEARCH("/",N3115)-1)</f>
        <v>food</v>
      </c>
      <c r="R3115" t="str">
        <f>RIGHT(N3115, LEN(N3115)-SEARCH("/",N3115))</f>
        <v>restaurants</v>
      </c>
      <c r="S3115" s="10">
        <f t="shared" si="96"/>
        <v>42046.847407407404</v>
      </c>
      <c r="T3115" s="10">
        <f t="shared" si="97"/>
        <v>42076.80574074074</v>
      </c>
    </row>
    <row r="3116" spans="1:20" ht="49" x14ac:dyDescent="0.25">
      <c r="A3116">
        <v>2506</v>
      </c>
      <c r="B3116" s="3" t="s">
        <v>2506</v>
      </c>
      <c r="C3116" s="3" t="s">
        <v>6616</v>
      </c>
      <c r="D3116">
        <v>5000</v>
      </c>
      <c r="E3116">
        <v>30</v>
      </c>
      <c r="F3116" t="s">
        <v>8221</v>
      </c>
      <c r="G3116" t="s">
        <v>8225</v>
      </c>
      <c r="H3116" t="s">
        <v>8247</v>
      </c>
      <c r="I3116">
        <v>1443906000</v>
      </c>
      <c r="J3116">
        <v>1441955269</v>
      </c>
      <c r="K3116" t="b">
        <v>0</v>
      </c>
      <c r="L3116">
        <v>2</v>
      </c>
      <c r="M3116" t="b">
        <v>0</v>
      </c>
      <c r="N3116" t="s">
        <v>8299</v>
      </c>
      <c r="O3116" s="5">
        <f>E3116/D3116</f>
        <v>6.0000000000000001E-3</v>
      </c>
      <c r="P3116" s="6">
        <f>ROUND(E3116/L3116,2)</f>
        <v>15</v>
      </c>
      <c r="Q3116" t="str">
        <f>LEFT(N3116, SEARCH("/",N3116)-1)</f>
        <v>food</v>
      </c>
      <c r="R3116" t="str">
        <f>RIGHT(N3116, LEN(N3116)-SEARCH("/",N3116))</f>
        <v>restaurants</v>
      </c>
      <c r="S3116" s="10">
        <f t="shared" si="96"/>
        <v>42258.088761574072</v>
      </c>
      <c r="T3116" s="10">
        <f t="shared" si="97"/>
        <v>42280.666666666664</v>
      </c>
    </row>
    <row r="3117" spans="1:20" ht="18" x14ac:dyDescent="0.25">
      <c r="A3117">
        <v>2507</v>
      </c>
      <c r="B3117" s="3" t="s">
        <v>2507</v>
      </c>
      <c r="C3117" s="3" t="s">
        <v>6617</v>
      </c>
      <c r="D3117">
        <v>42850</v>
      </c>
      <c r="E3117">
        <v>0</v>
      </c>
      <c r="F3117" t="s">
        <v>8221</v>
      </c>
      <c r="G3117" t="s">
        <v>8224</v>
      </c>
      <c r="H3117" t="s">
        <v>8246</v>
      </c>
      <c r="I3117">
        <v>1431308704</v>
      </c>
      <c r="J3117">
        <v>1428716704</v>
      </c>
      <c r="K3117" t="b">
        <v>0</v>
      </c>
      <c r="L3117">
        <v>0</v>
      </c>
      <c r="M3117" t="b">
        <v>0</v>
      </c>
      <c r="N3117" t="s">
        <v>8299</v>
      </c>
      <c r="O3117" s="5">
        <f>E3117/D3117</f>
        <v>0</v>
      </c>
      <c r="P3117" s="6" t="e">
        <f>ROUND(E3117/L3117,2)</f>
        <v>#DIV/0!</v>
      </c>
      <c r="Q3117" t="str">
        <f>LEFT(N3117, SEARCH("/",N3117)-1)</f>
        <v>food</v>
      </c>
      <c r="R3117" t="str">
        <f>RIGHT(N3117, LEN(N3117)-SEARCH("/",N3117))</f>
        <v>restaurants</v>
      </c>
      <c r="S3117" s="10">
        <f t="shared" si="96"/>
        <v>42104.864629629628</v>
      </c>
      <c r="T3117" s="10">
        <f t="shared" si="97"/>
        <v>42134.864629629628</v>
      </c>
    </row>
    <row r="3118" spans="1:20" ht="49" x14ac:dyDescent="0.25">
      <c r="A3118">
        <v>2508</v>
      </c>
      <c r="B3118" s="3" t="s">
        <v>2508</v>
      </c>
      <c r="C3118" s="3" t="s">
        <v>6618</v>
      </c>
      <c r="D3118">
        <v>20000</v>
      </c>
      <c r="E3118">
        <v>0</v>
      </c>
      <c r="F3118" t="s">
        <v>8221</v>
      </c>
      <c r="G3118" t="s">
        <v>8224</v>
      </c>
      <c r="H3118" t="s">
        <v>8246</v>
      </c>
      <c r="I3118">
        <v>1408056634</v>
      </c>
      <c r="J3118">
        <v>1405464634</v>
      </c>
      <c r="K3118" t="b">
        <v>0</v>
      </c>
      <c r="L3118">
        <v>0</v>
      </c>
      <c r="M3118" t="b">
        <v>0</v>
      </c>
      <c r="N3118" t="s">
        <v>8299</v>
      </c>
      <c r="O3118" s="5">
        <f>E3118/D3118</f>
        <v>0</v>
      </c>
      <c r="P3118" s="6" t="e">
        <f>ROUND(E3118/L3118,2)</f>
        <v>#DIV/0!</v>
      </c>
      <c r="Q3118" t="str">
        <f>LEFT(N3118, SEARCH("/",N3118)-1)</f>
        <v>food</v>
      </c>
      <c r="R3118" t="str">
        <f>RIGHT(N3118, LEN(N3118)-SEARCH("/",N3118))</f>
        <v>restaurants</v>
      </c>
      <c r="S3118" s="10">
        <f t="shared" si="96"/>
        <v>41835.743449074071</v>
      </c>
      <c r="T3118" s="10">
        <f t="shared" si="97"/>
        <v>41865.743449074071</v>
      </c>
    </row>
    <row r="3119" spans="1:20" ht="49" x14ac:dyDescent="0.25">
      <c r="A3119">
        <v>2509</v>
      </c>
      <c r="B3119" s="3" t="s">
        <v>2509</v>
      </c>
      <c r="C3119" s="3" t="s">
        <v>6619</v>
      </c>
      <c r="D3119">
        <v>95000</v>
      </c>
      <c r="E3119">
        <v>1000</v>
      </c>
      <c r="F3119" t="s">
        <v>8221</v>
      </c>
      <c r="G3119" t="s">
        <v>8225</v>
      </c>
      <c r="H3119" t="s">
        <v>8247</v>
      </c>
      <c r="I3119">
        <v>1429554349</v>
      </c>
      <c r="J3119">
        <v>1424719549</v>
      </c>
      <c r="K3119" t="b">
        <v>0</v>
      </c>
      <c r="L3119">
        <v>28</v>
      </c>
      <c r="M3119" t="b">
        <v>0</v>
      </c>
      <c r="N3119" t="s">
        <v>8299</v>
      </c>
      <c r="O3119" s="5">
        <f>E3119/D3119</f>
        <v>1.0526315789473684E-2</v>
      </c>
      <c r="P3119" s="6">
        <f>ROUND(E3119/L3119,2)</f>
        <v>35.71</v>
      </c>
      <c r="Q3119" t="str">
        <f>LEFT(N3119, SEARCH("/",N3119)-1)</f>
        <v>food</v>
      </c>
      <c r="R3119" t="str">
        <f>RIGHT(N3119, LEN(N3119)-SEARCH("/",N3119))</f>
        <v>restaurants</v>
      </c>
      <c r="S3119" s="10">
        <f t="shared" si="96"/>
        <v>42058.601261574069</v>
      </c>
      <c r="T3119" s="10">
        <f t="shared" si="97"/>
        <v>42114.559594907405</v>
      </c>
    </row>
    <row r="3120" spans="1:20" ht="49" x14ac:dyDescent="0.25">
      <c r="A3120">
        <v>2510</v>
      </c>
      <c r="B3120" s="3" t="s">
        <v>2510</v>
      </c>
      <c r="C3120" s="3" t="s">
        <v>6620</v>
      </c>
      <c r="D3120">
        <v>50000</v>
      </c>
      <c r="E3120">
        <v>75</v>
      </c>
      <c r="F3120" t="s">
        <v>8221</v>
      </c>
      <c r="G3120" t="s">
        <v>8224</v>
      </c>
      <c r="H3120" t="s">
        <v>8246</v>
      </c>
      <c r="I3120">
        <v>1431647772</v>
      </c>
      <c r="J3120">
        <v>1426463772</v>
      </c>
      <c r="K3120" t="b">
        <v>0</v>
      </c>
      <c r="L3120">
        <v>2</v>
      </c>
      <c r="M3120" t="b">
        <v>0</v>
      </c>
      <c r="N3120" t="s">
        <v>8299</v>
      </c>
      <c r="O3120" s="5">
        <f>E3120/D3120</f>
        <v>1.5E-3</v>
      </c>
      <c r="P3120" s="6">
        <f>ROUND(E3120/L3120,2)</f>
        <v>37.5</v>
      </c>
      <c r="Q3120" t="str">
        <f>LEFT(N3120, SEARCH("/",N3120)-1)</f>
        <v>food</v>
      </c>
      <c r="R3120" t="str">
        <f>RIGHT(N3120, LEN(N3120)-SEARCH("/",N3120))</f>
        <v>restaurants</v>
      </c>
      <c r="S3120" s="10">
        <f t="shared" si="96"/>
        <v>42078.789027777777</v>
      </c>
      <c r="T3120" s="10">
        <f t="shared" si="97"/>
        <v>42138.789027777777</v>
      </c>
    </row>
    <row r="3121" spans="1:20" ht="49" x14ac:dyDescent="0.25">
      <c r="A3121">
        <v>2511</v>
      </c>
      <c r="B3121" s="3" t="s">
        <v>2511</v>
      </c>
      <c r="C3121" s="3" t="s">
        <v>6621</v>
      </c>
      <c r="D3121">
        <v>100000</v>
      </c>
      <c r="E3121">
        <v>0</v>
      </c>
      <c r="F3121" t="s">
        <v>8221</v>
      </c>
      <c r="G3121" t="s">
        <v>8225</v>
      </c>
      <c r="H3121" t="s">
        <v>8247</v>
      </c>
      <c r="I3121">
        <v>1454323413</v>
      </c>
      <c r="J3121">
        <v>1451731413</v>
      </c>
      <c r="K3121" t="b">
        <v>0</v>
      </c>
      <c r="L3121">
        <v>0</v>
      </c>
      <c r="M3121" t="b">
        <v>0</v>
      </c>
      <c r="N3121" t="s">
        <v>8299</v>
      </c>
      <c r="O3121" s="5">
        <f>E3121/D3121</f>
        <v>0</v>
      </c>
      <c r="P3121" s="6" t="e">
        <f>ROUND(E3121/L3121,2)</f>
        <v>#DIV/0!</v>
      </c>
      <c r="Q3121" t="str">
        <f>LEFT(N3121, SEARCH("/",N3121)-1)</f>
        <v>food</v>
      </c>
      <c r="R3121" t="str">
        <f>RIGHT(N3121, LEN(N3121)-SEARCH("/",N3121))</f>
        <v>restaurants</v>
      </c>
      <c r="S3121" s="10">
        <f t="shared" si="96"/>
        <v>42371.238576388881</v>
      </c>
      <c r="T3121" s="10">
        <f t="shared" si="97"/>
        <v>42401.238576388881</v>
      </c>
    </row>
    <row r="3122" spans="1:20" ht="49" x14ac:dyDescent="0.25">
      <c r="A3122">
        <v>2512</v>
      </c>
      <c r="B3122" s="3" t="s">
        <v>2512</v>
      </c>
      <c r="C3122" s="3" t="s">
        <v>6622</v>
      </c>
      <c r="D3122">
        <v>1150</v>
      </c>
      <c r="E3122">
        <v>0</v>
      </c>
      <c r="F3122" t="s">
        <v>8221</v>
      </c>
      <c r="G3122" t="s">
        <v>8224</v>
      </c>
      <c r="H3122" t="s">
        <v>8246</v>
      </c>
      <c r="I3122">
        <v>1418504561</v>
      </c>
      <c r="J3122">
        <v>1417208561</v>
      </c>
      <c r="K3122" t="b">
        <v>0</v>
      </c>
      <c r="L3122">
        <v>0</v>
      </c>
      <c r="M3122" t="b">
        <v>0</v>
      </c>
      <c r="N3122" t="s">
        <v>8299</v>
      </c>
      <c r="O3122" s="5">
        <f>E3122/D3122</f>
        <v>0</v>
      </c>
      <c r="P3122" s="6" t="e">
        <f>ROUND(E3122/L3122,2)</f>
        <v>#DIV/0!</v>
      </c>
      <c r="Q3122" t="str">
        <f>LEFT(N3122, SEARCH("/",N3122)-1)</f>
        <v>food</v>
      </c>
      <c r="R3122" t="str">
        <f>RIGHT(N3122, LEN(N3122)-SEARCH("/",N3122))</f>
        <v>restaurants</v>
      </c>
      <c r="S3122" s="10">
        <f t="shared" si="96"/>
        <v>41971.668530092589</v>
      </c>
      <c r="T3122" s="10">
        <f t="shared" si="97"/>
        <v>41986.668530092589</v>
      </c>
    </row>
    <row r="3123" spans="1:20" ht="49" x14ac:dyDescent="0.25">
      <c r="A3123">
        <v>2513</v>
      </c>
      <c r="B3123" s="3" t="s">
        <v>2513</v>
      </c>
      <c r="C3123" s="3" t="s">
        <v>6623</v>
      </c>
      <c r="D3123">
        <v>180000</v>
      </c>
      <c r="E3123">
        <v>0</v>
      </c>
      <c r="F3123" t="s">
        <v>8221</v>
      </c>
      <c r="G3123" t="s">
        <v>8236</v>
      </c>
      <c r="H3123" t="s">
        <v>8249</v>
      </c>
      <c r="I3123">
        <v>1488067789</v>
      </c>
      <c r="J3123">
        <v>1482883789</v>
      </c>
      <c r="K3123" t="b">
        <v>0</v>
      </c>
      <c r="L3123">
        <v>0</v>
      </c>
      <c r="M3123" t="b">
        <v>0</v>
      </c>
      <c r="N3123" t="s">
        <v>8299</v>
      </c>
      <c r="O3123" s="5">
        <f>E3123/D3123</f>
        <v>0</v>
      </c>
      <c r="P3123" s="6" t="e">
        <f>ROUND(E3123/L3123,2)</f>
        <v>#DIV/0!</v>
      </c>
      <c r="Q3123" t="str">
        <f>LEFT(N3123, SEARCH("/",N3123)-1)</f>
        <v>food</v>
      </c>
      <c r="R3123" t="str">
        <f>RIGHT(N3123, LEN(N3123)-SEARCH("/",N3123))</f>
        <v>restaurants</v>
      </c>
      <c r="S3123" s="10">
        <f t="shared" si="96"/>
        <v>42731.798483796294</v>
      </c>
      <c r="T3123" s="10">
        <f t="shared" si="97"/>
        <v>42791.798483796294</v>
      </c>
    </row>
    <row r="3124" spans="1:20" ht="49" x14ac:dyDescent="0.25">
      <c r="A3124">
        <v>2514</v>
      </c>
      <c r="B3124" s="3" t="s">
        <v>2514</v>
      </c>
      <c r="C3124" s="3" t="s">
        <v>6624</v>
      </c>
      <c r="D3124">
        <v>12000</v>
      </c>
      <c r="E3124">
        <v>210</v>
      </c>
      <c r="F3124" t="s">
        <v>8221</v>
      </c>
      <c r="G3124" t="s">
        <v>8224</v>
      </c>
      <c r="H3124" t="s">
        <v>8246</v>
      </c>
      <c r="I3124">
        <v>1408526477</v>
      </c>
      <c r="J3124">
        <v>1407057677</v>
      </c>
      <c r="K3124" t="b">
        <v>0</v>
      </c>
      <c r="L3124">
        <v>4</v>
      </c>
      <c r="M3124" t="b">
        <v>0</v>
      </c>
      <c r="N3124" t="s">
        <v>8299</v>
      </c>
      <c r="O3124" s="5">
        <f>E3124/D3124</f>
        <v>1.7500000000000002E-2</v>
      </c>
      <c r="P3124" s="6">
        <f>ROUND(E3124/L3124,2)</f>
        <v>52.5</v>
      </c>
      <c r="Q3124" t="str">
        <f>LEFT(N3124, SEARCH("/",N3124)-1)</f>
        <v>food</v>
      </c>
      <c r="R3124" t="str">
        <f>RIGHT(N3124, LEN(N3124)-SEARCH("/",N3124))</f>
        <v>restaurants</v>
      </c>
      <c r="S3124" s="10">
        <f t="shared" si="96"/>
        <v>41854.181446759256</v>
      </c>
      <c r="T3124" s="10">
        <f t="shared" si="97"/>
        <v>41871.181446759256</v>
      </c>
    </row>
    <row r="3125" spans="1:20" ht="49" x14ac:dyDescent="0.25">
      <c r="A3125">
        <v>2515</v>
      </c>
      <c r="B3125" s="3" t="s">
        <v>2515</v>
      </c>
      <c r="C3125" s="3" t="s">
        <v>6625</v>
      </c>
      <c r="D3125">
        <v>5000</v>
      </c>
      <c r="E3125">
        <v>930</v>
      </c>
      <c r="F3125" t="s">
        <v>8221</v>
      </c>
      <c r="G3125" t="s">
        <v>8224</v>
      </c>
      <c r="H3125" t="s">
        <v>8246</v>
      </c>
      <c r="I3125">
        <v>1424635753</v>
      </c>
      <c r="J3125">
        <v>1422043753</v>
      </c>
      <c r="K3125" t="b">
        <v>0</v>
      </c>
      <c r="L3125">
        <v>12</v>
      </c>
      <c r="M3125" t="b">
        <v>0</v>
      </c>
      <c r="N3125" t="s">
        <v>8299</v>
      </c>
      <c r="O3125" s="5">
        <f>E3125/D3125</f>
        <v>0.186</v>
      </c>
      <c r="P3125" s="6">
        <f>ROUND(E3125/L3125,2)</f>
        <v>77.5</v>
      </c>
      <c r="Q3125" t="str">
        <f>LEFT(N3125, SEARCH("/",N3125)-1)</f>
        <v>food</v>
      </c>
      <c r="R3125" t="str">
        <f>RIGHT(N3125, LEN(N3125)-SEARCH("/",N3125))</f>
        <v>restaurants</v>
      </c>
      <c r="S3125" s="10">
        <f t="shared" si="96"/>
        <v>42027.63140046296</v>
      </c>
      <c r="T3125" s="10">
        <f t="shared" si="97"/>
        <v>42057.63140046296</v>
      </c>
    </row>
    <row r="3126" spans="1:20" ht="49" x14ac:dyDescent="0.25">
      <c r="A3126">
        <v>2516</v>
      </c>
      <c r="B3126" s="3" t="s">
        <v>2516</v>
      </c>
      <c r="C3126" s="3" t="s">
        <v>6626</v>
      </c>
      <c r="D3126">
        <v>22000</v>
      </c>
      <c r="E3126">
        <v>0</v>
      </c>
      <c r="F3126" t="s">
        <v>8221</v>
      </c>
      <c r="G3126" t="s">
        <v>8224</v>
      </c>
      <c r="H3126" t="s">
        <v>8246</v>
      </c>
      <c r="I3126">
        <v>1417279252</v>
      </c>
      <c r="J3126">
        <v>1414683652</v>
      </c>
      <c r="K3126" t="b">
        <v>0</v>
      </c>
      <c r="L3126">
        <v>0</v>
      </c>
      <c r="M3126" t="b">
        <v>0</v>
      </c>
      <c r="N3126" t="s">
        <v>8299</v>
      </c>
      <c r="O3126" s="5">
        <f>E3126/D3126</f>
        <v>0</v>
      </c>
      <c r="P3126" s="6" t="e">
        <f>ROUND(E3126/L3126,2)</f>
        <v>#DIV/0!</v>
      </c>
      <c r="Q3126" t="str">
        <f>LEFT(N3126, SEARCH("/",N3126)-1)</f>
        <v>food</v>
      </c>
      <c r="R3126" t="str">
        <f>RIGHT(N3126, LEN(N3126)-SEARCH("/",N3126))</f>
        <v>restaurants</v>
      </c>
      <c r="S3126" s="10">
        <f t="shared" si="96"/>
        <v>41942.445046296292</v>
      </c>
      <c r="T3126" s="10">
        <f t="shared" si="97"/>
        <v>41972.486712962964</v>
      </c>
    </row>
    <row r="3127" spans="1:20" ht="49" x14ac:dyDescent="0.25">
      <c r="A3127">
        <v>2517</v>
      </c>
      <c r="B3127" s="3" t="s">
        <v>2517</v>
      </c>
      <c r="C3127" s="3" t="s">
        <v>6627</v>
      </c>
      <c r="D3127">
        <v>18000</v>
      </c>
      <c r="E3127">
        <v>1767</v>
      </c>
      <c r="F3127" t="s">
        <v>8221</v>
      </c>
      <c r="G3127" t="s">
        <v>8229</v>
      </c>
      <c r="H3127" t="s">
        <v>8251</v>
      </c>
      <c r="I3127">
        <v>1426788930</v>
      </c>
      <c r="J3127">
        <v>1424200530</v>
      </c>
      <c r="K3127" t="b">
        <v>0</v>
      </c>
      <c r="L3127">
        <v>33</v>
      </c>
      <c r="M3127" t="b">
        <v>0</v>
      </c>
      <c r="N3127" t="s">
        <v>8299</v>
      </c>
      <c r="O3127" s="5">
        <f>E3127/D3127</f>
        <v>9.8166666666666666E-2</v>
      </c>
      <c r="P3127" s="6">
        <f>ROUND(E3127/L3127,2)</f>
        <v>53.55</v>
      </c>
      <c r="Q3127" t="str">
        <f>LEFT(N3127, SEARCH("/",N3127)-1)</f>
        <v>food</v>
      </c>
      <c r="R3127" t="str">
        <f>RIGHT(N3127, LEN(N3127)-SEARCH("/",N3127))</f>
        <v>restaurants</v>
      </c>
      <c r="S3127" s="10">
        <f t="shared" si="96"/>
        <v>42052.594097222223</v>
      </c>
      <c r="T3127" s="10">
        <f t="shared" si="97"/>
        <v>42082.552430555552</v>
      </c>
    </row>
    <row r="3128" spans="1:20" ht="49" x14ac:dyDescent="0.25">
      <c r="A3128">
        <v>2518</v>
      </c>
      <c r="B3128" s="3" t="s">
        <v>2518</v>
      </c>
      <c r="C3128" s="3" t="s">
        <v>6628</v>
      </c>
      <c r="D3128">
        <v>5000</v>
      </c>
      <c r="E3128">
        <v>0</v>
      </c>
      <c r="F3128" t="s">
        <v>8221</v>
      </c>
      <c r="G3128" t="s">
        <v>8224</v>
      </c>
      <c r="H3128" t="s">
        <v>8246</v>
      </c>
      <c r="I3128">
        <v>1415899228</v>
      </c>
      <c r="J3128">
        <v>1413303628</v>
      </c>
      <c r="K3128" t="b">
        <v>0</v>
      </c>
      <c r="L3128">
        <v>0</v>
      </c>
      <c r="M3128" t="b">
        <v>0</v>
      </c>
      <c r="N3128" t="s">
        <v>8299</v>
      </c>
      <c r="O3128" s="5">
        <f>E3128/D3128</f>
        <v>0</v>
      </c>
      <c r="P3128" s="6" t="e">
        <f>ROUND(E3128/L3128,2)</f>
        <v>#DIV/0!</v>
      </c>
      <c r="Q3128" t="str">
        <f>LEFT(N3128, SEARCH("/",N3128)-1)</f>
        <v>food</v>
      </c>
      <c r="R3128" t="str">
        <f>RIGHT(N3128, LEN(N3128)-SEARCH("/",N3128))</f>
        <v>restaurants</v>
      </c>
      <c r="S3128" s="10">
        <f t="shared" si="96"/>
        <v>41926.472546296296</v>
      </c>
      <c r="T3128" s="10">
        <f t="shared" si="97"/>
        <v>41956.51421296296</v>
      </c>
    </row>
    <row r="3129" spans="1:20" ht="33" x14ac:dyDescent="0.25">
      <c r="A3129">
        <v>2519</v>
      </c>
      <c r="B3129" s="3" t="s">
        <v>2519</v>
      </c>
      <c r="C3129" s="3" t="s">
        <v>6629</v>
      </c>
      <c r="D3129">
        <v>150000</v>
      </c>
      <c r="E3129">
        <v>65</v>
      </c>
      <c r="F3129" t="s">
        <v>8221</v>
      </c>
      <c r="G3129" t="s">
        <v>8224</v>
      </c>
      <c r="H3129" t="s">
        <v>8246</v>
      </c>
      <c r="I3129">
        <v>1405741404</v>
      </c>
      <c r="J3129">
        <v>1403149404</v>
      </c>
      <c r="K3129" t="b">
        <v>0</v>
      </c>
      <c r="L3129">
        <v>4</v>
      </c>
      <c r="M3129" t="b">
        <v>0</v>
      </c>
      <c r="N3129" t="s">
        <v>8299</v>
      </c>
      <c r="O3129" s="5">
        <f>E3129/D3129</f>
        <v>4.3333333333333331E-4</v>
      </c>
      <c r="P3129" s="6">
        <f>ROUND(E3129/L3129,2)</f>
        <v>16.25</v>
      </c>
      <c r="Q3129" t="str">
        <f>LEFT(N3129, SEARCH("/",N3129)-1)</f>
        <v>food</v>
      </c>
      <c r="R3129" t="str">
        <f>RIGHT(N3129, LEN(N3129)-SEARCH("/",N3129))</f>
        <v>restaurants</v>
      </c>
      <c r="S3129" s="10">
        <f t="shared" si="96"/>
        <v>41808.946805555555</v>
      </c>
      <c r="T3129" s="10">
        <f t="shared" si="97"/>
        <v>41838.946805555555</v>
      </c>
    </row>
    <row r="3130" spans="1:20" ht="49" x14ac:dyDescent="0.25">
      <c r="A3130">
        <v>2520</v>
      </c>
      <c r="B3130" s="3" t="s">
        <v>2520</v>
      </c>
      <c r="C3130" s="3" t="s">
        <v>6630</v>
      </c>
      <c r="D3130">
        <v>100000</v>
      </c>
      <c r="E3130">
        <v>0</v>
      </c>
      <c r="F3130" t="s">
        <v>8221</v>
      </c>
      <c r="G3130" t="s">
        <v>8224</v>
      </c>
      <c r="H3130" t="s">
        <v>8246</v>
      </c>
      <c r="I3130">
        <v>1476559260</v>
      </c>
      <c r="J3130">
        <v>1472567085</v>
      </c>
      <c r="K3130" t="b">
        <v>0</v>
      </c>
      <c r="L3130">
        <v>0</v>
      </c>
      <c r="M3130" t="b">
        <v>0</v>
      </c>
      <c r="N3130" t="s">
        <v>8299</v>
      </c>
      <c r="O3130" s="5">
        <f>E3130/D3130</f>
        <v>0</v>
      </c>
      <c r="P3130" s="6" t="e">
        <f>ROUND(E3130/L3130,2)</f>
        <v>#DIV/0!</v>
      </c>
      <c r="Q3130" t="str">
        <f>LEFT(N3130, SEARCH("/",N3130)-1)</f>
        <v>food</v>
      </c>
      <c r="R3130" t="str">
        <f>RIGHT(N3130, LEN(N3130)-SEARCH("/",N3130))</f>
        <v>restaurants</v>
      </c>
      <c r="S3130" s="10">
        <f t="shared" si="96"/>
        <v>42612.392187500001</v>
      </c>
      <c r="T3130" s="10">
        <f t="shared" si="97"/>
        <v>42658.597916666666</v>
      </c>
    </row>
    <row r="3131" spans="1:20" ht="49" x14ac:dyDescent="0.25">
      <c r="A3131">
        <v>2581</v>
      </c>
      <c r="B3131" s="3" t="s">
        <v>2581</v>
      </c>
      <c r="C3131" s="3" t="s">
        <v>6691</v>
      </c>
      <c r="D3131">
        <v>5000</v>
      </c>
      <c r="E3131">
        <v>530</v>
      </c>
      <c r="F3131" t="s">
        <v>8221</v>
      </c>
      <c r="G3131" t="s">
        <v>8224</v>
      </c>
      <c r="H3131" t="s">
        <v>8246</v>
      </c>
      <c r="I3131">
        <v>1447689898</v>
      </c>
      <c r="J3131">
        <v>1445094298</v>
      </c>
      <c r="K3131" t="b">
        <v>0</v>
      </c>
      <c r="L3131">
        <v>11</v>
      </c>
      <c r="M3131" t="b">
        <v>0</v>
      </c>
      <c r="N3131" t="s">
        <v>8284</v>
      </c>
      <c r="O3131" s="5">
        <f>E3131/D3131</f>
        <v>0.106</v>
      </c>
      <c r="P3131" s="6">
        <f>ROUND(E3131/L3131,2)</f>
        <v>48.18</v>
      </c>
      <c r="Q3131" t="str">
        <f>LEFT(N3131, SEARCH("/",N3131)-1)</f>
        <v>food</v>
      </c>
      <c r="R3131" t="str">
        <f>RIGHT(N3131, LEN(N3131)-SEARCH("/",N3131))</f>
        <v>food trucks</v>
      </c>
      <c r="S3131" s="10">
        <f t="shared" si="96"/>
        <v>42294.420115740737</v>
      </c>
      <c r="T3131" s="10">
        <f t="shared" si="97"/>
        <v>42324.461782407401</v>
      </c>
    </row>
    <row r="3132" spans="1:20" ht="33" x14ac:dyDescent="0.25">
      <c r="A3132">
        <v>2582</v>
      </c>
      <c r="B3132" s="3" t="s">
        <v>2582</v>
      </c>
      <c r="C3132" s="3" t="s">
        <v>6692</v>
      </c>
      <c r="D3132">
        <v>90000</v>
      </c>
      <c r="E3132">
        <v>1</v>
      </c>
      <c r="F3132" t="s">
        <v>8221</v>
      </c>
      <c r="G3132" t="s">
        <v>8224</v>
      </c>
      <c r="H3132" t="s">
        <v>8246</v>
      </c>
      <c r="I3132">
        <v>1477784634</v>
      </c>
      <c r="J3132">
        <v>1475192634</v>
      </c>
      <c r="K3132" t="b">
        <v>0</v>
      </c>
      <c r="L3132">
        <v>1</v>
      </c>
      <c r="M3132" t="b">
        <v>0</v>
      </c>
      <c r="N3132" t="s">
        <v>8284</v>
      </c>
      <c r="O3132" s="5">
        <f>E3132/D3132</f>
        <v>1.1111111111111112E-5</v>
      </c>
      <c r="P3132" s="6">
        <f>ROUND(E3132/L3132,2)</f>
        <v>1</v>
      </c>
      <c r="Q3132" t="str">
        <f>LEFT(N3132, SEARCH("/",N3132)-1)</f>
        <v>food</v>
      </c>
      <c r="R3132" t="str">
        <f>RIGHT(N3132, LEN(N3132)-SEARCH("/",N3132))</f>
        <v>food trucks</v>
      </c>
      <c r="S3132" s="10">
        <f t="shared" si="96"/>
        <v>42642.780486111107</v>
      </c>
      <c r="T3132" s="10">
        <f t="shared" si="97"/>
        <v>42672.780486111107</v>
      </c>
    </row>
    <row r="3133" spans="1:20" ht="33" x14ac:dyDescent="0.25">
      <c r="A3133">
        <v>2583</v>
      </c>
      <c r="B3133" s="3" t="s">
        <v>2583</v>
      </c>
      <c r="C3133" s="3" t="s">
        <v>6693</v>
      </c>
      <c r="D3133">
        <v>1000</v>
      </c>
      <c r="E3133">
        <v>5</v>
      </c>
      <c r="F3133" t="s">
        <v>8221</v>
      </c>
      <c r="G3133" t="s">
        <v>8224</v>
      </c>
      <c r="H3133" t="s">
        <v>8246</v>
      </c>
      <c r="I3133">
        <v>1426526880</v>
      </c>
      <c r="J3133">
        <v>1421346480</v>
      </c>
      <c r="K3133" t="b">
        <v>0</v>
      </c>
      <c r="L3133">
        <v>5</v>
      </c>
      <c r="M3133" t="b">
        <v>0</v>
      </c>
      <c r="N3133" t="s">
        <v>8284</v>
      </c>
      <c r="O3133" s="5">
        <f>E3133/D3133</f>
        <v>5.0000000000000001E-3</v>
      </c>
      <c r="P3133" s="6">
        <f>ROUND(E3133/L3133,2)</f>
        <v>1</v>
      </c>
      <c r="Q3133" t="str">
        <f>LEFT(N3133, SEARCH("/",N3133)-1)</f>
        <v>food</v>
      </c>
      <c r="R3133" t="str">
        <f>RIGHT(N3133, LEN(N3133)-SEARCH("/",N3133))</f>
        <v>food trucks</v>
      </c>
      <c r="S3133" s="10">
        <f t="shared" si="96"/>
        <v>42019.561111111114</v>
      </c>
      <c r="T3133" s="10">
        <f t="shared" si="97"/>
        <v>42079.519444444442</v>
      </c>
    </row>
    <row r="3134" spans="1:20" ht="33" x14ac:dyDescent="0.25">
      <c r="A3134">
        <v>2584</v>
      </c>
      <c r="B3134" s="3" t="s">
        <v>2584</v>
      </c>
      <c r="C3134" s="3" t="s">
        <v>6694</v>
      </c>
      <c r="D3134">
        <v>10000</v>
      </c>
      <c r="E3134">
        <v>0</v>
      </c>
      <c r="F3134" t="s">
        <v>8221</v>
      </c>
      <c r="G3134" t="s">
        <v>8224</v>
      </c>
      <c r="H3134" t="s">
        <v>8246</v>
      </c>
      <c r="I3134">
        <v>1434341369</v>
      </c>
      <c r="J3134">
        <v>1431749369</v>
      </c>
      <c r="K3134" t="b">
        <v>0</v>
      </c>
      <c r="L3134">
        <v>0</v>
      </c>
      <c r="M3134" t="b">
        <v>0</v>
      </c>
      <c r="N3134" t="s">
        <v>8284</v>
      </c>
      <c r="O3134" s="5">
        <f>E3134/D3134</f>
        <v>0</v>
      </c>
      <c r="P3134" s="6" t="e">
        <f>ROUND(E3134/L3134,2)</f>
        <v>#DIV/0!</v>
      </c>
      <c r="Q3134" t="str">
        <f>LEFT(N3134, SEARCH("/",N3134)-1)</f>
        <v>food</v>
      </c>
      <c r="R3134" t="str">
        <f>RIGHT(N3134, LEN(N3134)-SEARCH("/",N3134))</f>
        <v>food trucks</v>
      </c>
      <c r="S3134" s="10">
        <f t="shared" si="96"/>
        <v>42139.964918981474</v>
      </c>
      <c r="T3134" s="10">
        <f t="shared" si="97"/>
        <v>42169.964918981474</v>
      </c>
    </row>
    <row r="3135" spans="1:20" ht="49" x14ac:dyDescent="0.25">
      <c r="A3135">
        <v>2585</v>
      </c>
      <c r="B3135" s="3" t="s">
        <v>2585</v>
      </c>
      <c r="C3135" s="3" t="s">
        <v>6695</v>
      </c>
      <c r="D3135">
        <v>30000</v>
      </c>
      <c r="E3135">
        <v>50</v>
      </c>
      <c r="F3135" t="s">
        <v>8221</v>
      </c>
      <c r="G3135" t="s">
        <v>8224</v>
      </c>
      <c r="H3135" t="s">
        <v>8246</v>
      </c>
      <c r="I3135">
        <v>1404601632</v>
      </c>
      <c r="J3135">
        <v>1402009632</v>
      </c>
      <c r="K3135" t="b">
        <v>0</v>
      </c>
      <c r="L3135">
        <v>1</v>
      </c>
      <c r="M3135" t="b">
        <v>0</v>
      </c>
      <c r="N3135" t="s">
        <v>8284</v>
      </c>
      <c r="O3135" s="5">
        <f>E3135/D3135</f>
        <v>1.6666666666666668E-3</v>
      </c>
      <c r="P3135" s="6">
        <f>ROUND(E3135/L3135,2)</f>
        <v>50</v>
      </c>
      <c r="Q3135" t="str">
        <f>LEFT(N3135, SEARCH("/",N3135)-1)</f>
        <v>food</v>
      </c>
      <c r="R3135" t="str">
        <f>RIGHT(N3135, LEN(N3135)-SEARCH("/",N3135))</f>
        <v>food trucks</v>
      </c>
      <c r="S3135" s="10">
        <f t="shared" si="96"/>
        <v>41795.754999999997</v>
      </c>
      <c r="T3135" s="10">
        <f t="shared" si="97"/>
        <v>41825.754999999997</v>
      </c>
    </row>
    <row r="3136" spans="1:20" ht="33" x14ac:dyDescent="0.25">
      <c r="A3136">
        <v>2586</v>
      </c>
      <c r="B3136" s="3" t="s">
        <v>2586</v>
      </c>
      <c r="C3136" s="3" t="s">
        <v>6696</v>
      </c>
      <c r="D3136">
        <v>3000</v>
      </c>
      <c r="E3136">
        <v>5</v>
      </c>
      <c r="F3136" t="s">
        <v>8221</v>
      </c>
      <c r="G3136" t="s">
        <v>8225</v>
      </c>
      <c r="H3136" t="s">
        <v>8247</v>
      </c>
      <c r="I3136">
        <v>1451030136</v>
      </c>
      <c r="J3136">
        <v>1448438136</v>
      </c>
      <c r="K3136" t="b">
        <v>0</v>
      </c>
      <c r="L3136">
        <v>1</v>
      </c>
      <c r="M3136" t="b">
        <v>0</v>
      </c>
      <c r="N3136" t="s">
        <v>8284</v>
      </c>
      <c r="O3136" s="5">
        <f>E3136/D3136</f>
        <v>1.6666666666666668E-3</v>
      </c>
      <c r="P3136" s="6">
        <f>ROUND(E3136/L3136,2)</f>
        <v>5</v>
      </c>
      <c r="Q3136" t="str">
        <f>LEFT(N3136, SEARCH("/",N3136)-1)</f>
        <v>food</v>
      </c>
      <c r="R3136" t="str">
        <f>RIGHT(N3136, LEN(N3136)-SEARCH("/",N3136))</f>
        <v>food trucks</v>
      </c>
      <c r="S3136" s="10">
        <f t="shared" si="96"/>
        <v>42333.121944444443</v>
      </c>
      <c r="T3136" s="10">
        <f t="shared" si="97"/>
        <v>42363.121944444443</v>
      </c>
    </row>
    <row r="3137" spans="1:20" ht="49" x14ac:dyDescent="0.25">
      <c r="A3137">
        <v>2587</v>
      </c>
      <c r="B3137" s="3" t="s">
        <v>2587</v>
      </c>
      <c r="C3137" s="3" t="s">
        <v>6697</v>
      </c>
      <c r="D3137">
        <v>50000</v>
      </c>
      <c r="E3137">
        <v>1217</v>
      </c>
      <c r="F3137" t="s">
        <v>8221</v>
      </c>
      <c r="G3137" t="s">
        <v>8224</v>
      </c>
      <c r="H3137" t="s">
        <v>8246</v>
      </c>
      <c r="I3137">
        <v>1451491953</v>
      </c>
      <c r="J3137">
        <v>1448899953</v>
      </c>
      <c r="K3137" t="b">
        <v>0</v>
      </c>
      <c r="L3137">
        <v>6</v>
      </c>
      <c r="M3137" t="b">
        <v>0</v>
      </c>
      <c r="N3137" t="s">
        <v>8284</v>
      </c>
      <c r="O3137" s="5">
        <f>E3137/D3137</f>
        <v>2.4340000000000001E-2</v>
      </c>
      <c r="P3137" s="6">
        <f>ROUND(E3137/L3137,2)</f>
        <v>202.83</v>
      </c>
      <c r="Q3137" t="str">
        <f>LEFT(N3137, SEARCH("/",N3137)-1)</f>
        <v>food</v>
      </c>
      <c r="R3137" t="str">
        <f>RIGHT(N3137, LEN(N3137)-SEARCH("/",N3137))</f>
        <v>food trucks</v>
      </c>
      <c r="S3137" s="10">
        <f t="shared" si="96"/>
        <v>42338.467048611106</v>
      </c>
      <c r="T3137" s="10">
        <f t="shared" si="97"/>
        <v>42368.467048611106</v>
      </c>
    </row>
    <row r="3138" spans="1:20" ht="49" x14ac:dyDescent="0.25">
      <c r="A3138">
        <v>2588</v>
      </c>
      <c r="B3138" s="3" t="s">
        <v>2588</v>
      </c>
      <c r="C3138" s="3" t="s">
        <v>6698</v>
      </c>
      <c r="D3138">
        <v>6000</v>
      </c>
      <c r="E3138">
        <v>233</v>
      </c>
      <c r="F3138" t="s">
        <v>8221</v>
      </c>
      <c r="G3138" t="s">
        <v>8224</v>
      </c>
      <c r="H3138" t="s">
        <v>8246</v>
      </c>
      <c r="I3138">
        <v>1427807640</v>
      </c>
      <c r="J3138">
        <v>1423325626</v>
      </c>
      <c r="K3138" t="b">
        <v>0</v>
      </c>
      <c r="L3138">
        <v>8</v>
      </c>
      <c r="M3138" t="b">
        <v>0</v>
      </c>
      <c r="N3138" t="s">
        <v>8284</v>
      </c>
      <c r="O3138" s="5">
        <f>E3138/D3138</f>
        <v>3.8833333333333331E-2</v>
      </c>
      <c r="P3138" s="6">
        <f>ROUND(E3138/L3138,2)</f>
        <v>29.13</v>
      </c>
      <c r="Q3138" t="str">
        <f>LEFT(N3138, SEARCH("/",N3138)-1)</f>
        <v>food</v>
      </c>
      <c r="R3138" t="str">
        <f>RIGHT(N3138, LEN(N3138)-SEARCH("/",N3138))</f>
        <v>food trucks</v>
      </c>
      <c r="S3138" s="10">
        <f t="shared" si="96"/>
        <v>42042.467893518515</v>
      </c>
      <c r="T3138" s="10">
        <f t="shared" si="97"/>
        <v>42094.343055555553</v>
      </c>
    </row>
    <row r="3139" spans="1:20" ht="49" x14ac:dyDescent="0.25">
      <c r="A3139">
        <v>2589</v>
      </c>
      <c r="B3139" s="3" t="s">
        <v>2589</v>
      </c>
      <c r="C3139" s="3" t="s">
        <v>6699</v>
      </c>
      <c r="D3139">
        <v>50000</v>
      </c>
      <c r="E3139">
        <v>5</v>
      </c>
      <c r="F3139" t="s">
        <v>8221</v>
      </c>
      <c r="G3139" t="s">
        <v>8232</v>
      </c>
      <c r="H3139" t="s">
        <v>8253</v>
      </c>
      <c r="I3139">
        <v>1458733927</v>
      </c>
      <c r="J3139">
        <v>1456145527</v>
      </c>
      <c r="K3139" t="b">
        <v>0</v>
      </c>
      <c r="L3139">
        <v>1</v>
      </c>
      <c r="M3139" t="b">
        <v>0</v>
      </c>
      <c r="N3139" t="s">
        <v>8284</v>
      </c>
      <c r="O3139" s="5">
        <f>E3139/D3139</f>
        <v>1E-4</v>
      </c>
      <c r="P3139" s="6">
        <f>ROUND(E3139/L3139,2)</f>
        <v>5</v>
      </c>
      <c r="Q3139" t="str">
        <f>LEFT(N3139, SEARCH("/",N3139)-1)</f>
        <v>food</v>
      </c>
      <c r="R3139" t="str">
        <f>RIGHT(N3139, LEN(N3139)-SEARCH("/",N3139))</f>
        <v>food trucks</v>
      </c>
      <c r="S3139" s="10">
        <f t="shared" ref="S3139:S3202" si="98">(J3139/86400)+25569+(-5/24)</f>
        <v>42422.327858796292</v>
      </c>
      <c r="T3139" s="10">
        <f t="shared" ref="T3139:T3202" si="99">(I3139/86400)+25569+(-5/24)</f>
        <v>42452.286192129628</v>
      </c>
    </row>
    <row r="3140" spans="1:20" ht="49" x14ac:dyDescent="0.25">
      <c r="A3140">
        <v>2590</v>
      </c>
      <c r="B3140" s="3" t="s">
        <v>2590</v>
      </c>
      <c r="C3140" s="3" t="s">
        <v>6700</v>
      </c>
      <c r="D3140">
        <v>3000</v>
      </c>
      <c r="E3140">
        <v>0</v>
      </c>
      <c r="F3140" t="s">
        <v>8221</v>
      </c>
      <c r="G3140" t="s">
        <v>8226</v>
      </c>
      <c r="H3140" t="s">
        <v>8248</v>
      </c>
      <c r="I3140">
        <v>1453817297</v>
      </c>
      <c r="J3140">
        <v>1453212497</v>
      </c>
      <c r="K3140" t="b">
        <v>0</v>
      </c>
      <c r="L3140">
        <v>0</v>
      </c>
      <c r="M3140" t="b">
        <v>0</v>
      </c>
      <c r="N3140" t="s">
        <v>8284</v>
      </c>
      <c r="O3140" s="5">
        <f>E3140/D3140</f>
        <v>0</v>
      </c>
      <c r="P3140" s="6" t="e">
        <f>ROUND(E3140/L3140,2)</f>
        <v>#DIV/0!</v>
      </c>
      <c r="Q3140" t="str">
        <f>LEFT(N3140, SEARCH("/",N3140)-1)</f>
        <v>food</v>
      </c>
      <c r="R3140" t="str">
        <f>RIGHT(N3140, LEN(N3140)-SEARCH("/",N3140))</f>
        <v>food trucks</v>
      </c>
      <c r="S3140" s="10">
        <f t="shared" si="98"/>
        <v>42388.380752314813</v>
      </c>
      <c r="T3140" s="10">
        <f t="shared" si="99"/>
        <v>42395.380752314813</v>
      </c>
    </row>
    <row r="3141" spans="1:20" ht="49" x14ac:dyDescent="0.25">
      <c r="A3141">
        <v>2591</v>
      </c>
      <c r="B3141" s="3" t="s">
        <v>2591</v>
      </c>
      <c r="C3141" s="3" t="s">
        <v>6701</v>
      </c>
      <c r="D3141">
        <v>1500</v>
      </c>
      <c r="E3141">
        <v>26</v>
      </c>
      <c r="F3141" t="s">
        <v>8221</v>
      </c>
      <c r="G3141" t="s">
        <v>8224</v>
      </c>
      <c r="H3141" t="s">
        <v>8246</v>
      </c>
      <c r="I3141">
        <v>1457901924</v>
      </c>
      <c r="J3141">
        <v>1452721524</v>
      </c>
      <c r="K3141" t="b">
        <v>0</v>
      </c>
      <c r="L3141">
        <v>2</v>
      </c>
      <c r="M3141" t="b">
        <v>0</v>
      </c>
      <c r="N3141" t="s">
        <v>8284</v>
      </c>
      <c r="O3141" s="5">
        <f>E3141/D3141</f>
        <v>1.7333333333333333E-2</v>
      </c>
      <c r="P3141" s="6">
        <f>ROUND(E3141/L3141,2)</f>
        <v>13</v>
      </c>
      <c r="Q3141" t="str">
        <f>LEFT(N3141, SEARCH("/",N3141)-1)</f>
        <v>food</v>
      </c>
      <c r="R3141" t="str">
        <f>RIGHT(N3141, LEN(N3141)-SEARCH("/",N3141))</f>
        <v>food trucks</v>
      </c>
      <c r="S3141" s="10">
        <f t="shared" si="98"/>
        <v>42382.698194444441</v>
      </c>
      <c r="T3141" s="10">
        <f t="shared" si="99"/>
        <v>42442.656527777777</v>
      </c>
    </row>
    <row r="3142" spans="1:20" ht="49" x14ac:dyDescent="0.25">
      <c r="A3142">
        <v>2592</v>
      </c>
      <c r="B3142" s="3" t="s">
        <v>2592</v>
      </c>
      <c r="C3142" s="3" t="s">
        <v>6702</v>
      </c>
      <c r="D3142">
        <v>30000</v>
      </c>
      <c r="E3142">
        <v>50</v>
      </c>
      <c r="F3142" t="s">
        <v>8221</v>
      </c>
      <c r="G3142" t="s">
        <v>8224</v>
      </c>
      <c r="H3142" t="s">
        <v>8246</v>
      </c>
      <c r="I3142">
        <v>1412536421</v>
      </c>
      <c r="J3142">
        <v>1409944421</v>
      </c>
      <c r="K3142" t="b">
        <v>0</v>
      </c>
      <c r="L3142">
        <v>1</v>
      </c>
      <c r="M3142" t="b">
        <v>0</v>
      </c>
      <c r="N3142" t="s">
        <v>8284</v>
      </c>
      <c r="O3142" s="5">
        <f>E3142/D3142</f>
        <v>1.6666666666666668E-3</v>
      </c>
      <c r="P3142" s="6">
        <f>ROUND(E3142/L3142,2)</f>
        <v>50</v>
      </c>
      <c r="Q3142" t="str">
        <f>LEFT(N3142, SEARCH("/",N3142)-1)</f>
        <v>food</v>
      </c>
      <c r="R3142" t="str">
        <f>RIGHT(N3142, LEN(N3142)-SEARCH("/",N3142))</f>
        <v>food trucks</v>
      </c>
      <c r="S3142" s="10">
        <f t="shared" si="98"/>
        <v>41887.592835648145</v>
      </c>
      <c r="T3142" s="10">
        <f t="shared" si="99"/>
        <v>41917.592835648145</v>
      </c>
    </row>
    <row r="3143" spans="1:20" ht="49" x14ac:dyDescent="0.25">
      <c r="A3143">
        <v>2593</v>
      </c>
      <c r="B3143" s="3" t="s">
        <v>2593</v>
      </c>
      <c r="C3143" s="3" t="s">
        <v>6703</v>
      </c>
      <c r="D3143">
        <v>10000</v>
      </c>
      <c r="E3143">
        <v>0</v>
      </c>
      <c r="F3143" t="s">
        <v>8221</v>
      </c>
      <c r="G3143" t="s">
        <v>8224</v>
      </c>
      <c r="H3143" t="s">
        <v>8246</v>
      </c>
      <c r="I3143">
        <v>1429993026</v>
      </c>
      <c r="J3143">
        <v>1427401026</v>
      </c>
      <c r="K3143" t="b">
        <v>0</v>
      </c>
      <c r="L3143">
        <v>0</v>
      </c>
      <c r="M3143" t="b">
        <v>0</v>
      </c>
      <c r="N3143" t="s">
        <v>8284</v>
      </c>
      <c r="O3143" s="5">
        <f>E3143/D3143</f>
        <v>0</v>
      </c>
      <c r="P3143" s="6" t="e">
        <f>ROUND(E3143/L3143,2)</f>
        <v>#DIV/0!</v>
      </c>
      <c r="Q3143" t="str">
        <f>LEFT(N3143, SEARCH("/",N3143)-1)</f>
        <v>food</v>
      </c>
      <c r="R3143" t="str">
        <f>RIGHT(N3143, LEN(N3143)-SEARCH("/",N3143))</f>
        <v>food trucks</v>
      </c>
      <c r="S3143" s="10">
        <f t="shared" si="98"/>
        <v>42089.636874999997</v>
      </c>
      <c r="T3143" s="10">
        <f t="shared" si="99"/>
        <v>42119.636874999997</v>
      </c>
    </row>
    <row r="3144" spans="1:20" ht="49" x14ac:dyDescent="0.25">
      <c r="A3144">
        <v>2594</v>
      </c>
      <c r="B3144" s="3" t="s">
        <v>2594</v>
      </c>
      <c r="C3144" s="3" t="s">
        <v>6704</v>
      </c>
      <c r="D3144">
        <v>80000</v>
      </c>
      <c r="E3144">
        <v>1</v>
      </c>
      <c r="F3144" t="s">
        <v>8221</v>
      </c>
      <c r="G3144" t="s">
        <v>8224</v>
      </c>
      <c r="H3144" t="s">
        <v>8246</v>
      </c>
      <c r="I3144">
        <v>1407453228</v>
      </c>
      <c r="J3144">
        <v>1404861228</v>
      </c>
      <c r="K3144" t="b">
        <v>0</v>
      </c>
      <c r="L3144">
        <v>1</v>
      </c>
      <c r="M3144" t="b">
        <v>0</v>
      </c>
      <c r="N3144" t="s">
        <v>8284</v>
      </c>
      <c r="O3144" s="5">
        <f>E3144/D3144</f>
        <v>1.2500000000000001E-5</v>
      </c>
      <c r="P3144" s="6">
        <f>ROUND(E3144/L3144,2)</f>
        <v>1</v>
      </c>
      <c r="Q3144" t="str">
        <f>LEFT(N3144, SEARCH("/",N3144)-1)</f>
        <v>food</v>
      </c>
      <c r="R3144" t="str">
        <f>RIGHT(N3144, LEN(N3144)-SEARCH("/",N3144))</f>
        <v>food trucks</v>
      </c>
      <c r="S3144" s="10">
        <f t="shared" si="98"/>
        <v>41828.759583333333</v>
      </c>
      <c r="T3144" s="10">
        <f t="shared" si="99"/>
        <v>41858.759583333333</v>
      </c>
    </row>
    <row r="3145" spans="1:20" ht="33" x14ac:dyDescent="0.25">
      <c r="A3145">
        <v>2595</v>
      </c>
      <c r="B3145" s="3" t="s">
        <v>2595</v>
      </c>
      <c r="C3145" s="3" t="s">
        <v>6705</v>
      </c>
      <c r="D3145">
        <v>15000</v>
      </c>
      <c r="E3145">
        <v>1825</v>
      </c>
      <c r="F3145" t="s">
        <v>8221</v>
      </c>
      <c r="G3145" t="s">
        <v>8224</v>
      </c>
      <c r="H3145" t="s">
        <v>8246</v>
      </c>
      <c r="I3145">
        <v>1487915500</v>
      </c>
      <c r="J3145">
        <v>1485323500</v>
      </c>
      <c r="K3145" t="b">
        <v>0</v>
      </c>
      <c r="L3145">
        <v>19</v>
      </c>
      <c r="M3145" t="b">
        <v>0</v>
      </c>
      <c r="N3145" t="s">
        <v>8284</v>
      </c>
      <c r="O3145" s="5">
        <f>E3145/D3145</f>
        <v>0.12166666666666667</v>
      </c>
      <c r="P3145" s="6">
        <f>ROUND(E3145/L3145,2)</f>
        <v>96.05</v>
      </c>
      <c r="Q3145" t="str">
        <f>LEFT(N3145, SEARCH("/",N3145)-1)</f>
        <v>food</v>
      </c>
      <c r="R3145" t="str">
        <f>RIGHT(N3145, LEN(N3145)-SEARCH("/",N3145))</f>
        <v>food trucks</v>
      </c>
      <c r="S3145" s="10">
        <f t="shared" si="98"/>
        <v>42760.035879629628</v>
      </c>
      <c r="T3145" s="10">
        <f t="shared" si="99"/>
        <v>42790.035879629628</v>
      </c>
    </row>
    <row r="3146" spans="1:20" ht="49" x14ac:dyDescent="0.25">
      <c r="A3146">
        <v>2596</v>
      </c>
      <c r="B3146" s="3" t="s">
        <v>2596</v>
      </c>
      <c r="C3146" s="3" t="s">
        <v>6706</v>
      </c>
      <c r="D3146">
        <v>35000</v>
      </c>
      <c r="E3146">
        <v>8256</v>
      </c>
      <c r="F3146" t="s">
        <v>8221</v>
      </c>
      <c r="G3146" t="s">
        <v>8229</v>
      </c>
      <c r="H3146" t="s">
        <v>8251</v>
      </c>
      <c r="I3146">
        <v>1407427009</v>
      </c>
      <c r="J3146">
        <v>1404835009</v>
      </c>
      <c r="K3146" t="b">
        <v>0</v>
      </c>
      <c r="L3146">
        <v>27</v>
      </c>
      <c r="M3146" t="b">
        <v>0</v>
      </c>
      <c r="N3146" t="s">
        <v>8284</v>
      </c>
      <c r="O3146" s="5">
        <f>E3146/D3146</f>
        <v>0.23588571428571428</v>
      </c>
      <c r="P3146" s="6">
        <f>ROUND(E3146/L3146,2)</f>
        <v>305.77999999999997</v>
      </c>
      <c r="Q3146" t="str">
        <f>LEFT(N3146, SEARCH("/",N3146)-1)</f>
        <v>food</v>
      </c>
      <c r="R3146" t="str">
        <f>RIGHT(N3146, LEN(N3146)-SEARCH("/",N3146))</f>
        <v>food trucks</v>
      </c>
      <c r="S3146" s="10">
        <f t="shared" si="98"/>
        <v>41828.45612268518</v>
      </c>
      <c r="T3146" s="10">
        <f t="shared" si="99"/>
        <v>41858.45612268518</v>
      </c>
    </row>
    <row r="3147" spans="1:20" ht="49" x14ac:dyDescent="0.25">
      <c r="A3147">
        <v>2597</v>
      </c>
      <c r="B3147" s="3" t="s">
        <v>2597</v>
      </c>
      <c r="C3147" s="3" t="s">
        <v>6707</v>
      </c>
      <c r="D3147">
        <v>1500</v>
      </c>
      <c r="E3147">
        <v>85</v>
      </c>
      <c r="F3147" t="s">
        <v>8221</v>
      </c>
      <c r="G3147" t="s">
        <v>8225</v>
      </c>
      <c r="H3147" t="s">
        <v>8247</v>
      </c>
      <c r="I3147">
        <v>1466323917</v>
      </c>
      <c r="J3147">
        <v>1463731917</v>
      </c>
      <c r="K3147" t="b">
        <v>0</v>
      </c>
      <c r="L3147">
        <v>7</v>
      </c>
      <c r="M3147" t="b">
        <v>0</v>
      </c>
      <c r="N3147" t="s">
        <v>8284</v>
      </c>
      <c r="O3147" s="5">
        <f>E3147/D3147</f>
        <v>5.6666666666666664E-2</v>
      </c>
      <c r="P3147" s="6">
        <f>ROUND(E3147/L3147,2)</f>
        <v>12.14</v>
      </c>
      <c r="Q3147" t="str">
        <f>LEFT(N3147, SEARCH("/",N3147)-1)</f>
        <v>food</v>
      </c>
      <c r="R3147" t="str">
        <f>RIGHT(N3147, LEN(N3147)-SEARCH("/",N3147))</f>
        <v>food trucks</v>
      </c>
      <c r="S3147" s="10">
        <f t="shared" si="98"/>
        <v>42510.133298611108</v>
      </c>
      <c r="T3147" s="10">
        <f t="shared" si="99"/>
        <v>42540.133298611108</v>
      </c>
    </row>
    <row r="3148" spans="1:20" ht="33" x14ac:dyDescent="0.25">
      <c r="A3148">
        <v>2598</v>
      </c>
      <c r="B3148" s="3" t="s">
        <v>2598</v>
      </c>
      <c r="C3148" s="3" t="s">
        <v>6708</v>
      </c>
      <c r="D3148">
        <v>3000</v>
      </c>
      <c r="E3148">
        <v>1170</v>
      </c>
      <c r="F3148" t="s">
        <v>8221</v>
      </c>
      <c r="G3148" t="s">
        <v>8224</v>
      </c>
      <c r="H3148" t="s">
        <v>8246</v>
      </c>
      <c r="I3148">
        <v>1443039001</v>
      </c>
      <c r="J3148">
        <v>1440447001</v>
      </c>
      <c r="K3148" t="b">
        <v>0</v>
      </c>
      <c r="L3148">
        <v>14</v>
      </c>
      <c r="M3148" t="b">
        <v>0</v>
      </c>
      <c r="N3148" t="s">
        <v>8284</v>
      </c>
      <c r="O3148" s="5">
        <f>E3148/D3148</f>
        <v>0.39</v>
      </c>
      <c r="P3148" s="6">
        <f>ROUND(E3148/L3148,2)</f>
        <v>83.57</v>
      </c>
      <c r="Q3148" t="str">
        <f>LEFT(N3148, SEARCH("/",N3148)-1)</f>
        <v>food</v>
      </c>
      <c r="R3148" t="str">
        <f>RIGHT(N3148, LEN(N3148)-SEARCH("/",N3148))</f>
        <v>food trucks</v>
      </c>
      <c r="S3148" s="10">
        <f t="shared" si="98"/>
        <v>42240.631956018515</v>
      </c>
      <c r="T3148" s="10">
        <f t="shared" si="99"/>
        <v>42270.631956018515</v>
      </c>
    </row>
    <row r="3149" spans="1:20" ht="33" x14ac:dyDescent="0.25">
      <c r="A3149">
        <v>2599</v>
      </c>
      <c r="B3149" s="3" t="s">
        <v>2599</v>
      </c>
      <c r="C3149" s="3" t="s">
        <v>6709</v>
      </c>
      <c r="D3149">
        <v>9041</v>
      </c>
      <c r="E3149">
        <v>90</v>
      </c>
      <c r="F3149" t="s">
        <v>8221</v>
      </c>
      <c r="G3149" t="s">
        <v>8224</v>
      </c>
      <c r="H3149" t="s">
        <v>8246</v>
      </c>
      <c r="I3149">
        <v>1407089147</v>
      </c>
      <c r="J3149">
        <v>1403201147</v>
      </c>
      <c r="K3149" t="b">
        <v>0</v>
      </c>
      <c r="L3149">
        <v>5</v>
      </c>
      <c r="M3149" t="b">
        <v>0</v>
      </c>
      <c r="N3149" t="s">
        <v>8284</v>
      </c>
      <c r="O3149" s="5">
        <f>E3149/D3149</f>
        <v>9.9546510341776348E-3</v>
      </c>
      <c r="P3149" s="6">
        <f>ROUND(E3149/L3149,2)</f>
        <v>18</v>
      </c>
      <c r="Q3149" t="str">
        <f>LEFT(N3149, SEARCH("/",N3149)-1)</f>
        <v>food</v>
      </c>
      <c r="R3149" t="str">
        <f>RIGHT(N3149, LEN(N3149)-SEARCH("/",N3149))</f>
        <v>food trucks</v>
      </c>
      <c r="S3149" s="10">
        <f t="shared" si="98"/>
        <v>41809.545682870368</v>
      </c>
      <c r="T3149" s="10">
        <f t="shared" si="99"/>
        <v>41854.545682870368</v>
      </c>
    </row>
    <row r="3150" spans="1:20" ht="33" x14ac:dyDescent="0.25">
      <c r="A3150">
        <v>2600</v>
      </c>
      <c r="B3150" s="3" t="s">
        <v>2600</v>
      </c>
      <c r="C3150" s="3" t="s">
        <v>6710</v>
      </c>
      <c r="D3150">
        <v>50000</v>
      </c>
      <c r="E3150">
        <v>3466</v>
      </c>
      <c r="F3150" t="s">
        <v>8221</v>
      </c>
      <c r="G3150" t="s">
        <v>8224</v>
      </c>
      <c r="H3150" t="s">
        <v>8246</v>
      </c>
      <c r="I3150">
        <v>1458938200</v>
      </c>
      <c r="J3150">
        <v>1453757800</v>
      </c>
      <c r="K3150" t="b">
        <v>0</v>
      </c>
      <c r="L3150">
        <v>30</v>
      </c>
      <c r="M3150" t="b">
        <v>0</v>
      </c>
      <c r="N3150" t="s">
        <v>8284</v>
      </c>
      <c r="O3150" s="5">
        <f>E3150/D3150</f>
        <v>6.9320000000000007E-2</v>
      </c>
      <c r="P3150" s="6">
        <f>ROUND(E3150/L3150,2)</f>
        <v>115.53</v>
      </c>
      <c r="Q3150" t="str">
        <f>LEFT(N3150, SEARCH("/",N3150)-1)</f>
        <v>food</v>
      </c>
      <c r="R3150" t="str">
        <f>RIGHT(N3150, LEN(N3150)-SEARCH("/",N3150))</f>
        <v>food trucks</v>
      </c>
      <c r="S3150" s="10">
        <f t="shared" si="98"/>
        <v>42394.692129629628</v>
      </c>
      <c r="T3150" s="10">
        <f t="shared" si="99"/>
        <v>42454.650462962956</v>
      </c>
    </row>
    <row r="3151" spans="1:20" ht="33" x14ac:dyDescent="0.25">
      <c r="A3151">
        <v>2641</v>
      </c>
      <c r="B3151" s="3" t="s">
        <v>2641</v>
      </c>
      <c r="C3151" s="3" t="s">
        <v>6751</v>
      </c>
      <c r="D3151">
        <v>1500</v>
      </c>
      <c r="E3151">
        <v>15</v>
      </c>
      <c r="F3151" t="s">
        <v>8221</v>
      </c>
      <c r="G3151" t="s">
        <v>8224</v>
      </c>
      <c r="H3151" t="s">
        <v>8246</v>
      </c>
      <c r="I3151">
        <v>1410811740</v>
      </c>
      <c r="J3151">
        <v>1409341863</v>
      </c>
      <c r="K3151" t="b">
        <v>0</v>
      </c>
      <c r="L3151">
        <v>1</v>
      </c>
      <c r="M3151" t="b">
        <v>0</v>
      </c>
      <c r="N3151" t="s">
        <v>8301</v>
      </c>
      <c r="O3151" s="5">
        <f>E3151/D3151</f>
        <v>0.01</v>
      </c>
      <c r="P3151" s="6">
        <f>ROUND(E3151/L3151,2)</f>
        <v>15</v>
      </c>
      <c r="Q3151" t="str">
        <f>LEFT(N3151, SEARCH("/",N3151)-1)</f>
        <v>technology</v>
      </c>
      <c r="R3151" t="str">
        <f>RIGHT(N3151, LEN(N3151)-SEARCH("/",N3151))</f>
        <v>space exploration</v>
      </c>
      <c r="S3151" s="10">
        <f t="shared" si="98"/>
        <v>41880.618784722217</v>
      </c>
      <c r="T3151" s="10">
        <f t="shared" si="99"/>
        <v>41897.631249999999</v>
      </c>
    </row>
    <row r="3152" spans="1:20" ht="65" x14ac:dyDescent="0.25">
      <c r="A3152">
        <v>2642</v>
      </c>
      <c r="B3152" s="3" t="s">
        <v>2642</v>
      </c>
      <c r="C3152" s="3" t="s">
        <v>6752</v>
      </c>
      <c r="D3152">
        <v>500000</v>
      </c>
      <c r="E3152">
        <v>0</v>
      </c>
      <c r="F3152" t="s">
        <v>8221</v>
      </c>
      <c r="G3152" t="s">
        <v>8236</v>
      </c>
      <c r="H3152" t="s">
        <v>8249</v>
      </c>
      <c r="I3152">
        <v>1468565820</v>
      </c>
      <c r="J3152">
        <v>1465970108</v>
      </c>
      <c r="K3152" t="b">
        <v>0</v>
      </c>
      <c r="L3152">
        <v>0</v>
      </c>
      <c r="M3152" t="b">
        <v>0</v>
      </c>
      <c r="N3152" t="s">
        <v>8301</v>
      </c>
      <c r="O3152" s="5">
        <f>E3152/D3152</f>
        <v>0</v>
      </c>
      <c r="P3152" s="6" t="e">
        <f>ROUND(E3152/L3152,2)</f>
        <v>#DIV/0!</v>
      </c>
      <c r="Q3152" t="str">
        <f>LEFT(N3152, SEARCH("/",N3152)-1)</f>
        <v>technology</v>
      </c>
      <c r="R3152" t="str">
        <f>RIGHT(N3152, LEN(N3152)-SEARCH("/",N3152))</f>
        <v>space exploration</v>
      </c>
      <c r="S3152" s="10">
        <f t="shared" si="98"/>
        <v>42536.03828703703</v>
      </c>
      <c r="T3152" s="10">
        <f t="shared" si="99"/>
        <v>42566.081249999996</v>
      </c>
    </row>
    <row r="3153" spans="1:20" ht="49" x14ac:dyDescent="0.25">
      <c r="A3153">
        <v>2670</v>
      </c>
      <c r="B3153" s="3" t="s">
        <v>2670</v>
      </c>
      <c r="C3153" s="3" t="s">
        <v>6780</v>
      </c>
      <c r="D3153">
        <v>38888</v>
      </c>
      <c r="E3153">
        <v>2495</v>
      </c>
      <c r="F3153" t="s">
        <v>8221</v>
      </c>
      <c r="G3153" t="s">
        <v>8226</v>
      </c>
      <c r="H3153" t="s">
        <v>8248</v>
      </c>
      <c r="I3153">
        <v>1406593780</v>
      </c>
      <c r="J3153">
        <v>1404174580</v>
      </c>
      <c r="K3153" t="b">
        <v>1</v>
      </c>
      <c r="L3153">
        <v>60</v>
      </c>
      <c r="M3153" t="b">
        <v>0</v>
      </c>
      <c r="N3153" t="s">
        <v>8302</v>
      </c>
      <c r="O3153" s="5">
        <f>E3153/D3153</f>
        <v>6.4158609339642042E-2</v>
      </c>
      <c r="P3153" s="6">
        <f>ROUND(E3153/L3153,2)</f>
        <v>41.58</v>
      </c>
      <c r="Q3153" t="str">
        <f>LEFT(N3153, SEARCH("/",N3153)-1)</f>
        <v>technology</v>
      </c>
      <c r="R3153" t="str">
        <f>RIGHT(N3153, LEN(N3153)-SEARCH("/",N3153))</f>
        <v>makerspaces</v>
      </c>
      <c r="S3153" s="10">
        <f t="shared" si="98"/>
        <v>41820.812268518515</v>
      </c>
      <c r="T3153" s="10">
        <f t="shared" si="99"/>
        <v>41848.812268518515</v>
      </c>
    </row>
    <row r="3154" spans="1:20" ht="49" x14ac:dyDescent="0.25">
      <c r="A3154">
        <v>2671</v>
      </c>
      <c r="B3154" s="3" t="s">
        <v>2671</v>
      </c>
      <c r="C3154" s="3" t="s">
        <v>6781</v>
      </c>
      <c r="D3154">
        <v>25000</v>
      </c>
      <c r="E3154">
        <v>2836</v>
      </c>
      <c r="F3154" t="s">
        <v>8221</v>
      </c>
      <c r="G3154" t="s">
        <v>8224</v>
      </c>
      <c r="H3154" t="s">
        <v>8246</v>
      </c>
      <c r="I3154">
        <v>1419017880</v>
      </c>
      <c r="J3154">
        <v>1416419916</v>
      </c>
      <c r="K3154" t="b">
        <v>1</v>
      </c>
      <c r="L3154">
        <v>84</v>
      </c>
      <c r="M3154" t="b">
        <v>0</v>
      </c>
      <c r="N3154" t="s">
        <v>8302</v>
      </c>
      <c r="O3154" s="5">
        <f>E3154/D3154</f>
        <v>0.11344</v>
      </c>
      <c r="P3154" s="6">
        <f>ROUND(E3154/L3154,2)</f>
        <v>33.76</v>
      </c>
      <c r="Q3154" t="str">
        <f>LEFT(N3154, SEARCH("/",N3154)-1)</f>
        <v>technology</v>
      </c>
      <c r="R3154" t="str">
        <f>RIGHT(N3154, LEN(N3154)-SEARCH("/",N3154))</f>
        <v>makerspaces</v>
      </c>
      <c r="S3154" s="10">
        <f t="shared" si="98"/>
        <v>41962.54069444444</v>
      </c>
      <c r="T3154" s="10">
        <f t="shared" si="99"/>
        <v>41992.609722222223</v>
      </c>
    </row>
    <row r="3155" spans="1:20" ht="49" x14ac:dyDescent="0.25">
      <c r="A3155">
        <v>2672</v>
      </c>
      <c r="B3155" s="3" t="s">
        <v>2672</v>
      </c>
      <c r="C3155" s="3" t="s">
        <v>6782</v>
      </c>
      <c r="D3155">
        <v>10000</v>
      </c>
      <c r="E3155">
        <v>3319</v>
      </c>
      <c r="F3155" t="s">
        <v>8221</v>
      </c>
      <c r="G3155" t="s">
        <v>8224</v>
      </c>
      <c r="H3155" t="s">
        <v>8246</v>
      </c>
      <c r="I3155">
        <v>1451282400</v>
      </c>
      <c r="J3155">
        <v>1449436390</v>
      </c>
      <c r="K3155" t="b">
        <v>1</v>
      </c>
      <c r="L3155">
        <v>47</v>
      </c>
      <c r="M3155" t="b">
        <v>0</v>
      </c>
      <c r="N3155" t="s">
        <v>8302</v>
      </c>
      <c r="O3155" s="5">
        <f>E3155/D3155</f>
        <v>0.33189999999999997</v>
      </c>
      <c r="P3155" s="6">
        <f>ROUND(E3155/L3155,2)</f>
        <v>70.62</v>
      </c>
      <c r="Q3155" t="str">
        <f>LEFT(N3155, SEARCH("/",N3155)-1)</f>
        <v>technology</v>
      </c>
      <c r="R3155" t="str">
        <f>RIGHT(N3155, LEN(N3155)-SEARCH("/",N3155))</f>
        <v>makerspaces</v>
      </c>
      <c r="S3155" s="10">
        <f t="shared" si="98"/>
        <v>42344.675810185181</v>
      </c>
      <c r="T3155" s="10">
        <f t="shared" si="99"/>
        <v>42366.041666666664</v>
      </c>
    </row>
    <row r="3156" spans="1:20" ht="49" x14ac:dyDescent="0.25">
      <c r="A3156">
        <v>2673</v>
      </c>
      <c r="B3156" s="3" t="s">
        <v>2673</v>
      </c>
      <c r="C3156" s="3" t="s">
        <v>6783</v>
      </c>
      <c r="D3156">
        <v>40000</v>
      </c>
      <c r="E3156">
        <v>11032</v>
      </c>
      <c r="F3156" t="s">
        <v>8221</v>
      </c>
      <c r="G3156" t="s">
        <v>8224</v>
      </c>
      <c r="H3156" t="s">
        <v>8246</v>
      </c>
      <c r="I3156">
        <v>1414622700</v>
      </c>
      <c r="J3156">
        <v>1412081999</v>
      </c>
      <c r="K3156" t="b">
        <v>1</v>
      </c>
      <c r="L3156">
        <v>66</v>
      </c>
      <c r="M3156" t="b">
        <v>0</v>
      </c>
      <c r="N3156" t="s">
        <v>8302</v>
      </c>
      <c r="O3156" s="5">
        <f>E3156/D3156</f>
        <v>0.27579999999999999</v>
      </c>
      <c r="P3156" s="6">
        <f>ROUND(E3156/L3156,2)</f>
        <v>167.15</v>
      </c>
      <c r="Q3156" t="str">
        <f>LEFT(N3156, SEARCH("/",N3156)-1)</f>
        <v>technology</v>
      </c>
      <c r="R3156" t="str">
        <f>RIGHT(N3156, LEN(N3156)-SEARCH("/",N3156))</f>
        <v>makerspaces</v>
      </c>
      <c r="S3156" s="10">
        <f t="shared" si="98"/>
        <v>41912.333321759259</v>
      </c>
      <c r="T3156" s="10">
        <f t="shared" si="99"/>
        <v>41941.739583333328</v>
      </c>
    </row>
    <row r="3157" spans="1:20" ht="65" x14ac:dyDescent="0.25">
      <c r="A3157">
        <v>2674</v>
      </c>
      <c r="B3157" s="3" t="s">
        <v>2674</v>
      </c>
      <c r="C3157" s="3" t="s">
        <v>6784</v>
      </c>
      <c r="D3157">
        <v>35000</v>
      </c>
      <c r="E3157">
        <v>21994</v>
      </c>
      <c r="F3157" t="s">
        <v>8221</v>
      </c>
      <c r="G3157" t="s">
        <v>8224</v>
      </c>
      <c r="H3157" t="s">
        <v>8246</v>
      </c>
      <c r="I3157">
        <v>1467694740</v>
      </c>
      <c r="J3157">
        <v>1465398670</v>
      </c>
      <c r="K3157" t="b">
        <v>1</v>
      </c>
      <c r="L3157">
        <v>171</v>
      </c>
      <c r="M3157" t="b">
        <v>0</v>
      </c>
      <c r="N3157" t="s">
        <v>8302</v>
      </c>
      <c r="O3157" s="5">
        <f>E3157/D3157</f>
        <v>0.62839999999999996</v>
      </c>
      <c r="P3157" s="6">
        <f>ROUND(E3157/L3157,2)</f>
        <v>128.62</v>
      </c>
      <c r="Q3157" t="str">
        <f>LEFT(N3157, SEARCH("/",N3157)-1)</f>
        <v>technology</v>
      </c>
      <c r="R3157" t="str">
        <f>RIGHT(N3157, LEN(N3157)-SEARCH("/",N3157))</f>
        <v>makerspaces</v>
      </c>
      <c r="S3157" s="10">
        <f t="shared" si="98"/>
        <v>42529.424421296295</v>
      </c>
      <c r="T3157" s="10">
        <f t="shared" si="99"/>
        <v>42555.999305555553</v>
      </c>
    </row>
    <row r="3158" spans="1:20" ht="49" x14ac:dyDescent="0.25">
      <c r="A3158">
        <v>2675</v>
      </c>
      <c r="B3158" s="3" t="s">
        <v>2675</v>
      </c>
      <c r="C3158" s="3" t="s">
        <v>6785</v>
      </c>
      <c r="D3158">
        <v>25000</v>
      </c>
      <c r="E3158">
        <v>1897</v>
      </c>
      <c r="F3158" t="s">
        <v>8221</v>
      </c>
      <c r="G3158" t="s">
        <v>8224</v>
      </c>
      <c r="H3158" t="s">
        <v>8246</v>
      </c>
      <c r="I3158">
        <v>1415655289</v>
      </c>
      <c r="J3158">
        <v>1413059689</v>
      </c>
      <c r="K3158" t="b">
        <v>1</v>
      </c>
      <c r="L3158">
        <v>29</v>
      </c>
      <c r="M3158" t="b">
        <v>0</v>
      </c>
      <c r="N3158" t="s">
        <v>8302</v>
      </c>
      <c r="O3158" s="5">
        <f>E3158/D3158</f>
        <v>7.5880000000000003E-2</v>
      </c>
      <c r="P3158" s="6">
        <f>ROUND(E3158/L3158,2)</f>
        <v>65.41</v>
      </c>
      <c r="Q3158" t="str">
        <f>LEFT(N3158, SEARCH("/",N3158)-1)</f>
        <v>technology</v>
      </c>
      <c r="R3158" t="str">
        <f>RIGHT(N3158, LEN(N3158)-SEARCH("/",N3158))</f>
        <v>makerspaces</v>
      </c>
      <c r="S3158" s="10">
        <f t="shared" si="98"/>
        <v>41923.649178240739</v>
      </c>
      <c r="T3158" s="10">
        <f t="shared" si="99"/>
        <v>41953.690844907404</v>
      </c>
    </row>
    <row r="3159" spans="1:20" ht="49" x14ac:dyDescent="0.25">
      <c r="A3159">
        <v>2676</v>
      </c>
      <c r="B3159" s="3" t="s">
        <v>2676</v>
      </c>
      <c r="C3159" s="3" t="s">
        <v>6786</v>
      </c>
      <c r="D3159">
        <v>2100</v>
      </c>
      <c r="E3159">
        <v>1058</v>
      </c>
      <c r="F3159" t="s">
        <v>8221</v>
      </c>
      <c r="G3159" t="s">
        <v>8229</v>
      </c>
      <c r="H3159" t="s">
        <v>8251</v>
      </c>
      <c r="I3159">
        <v>1463929174</v>
      </c>
      <c r="J3159">
        <v>1461337174</v>
      </c>
      <c r="K3159" t="b">
        <v>0</v>
      </c>
      <c r="L3159">
        <v>9</v>
      </c>
      <c r="M3159" t="b">
        <v>0</v>
      </c>
      <c r="N3159" t="s">
        <v>8302</v>
      </c>
      <c r="O3159" s="5">
        <f>E3159/D3159</f>
        <v>0.50380952380952382</v>
      </c>
      <c r="P3159" s="6">
        <f>ROUND(E3159/L3159,2)</f>
        <v>117.56</v>
      </c>
      <c r="Q3159" t="str">
        <f>LEFT(N3159, SEARCH("/",N3159)-1)</f>
        <v>technology</v>
      </c>
      <c r="R3159" t="str">
        <f>RIGHT(N3159, LEN(N3159)-SEARCH("/",N3159))</f>
        <v>makerspaces</v>
      </c>
      <c r="S3159" s="10">
        <f t="shared" si="98"/>
        <v>42482.416365740741</v>
      </c>
      <c r="T3159" s="10">
        <f t="shared" si="99"/>
        <v>42512.416365740741</v>
      </c>
    </row>
    <row r="3160" spans="1:20" ht="49" x14ac:dyDescent="0.25">
      <c r="A3160">
        <v>2677</v>
      </c>
      <c r="B3160" s="3" t="s">
        <v>2677</v>
      </c>
      <c r="C3160" s="3" t="s">
        <v>6787</v>
      </c>
      <c r="D3160">
        <v>19500</v>
      </c>
      <c r="E3160">
        <v>3415</v>
      </c>
      <c r="F3160" t="s">
        <v>8221</v>
      </c>
      <c r="G3160" t="s">
        <v>8224</v>
      </c>
      <c r="H3160" t="s">
        <v>8246</v>
      </c>
      <c r="I3160">
        <v>1404348143</v>
      </c>
      <c r="J3160">
        <v>1401756143</v>
      </c>
      <c r="K3160" t="b">
        <v>0</v>
      </c>
      <c r="L3160">
        <v>27</v>
      </c>
      <c r="M3160" t="b">
        <v>0</v>
      </c>
      <c r="N3160" t="s">
        <v>8302</v>
      </c>
      <c r="O3160" s="5">
        <f>E3160/D3160</f>
        <v>0.17512820512820512</v>
      </c>
      <c r="P3160" s="6">
        <f>ROUND(E3160/L3160,2)</f>
        <v>126.48</v>
      </c>
      <c r="Q3160" t="str">
        <f>LEFT(N3160, SEARCH("/",N3160)-1)</f>
        <v>technology</v>
      </c>
      <c r="R3160" t="str">
        <f>RIGHT(N3160, LEN(N3160)-SEARCH("/",N3160))</f>
        <v>makerspaces</v>
      </c>
      <c r="S3160" s="10">
        <f t="shared" si="98"/>
        <v>41792.821099537039</v>
      </c>
      <c r="T3160" s="10">
        <f t="shared" si="99"/>
        <v>41822.821099537039</v>
      </c>
    </row>
    <row r="3161" spans="1:20" ht="49" x14ac:dyDescent="0.25">
      <c r="A3161">
        <v>2678</v>
      </c>
      <c r="B3161" s="3" t="s">
        <v>2678</v>
      </c>
      <c r="C3161" s="3" t="s">
        <v>6788</v>
      </c>
      <c r="D3161">
        <v>8000000</v>
      </c>
      <c r="E3161">
        <v>1100</v>
      </c>
      <c r="F3161" t="s">
        <v>8221</v>
      </c>
      <c r="G3161" t="s">
        <v>8227</v>
      </c>
      <c r="H3161" t="s">
        <v>8249</v>
      </c>
      <c r="I3161">
        <v>1443121765</v>
      </c>
      <c r="J3161">
        <v>1440529765</v>
      </c>
      <c r="K3161" t="b">
        <v>0</v>
      </c>
      <c r="L3161">
        <v>2</v>
      </c>
      <c r="M3161" t="b">
        <v>0</v>
      </c>
      <c r="N3161" t="s">
        <v>8302</v>
      </c>
      <c r="O3161" s="5">
        <f>E3161/D3161</f>
        <v>1.3750000000000001E-4</v>
      </c>
      <c r="P3161" s="6">
        <f>ROUND(E3161/L3161,2)</f>
        <v>550</v>
      </c>
      <c r="Q3161" t="str">
        <f>LEFT(N3161, SEARCH("/",N3161)-1)</f>
        <v>technology</v>
      </c>
      <c r="R3161" t="str">
        <f>RIGHT(N3161, LEN(N3161)-SEARCH("/",N3161))</f>
        <v>makerspaces</v>
      </c>
      <c r="S3161" s="10">
        <f t="shared" si="98"/>
        <v>42241.589872685181</v>
      </c>
      <c r="T3161" s="10">
        <f t="shared" si="99"/>
        <v>42271.589872685181</v>
      </c>
    </row>
    <row r="3162" spans="1:20" ht="49" x14ac:dyDescent="0.25">
      <c r="A3162">
        <v>2679</v>
      </c>
      <c r="B3162" s="3" t="s">
        <v>2679</v>
      </c>
      <c r="C3162" s="3" t="s">
        <v>6789</v>
      </c>
      <c r="D3162">
        <v>40000</v>
      </c>
      <c r="E3162">
        <v>132</v>
      </c>
      <c r="F3162" t="s">
        <v>8221</v>
      </c>
      <c r="G3162" t="s">
        <v>8224</v>
      </c>
      <c r="H3162" t="s">
        <v>8246</v>
      </c>
      <c r="I3162">
        <v>1425081694</v>
      </c>
      <c r="J3162">
        <v>1422489694</v>
      </c>
      <c r="K3162" t="b">
        <v>0</v>
      </c>
      <c r="L3162">
        <v>3</v>
      </c>
      <c r="M3162" t="b">
        <v>0</v>
      </c>
      <c r="N3162" t="s">
        <v>8302</v>
      </c>
      <c r="O3162" s="5">
        <f>E3162/D3162</f>
        <v>3.3E-3</v>
      </c>
      <c r="P3162" s="6">
        <f>ROUND(E3162/L3162,2)</f>
        <v>44</v>
      </c>
      <c r="Q3162" t="str">
        <f>LEFT(N3162, SEARCH("/",N3162)-1)</f>
        <v>technology</v>
      </c>
      <c r="R3162" t="str">
        <f>RIGHT(N3162, LEN(N3162)-SEARCH("/",N3162))</f>
        <v>makerspaces</v>
      </c>
      <c r="S3162" s="10">
        <f t="shared" si="98"/>
        <v>42032.792754629627</v>
      </c>
      <c r="T3162" s="10">
        <f t="shared" si="99"/>
        <v>42062.792754629627</v>
      </c>
    </row>
    <row r="3163" spans="1:20" ht="18" x14ac:dyDescent="0.25">
      <c r="A3163">
        <v>2680</v>
      </c>
      <c r="B3163" s="3" t="s">
        <v>2680</v>
      </c>
      <c r="C3163" s="3" t="s">
        <v>6790</v>
      </c>
      <c r="D3163">
        <v>32000</v>
      </c>
      <c r="E3163">
        <v>276</v>
      </c>
      <c r="F3163" t="s">
        <v>8221</v>
      </c>
      <c r="G3163" t="s">
        <v>8227</v>
      </c>
      <c r="H3163" t="s">
        <v>8249</v>
      </c>
      <c r="I3163">
        <v>1459915491</v>
      </c>
      <c r="J3163">
        <v>1457327091</v>
      </c>
      <c r="K3163" t="b">
        <v>0</v>
      </c>
      <c r="L3163">
        <v>4</v>
      </c>
      <c r="M3163" t="b">
        <v>0</v>
      </c>
      <c r="N3163" t="s">
        <v>8302</v>
      </c>
      <c r="O3163" s="5">
        <f>E3163/D3163</f>
        <v>8.6250000000000007E-3</v>
      </c>
      <c r="P3163" s="6">
        <f>ROUND(E3163/L3163,2)</f>
        <v>69</v>
      </c>
      <c r="Q3163" t="str">
        <f>LEFT(N3163, SEARCH("/",N3163)-1)</f>
        <v>technology</v>
      </c>
      <c r="R3163" t="str">
        <f>RIGHT(N3163, LEN(N3163)-SEARCH("/",N3163))</f>
        <v>makerspaces</v>
      </c>
      <c r="S3163" s="10">
        <f t="shared" si="98"/>
        <v>42436.003368055557</v>
      </c>
      <c r="T3163" s="10">
        <f t="shared" si="99"/>
        <v>42465.961701388886</v>
      </c>
    </row>
    <row r="3164" spans="1:20" ht="49" x14ac:dyDescent="0.25">
      <c r="A3164">
        <v>2681</v>
      </c>
      <c r="B3164" s="3" t="s">
        <v>2681</v>
      </c>
      <c r="C3164" s="3" t="s">
        <v>6791</v>
      </c>
      <c r="D3164">
        <v>8000</v>
      </c>
      <c r="E3164">
        <v>55</v>
      </c>
      <c r="F3164" t="s">
        <v>8221</v>
      </c>
      <c r="G3164" t="s">
        <v>8224</v>
      </c>
      <c r="H3164" t="s">
        <v>8246</v>
      </c>
      <c r="I3164">
        <v>1405027750</v>
      </c>
      <c r="J3164">
        <v>1402867750</v>
      </c>
      <c r="K3164" t="b">
        <v>0</v>
      </c>
      <c r="L3164">
        <v>2</v>
      </c>
      <c r="M3164" t="b">
        <v>0</v>
      </c>
      <c r="N3164" t="s">
        <v>8284</v>
      </c>
      <c r="O3164" s="5">
        <f>E3164/D3164</f>
        <v>6.875E-3</v>
      </c>
      <c r="P3164" s="6">
        <f>ROUND(E3164/L3164,2)</f>
        <v>27.5</v>
      </c>
      <c r="Q3164" t="str">
        <f>LEFT(N3164, SEARCH("/",N3164)-1)</f>
        <v>food</v>
      </c>
      <c r="R3164" t="str">
        <f>RIGHT(N3164, LEN(N3164)-SEARCH("/",N3164))</f>
        <v>food trucks</v>
      </c>
      <c r="S3164" s="10">
        <f t="shared" si="98"/>
        <v>41805.686921296292</v>
      </c>
      <c r="T3164" s="10">
        <f t="shared" si="99"/>
        <v>41830.686921296292</v>
      </c>
    </row>
    <row r="3165" spans="1:20" ht="49" x14ac:dyDescent="0.25">
      <c r="A3165">
        <v>2682</v>
      </c>
      <c r="B3165" s="3" t="s">
        <v>2682</v>
      </c>
      <c r="C3165" s="3" t="s">
        <v>6792</v>
      </c>
      <c r="D3165">
        <v>6000</v>
      </c>
      <c r="E3165">
        <v>1698</v>
      </c>
      <c r="F3165" t="s">
        <v>8221</v>
      </c>
      <c r="G3165" t="s">
        <v>8224</v>
      </c>
      <c r="H3165" t="s">
        <v>8246</v>
      </c>
      <c r="I3165">
        <v>1416635940</v>
      </c>
      <c r="J3165">
        <v>1413838540</v>
      </c>
      <c r="K3165" t="b">
        <v>0</v>
      </c>
      <c r="L3165">
        <v>20</v>
      </c>
      <c r="M3165" t="b">
        <v>0</v>
      </c>
      <c r="N3165" t="s">
        <v>8284</v>
      </c>
      <c r="O3165" s="5">
        <f>E3165/D3165</f>
        <v>0.28299999999999997</v>
      </c>
      <c r="P3165" s="6">
        <f>ROUND(E3165/L3165,2)</f>
        <v>84.9</v>
      </c>
      <c r="Q3165" t="str">
        <f>LEFT(N3165, SEARCH("/",N3165)-1)</f>
        <v>food</v>
      </c>
      <c r="R3165" t="str">
        <f>RIGHT(N3165, LEN(N3165)-SEARCH("/",N3165))</f>
        <v>food trucks</v>
      </c>
      <c r="S3165" s="10">
        <f t="shared" si="98"/>
        <v>41932.663657407407</v>
      </c>
      <c r="T3165" s="10">
        <f t="shared" si="99"/>
        <v>41965.040972222218</v>
      </c>
    </row>
    <row r="3166" spans="1:20" ht="49" x14ac:dyDescent="0.25">
      <c r="A3166">
        <v>2683</v>
      </c>
      <c r="B3166" s="3" t="s">
        <v>2683</v>
      </c>
      <c r="C3166" s="3" t="s">
        <v>6793</v>
      </c>
      <c r="D3166">
        <v>15000</v>
      </c>
      <c r="E3166">
        <v>36</v>
      </c>
      <c r="F3166" t="s">
        <v>8221</v>
      </c>
      <c r="G3166" t="s">
        <v>8224</v>
      </c>
      <c r="H3166" t="s">
        <v>8246</v>
      </c>
      <c r="I3166">
        <v>1425233240</v>
      </c>
      <c r="J3166">
        <v>1422641240</v>
      </c>
      <c r="K3166" t="b">
        <v>0</v>
      </c>
      <c r="L3166">
        <v>3</v>
      </c>
      <c r="M3166" t="b">
        <v>0</v>
      </c>
      <c r="N3166" t="s">
        <v>8284</v>
      </c>
      <c r="O3166" s="5">
        <f>E3166/D3166</f>
        <v>2.3999999999999998E-3</v>
      </c>
      <c r="P3166" s="6">
        <f>ROUND(E3166/L3166,2)</f>
        <v>12</v>
      </c>
      <c r="Q3166" t="str">
        <f>LEFT(N3166, SEARCH("/",N3166)-1)</f>
        <v>food</v>
      </c>
      <c r="R3166" t="str">
        <f>RIGHT(N3166, LEN(N3166)-SEARCH("/",N3166))</f>
        <v>food trucks</v>
      </c>
      <c r="S3166" s="10">
        <f t="shared" si="98"/>
        <v>42034.546759259254</v>
      </c>
      <c r="T3166" s="10">
        <f t="shared" si="99"/>
        <v>42064.546759259254</v>
      </c>
    </row>
    <row r="3167" spans="1:20" ht="49" x14ac:dyDescent="0.25">
      <c r="A3167">
        <v>2684</v>
      </c>
      <c r="B3167" s="3" t="s">
        <v>2684</v>
      </c>
      <c r="C3167" s="3" t="s">
        <v>6794</v>
      </c>
      <c r="D3167">
        <v>70000</v>
      </c>
      <c r="E3167">
        <v>800</v>
      </c>
      <c r="F3167" t="s">
        <v>8221</v>
      </c>
      <c r="G3167" t="s">
        <v>8224</v>
      </c>
      <c r="H3167" t="s">
        <v>8246</v>
      </c>
      <c r="I3167">
        <v>1407621425</v>
      </c>
      <c r="J3167">
        <v>1404165425</v>
      </c>
      <c r="K3167" t="b">
        <v>0</v>
      </c>
      <c r="L3167">
        <v>4</v>
      </c>
      <c r="M3167" t="b">
        <v>0</v>
      </c>
      <c r="N3167" t="s">
        <v>8284</v>
      </c>
      <c r="O3167" s="5">
        <f>E3167/D3167</f>
        <v>1.1428571428571429E-2</v>
      </c>
      <c r="P3167" s="6">
        <f>ROUND(E3167/L3167,2)</f>
        <v>200</v>
      </c>
      <c r="Q3167" t="str">
        <f>LEFT(N3167, SEARCH("/",N3167)-1)</f>
        <v>food</v>
      </c>
      <c r="R3167" t="str">
        <f>RIGHT(N3167, LEN(N3167)-SEARCH("/",N3167))</f>
        <v>food trucks</v>
      </c>
      <c r="S3167" s="10">
        <f t="shared" si="98"/>
        <v>41820.706307870372</v>
      </c>
      <c r="T3167" s="10">
        <f t="shared" si="99"/>
        <v>41860.706307870372</v>
      </c>
    </row>
    <row r="3168" spans="1:20" ht="49" x14ac:dyDescent="0.25">
      <c r="A3168">
        <v>2685</v>
      </c>
      <c r="B3168" s="3" t="s">
        <v>2685</v>
      </c>
      <c r="C3168" s="3" t="s">
        <v>6795</v>
      </c>
      <c r="D3168">
        <v>50000</v>
      </c>
      <c r="E3168">
        <v>10</v>
      </c>
      <c r="F3168" t="s">
        <v>8221</v>
      </c>
      <c r="G3168" t="s">
        <v>8224</v>
      </c>
      <c r="H3168" t="s">
        <v>8246</v>
      </c>
      <c r="I3168">
        <v>1430149330</v>
      </c>
      <c r="J3168">
        <v>1424968930</v>
      </c>
      <c r="K3168" t="b">
        <v>0</v>
      </c>
      <c r="L3168">
        <v>1</v>
      </c>
      <c r="M3168" t="b">
        <v>0</v>
      </c>
      <c r="N3168" t="s">
        <v>8284</v>
      </c>
      <c r="O3168" s="5">
        <f>E3168/D3168</f>
        <v>2.0000000000000001E-4</v>
      </c>
      <c r="P3168" s="6">
        <f>ROUND(E3168/L3168,2)</f>
        <v>10</v>
      </c>
      <c r="Q3168" t="str">
        <f>LEFT(N3168, SEARCH("/",N3168)-1)</f>
        <v>food</v>
      </c>
      <c r="R3168" t="str">
        <f>RIGHT(N3168, LEN(N3168)-SEARCH("/",N3168))</f>
        <v>food trucks</v>
      </c>
      <c r="S3168" s="10">
        <f t="shared" si="98"/>
        <v>42061.487615740734</v>
      </c>
      <c r="T3168" s="10">
        <f t="shared" si="99"/>
        <v>42121.44594907407</v>
      </c>
    </row>
    <row r="3169" spans="1:20" ht="49" x14ac:dyDescent="0.25">
      <c r="A3169">
        <v>2686</v>
      </c>
      <c r="B3169" s="3" t="s">
        <v>2686</v>
      </c>
      <c r="C3169" s="3" t="s">
        <v>6796</v>
      </c>
      <c r="D3169">
        <v>30000</v>
      </c>
      <c r="E3169">
        <v>0</v>
      </c>
      <c r="F3169" t="s">
        <v>8221</v>
      </c>
      <c r="G3169" t="s">
        <v>8224</v>
      </c>
      <c r="H3169" t="s">
        <v>8246</v>
      </c>
      <c r="I3169">
        <v>1412119423</v>
      </c>
      <c r="J3169">
        <v>1410391423</v>
      </c>
      <c r="K3169" t="b">
        <v>0</v>
      </c>
      <c r="L3169">
        <v>0</v>
      </c>
      <c r="M3169" t="b">
        <v>0</v>
      </c>
      <c r="N3169" t="s">
        <v>8284</v>
      </c>
      <c r="O3169" s="5">
        <f>E3169/D3169</f>
        <v>0</v>
      </c>
      <c r="P3169" s="6" t="e">
        <f>ROUND(E3169/L3169,2)</f>
        <v>#DIV/0!</v>
      </c>
      <c r="Q3169" t="str">
        <f>LEFT(N3169, SEARCH("/",N3169)-1)</f>
        <v>food</v>
      </c>
      <c r="R3169" t="str">
        <f>RIGHT(N3169, LEN(N3169)-SEARCH("/",N3169))</f>
        <v>food trucks</v>
      </c>
      <c r="S3169" s="10">
        <f t="shared" si="98"/>
        <v>41892.766469907401</v>
      </c>
      <c r="T3169" s="10">
        <f t="shared" si="99"/>
        <v>41912.766469907401</v>
      </c>
    </row>
    <row r="3170" spans="1:20" ht="49" x14ac:dyDescent="0.25">
      <c r="A3170">
        <v>2687</v>
      </c>
      <c r="B3170" s="3" t="s">
        <v>2687</v>
      </c>
      <c r="C3170" s="3" t="s">
        <v>6797</v>
      </c>
      <c r="D3170">
        <v>15000</v>
      </c>
      <c r="E3170">
        <v>0</v>
      </c>
      <c r="F3170" t="s">
        <v>8221</v>
      </c>
      <c r="G3170" t="s">
        <v>8224</v>
      </c>
      <c r="H3170" t="s">
        <v>8246</v>
      </c>
      <c r="I3170">
        <v>1435591318</v>
      </c>
      <c r="J3170">
        <v>1432999318</v>
      </c>
      <c r="K3170" t="b">
        <v>0</v>
      </c>
      <c r="L3170">
        <v>0</v>
      </c>
      <c r="M3170" t="b">
        <v>0</v>
      </c>
      <c r="N3170" t="s">
        <v>8284</v>
      </c>
      <c r="O3170" s="5">
        <f>E3170/D3170</f>
        <v>0</v>
      </c>
      <c r="P3170" s="6" t="e">
        <f>ROUND(E3170/L3170,2)</f>
        <v>#DIV/0!</v>
      </c>
      <c r="Q3170" t="str">
        <f>LEFT(N3170, SEARCH("/",N3170)-1)</f>
        <v>food</v>
      </c>
      <c r="R3170" t="str">
        <f>RIGHT(N3170, LEN(N3170)-SEARCH("/",N3170))</f>
        <v>food trucks</v>
      </c>
      <c r="S3170" s="10">
        <f t="shared" si="98"/>
        <v>42154.431921296295</v>
      </c>
      <c r="T3170" s="10">
        <f t="shared" si="99"/>
        <v>42184.431921296295</v>
      </c>
    </row>
    <row r="3171" spans="1:20" ht="33" x14ac:dyDescent="0.25">
      <c r="A3171">
        <v>2688</v>
      </c>
      <c r="B3171" s="3" t="s">
        <v>2688</v>
      </c>
      <c r="C3171" s="3" t="s">
        <v>6798</v>
      </c>
      <c r="D3171">
        <v>50000</v>
      </c>
      <c r="E3171">
        <v>74</v>
      </c>
      <c r="F3171" t="s">
        <v>8221</v>
      </c>
      <c r="G3171" t="s">
        <v>8224</v>
      </c>
      <c r="H3171" t="s">
        <v>8246</v>
      </c>
      <c r="I3171">
        <v>1424746800</v>
      </c>
      <c r="J3171">
        <v>1422067870</v>
      </c>
      <c r="K3171" t="b">
        <v>0</v>
      </c>
      <c r="L3171">
        <v>14</v>
      </c>
      <c r="M3171" t="b">
        <v>0</v>
      </c>
      <c r="N3171" t="s">
        <v>8284</v>
      </c>
      <c r="O3171" s="5">
        <f>E3171/D3171</f>
        <v>1.48E-3</v>
      </c>
      <c r="P3171" s="6">
        <f>ROUND(E3171/L3171,2)</f>
        <v>5.29</v>
      </c>
      <c r="Q3171" t="str">
        <f>LEFT(N3171, SEARCH("/",N3171)-1)</f>
        <v>food</v>
      </c>
      <c r="R3171" t="str">
        <f>RIGHT(N3171, LEN(N3171)-SEARCH("/",N3171))</f>
        <v>food trucks</v>
      </c>
      <c r="S3171" s="10">
        <f t="shared" si="98"/>
        <v>42027.910532407404</v>
      </c>
      <c r="T3171" s="10">
        <f t="shared" si="99"/>
        <v>42058.916666666664</v>
      </c>
    </row>
    <row r="3172" spans="1:20" ht="49" x14ac:dyDescent="0.25">
      <c r="A3172">
        <v>2689</v>
      </c>
      <c r="B3172" s="3" t="s">
        <v>2689</v>
      </c>
      <c r="C3172" s="3" t="s">
        <v>6799</v>
      </c>
      <c r="D3172">
        <v>35000</v>
      </c>
      <c r="E3172">
        <v>1</v>
      </c>
      <c r="F3172" t="s">
        <v>8221</v>
      </c>
      <c r="G3172" t="s">
        <v>8224</v>
      </c>
      <c r="H3172" t="s">
        <v>8246</v>
      </c>
      <c r="I3172">
        <v>1469919890</v>
      </c>
      <c r="J3172">
        <v>1467327890</v>
      </c>
      <c r="K3172" t="b">
        <v>0</v>
      </c>
      <c r="L3172">
        <v>1</v>
      </c>
      <c r="M3172" t="b">
        <v>0</v>
      </c>
      <c r="N3172" t="s">
        <v>8284</v>
      </c>
      <c r="O3172" s="5">
        <f>E3172/D3172</f>
        <v>2.8571428571428571E-5</v>
      </c>
      <c r="P3172" s="6">
        <f>ROUND(E3172/L3172,2)</f>
        <v>1</v>
      </c>
      <c r="Q3172" t="str">
        <f>LEFT(N3172, SEARCH("/",N3172)-1)</f>
        <v>food</v>
      </c>
      <c r="R3172" t="str">
        <f>RIGHT(N3172, LEN(N3172)-SEARCH("/",N3172))</f>
        <v>food trucks</v>
      </c>
      <c r="S3172" s="10">
        <f t="shared" si="98"/>
        <v>42551.75335648148</v>
      </c>
      <c r="T3172" s="10">
        <f t="shared" si="99"/>
        <v>42581.75335648148</v>
      </c>
    </row>
    <row r="3173" spans="1:20" ht="49" x14ac:dyDescent="0.25">
      <c r="A3173">
        <v>2690</v>
      </c>
      <c r="B3173" s="3" t="s">
        <v>2690</v>
      </c>
      <c r="C3173" s="3" t="s">
        <v>6800</v>
      </c>
      <c r="D3173">
        <v>80000</v>
      </c>
      <c r="E3173">
        <v>8586</v>
      </c>
      <c r="F3173" t="s">
        <v>8221</v>
      </c>
      <c r="G3173" t="s">
        <v>8224</v>
      </c>
      <c r="H3173" t="s">
        <v>8246</v>
      </c>
      <c r="I3173">
        <v>1433298676</v>
      </c>
      <c r="J3173">
        <v>1429410676</v>
      </c>
      <c r="K3173" t="b">
        <v>0</v>
      </c>
      <c r="L3173">
        <v>118</v>
      </c>
      <c r="M3173" t="b">
        <v>0</v>
      </c>
      <c r="N3173" t="s">
        <v>8284</v>
      </c>
      <c r="O3173" s="5">
        <f>E3173/D3173</f>
        <v>0.107325</v>
      </c>
      <c r="P3173" s="6">
        <f>ROUND(E3173/L3173,2)</f>
        <v>72.760000000000005</v>
      </c>
      <c r="Q3173" t="str">
        <f>LEFT(N3173, SEARCH("/",N3173)-1)</f>
        <v>food</v>
      </c>
      <c r="R3173" t="str">
        <f>RIGHT(N3173, LEN(N3173)-SEARCH("/",N3173))</f>
        <v>food trucks</v>
      </c>
      <c r="S3173" s="10">
        <f t="shared" si="98"/>
        <v>42112.89671296296</v>
      </c>
      <c r="T3173" s="10">
        <f t="shared" si="99"/>
        <v>42157.89671296296</v>
      </c>
    </row>
    <row r="3174" spans="1:20" ht="33" x14ac:dyDescent="0.25">
      <c r="A3174">
        <v>2691</v>
      </c>
      <c r="B3174" s="3" t="s">
        <v>2691</v>
      </c>
      <c r="C3174" s="3" t="s">
        <v>6801</v>
      </c>
      <c r="D3174">
        <v>65000</v>
      </c>
      <c r="E3174">
        <v>35</v>
      </c>
      <c r="F3174" t="s">
        <v>8221</v>
      </c>
      <c r="G3174" t="s">
        <v>8229</v>
      </c>
      <c r="H3174" t="s">
        <v>8251</v>
      </c>
      <c r="I3174">
        <v>1431278557</v>
      </c>
      <c r="J3174">
        <v>1427390557</v>
      </c>
      <c r="K3174" t="b">
        <v>0</v>
      </c>
      <c r="L3174">
        <v>2</v>
      </c>
      <c r="M3174" t="b">
        <v>0</v>
      </c>
      <c r="N3174" t="s">
        <v>8284</v>
      </c>
      <c r="O3174" s="5">
        <f>E3174/D3174</f>
        <v>5.3846153846153844E-4</v>
      </c>
      <c r="P3174" s="6">
        <f>ROUND(E3174/L3174,2)</f>
        <v>17.5</v>
      </c>
      <c r="Q3174" t="str">
        <f>LEFT(N3174, SEARCH("/",N3174)-1)</f>
        <v>food</v>
      </c>
      <c r="R3174" t="str">
        <f>RIGHT(N3174, LEN(N3174)-SEARCH("/",N3174))</f>
        <v>food trucks</v>
      </c>
      <c r="S3174" s="10">
        <f t="shared" si="98"/>
        <v>42089.515706018516</v>
      </c>
      <c r="T3174" s="10">
        <f t="shared" si="99"/>
        <v>42134.515706018516</v>
      </c>
    </row>
    <row r="3175" spans="1:20" ht="49" x14ac:dyDescent="0.25">
      <c r="A3175">
        <v>2692</v>
      </c>
      <c r="B3175" s="3" t="s">
        <v>2692</v>
      </c>
      <c r="C3175" s="3" t="s">
        <v>6802</v>
      </c>
      <c r="D3175">
        <v>3500</v>
      </c>
      <c r="E3175">
        <v>25</v>
      </c>
      <c r="F3175" t="s">
        <v>8221</v>
      </c>
      <c r="G3175" t="s">
        <v>8224</v>
      </c>
      <c r="H3175" t="s">
        <v>8246</v>
      </c>
      <c r="I3175">
        <v>1427266860</v>
      </c>
      <c r="J3175">
        <v>1424678460</v>
      </c>
      <c r="K3175" t="b">
        <v>0</v>
      </c>
      <c r="L3175">
        <v>1</v>
      </c>
      <c r="M3175" t="b">
        <v>0</v>
      </c>
      <c r="N3175" t="s">
        <v>8284</v>
      </c>
      <c r="O3175" s="5">
        <f>E3175/D3175</f>
        <v>7.1428571428571426E-3</v>
      </c>
      <c r="P3175" s="6">
        <f>ROUND(E3175/L3175,2)</f>
        <v>25</v>
      </c>
      <c r="Q3175" t="str">
        <f>LEFT(N3175, SEARCH("/",N3175)-1)</f>
        <v>food</v>
      </c>
      <c r="R3175" t="str">
        <f>RIGHT(N3175, LEN(N3175)-SEARCH("/",N3175))</f>
        <v>food trucks</v>
      </c>
      <c r="S3175" s="10">
        <f t="shared" si="98"/>
        <v>42058.125694444439</v>
      </c>
      <c r="T3175" s="10">
        <f t="shared" si="99"/>
        <v>42088.084027777775</v>
      </c>
    </row>
    <row r="3176" spans="1:20" ht="49" x14ac:dyDescent="0.25">
      <c r="A3176">
        <v>2693</v>
      </c>
      <c r="B3176" s="3" t="s">
        <v>2693</v>
      </c>
      <c r="C3176" s="3" t="s">
        <v>6803</v>
      </c>
      <c r="D3176">
        <v>5000</v>
      </c>
      <c r="E3176">
        <v>40</v>
      </c>
      <c r="F3176" t="s">
        <v>8221</v>
      </c>
      <c r="G3176" t="s">
        <v>8224</v>
      </c>
      <c r="H3176" t="s">
        <v>8246</v>
      </c>
      <c r="I3176">
        <v>1407899966</v>
      </c>
      <c r="J3176">
        <v>1405307966</v>
      </c>
      <c r="K3176" t="b">
        <v>0</v>
      </c>
      <c r="L3176">
        <v>3</v>
      </c>
      <c r="M3176" t="b">
        <v>0</v>
      </c>
      <c r="N3176" t="s">
        <v>8284</v>
      </c>
      <c r="O3176" s="5">
        <f>E3176/D3176</f>
        <v>8.0000000000000002E-3</v>
      </c>
      <c r="P3176" s="6">
        <f>ROUND(E3176/L3176,2)</f>
        <v>13.33</v>
      </c>
      <c r="Q3176" t="str">
        <f>LEFT(N3176, SEARCH("/",N3176)-1)</f>
        <v>food</v>
      </c>
      <c r="R3176" t="str">
        <f>RIGHT(N3176, LEN(N3176)-SEARCH("/",N3176))</f>
        <v>food trucks</v>
      </c>
      <c r="S3176" s="10">
        <f t="shared" si="98"/>
        <v>41833.930162037032</v>
      </c>
      <c r="T3176" s="10">
        <f t="shared" si="99"/>
        <v>41863.930162037032</v>
      </c>
    </row>
    <row r="3177" spans="1:20" ht="49" x14ac:dyDescent="0.25">
      <c r="A3177">
        <v>2694</v>
      </c>
      <c r="B3177" s="3" t="s">
        <v>2694</v>
      </c>
      <c r="C3177" s="3" t="s">
        <v>6804</v>
      </c>
      <c r="D3177">
        <v>30000</v>
      </c>
      <c r="E3177">
        <v>1</v>
      </c>
      <c r="F3177" t="s">
        <v>8221</v>
      </c>
      <c r="G3177" t="s">
        <v>8224</v>
      </c>
      <c r="H3177" t="s">
        <v>8246</v>
      </c>
      <c r="I3177">
        <v>1411701739</v>
      </c>
      <c r="J3177">
        <v>1409109739</v>
      </c>
      <c r="K3177" t="b">
        <v>0</v>
      </c>
      <c r="L3177">
        <v>1</v>
      </c>
      <c r="M3177" t="b">
        <v>0</v>
      </c>
      <c r="N3177" t="s">
        <v>8284</v>
      </c>
      <c r="O3177" s="5">
        <f>E3177/D3177</f>
        <v>3.3333333333333335E-5</v>
      </c>
      <c r="P3177" s="6">
        <f>ROUND(E3177/L3177,2)</f>
        <v>1</v>
      </c>
      <c r="Q3177" t="str">
        <f>LEFT(N3177, SEARCH("/",N3177)-1)</f>
        <v>food</v>
      </c>
      <c r="R3177" t="str">
        <f>RIGHT(N3177, LEN(N3177)-SEARCH("/",N3177))</f>
        <v>food trucks</v>
      </c>
      <c r="S3177" s="10">
        <f t="shared" si="98"/>
        <v>41877.932164351849</v>
      </c>
      <c r="T3177" s="10">
        <f t="shared" si="99"/>
        <v>41907.932164351849</v>
      </c>
    </row>
    <row r="3178" spans="1:20" ht="33" x14ac:dyDescent="0.25">
      <c r="A3178">
        <v>2695</v>
      </c>
      <c r="B3178" s="3" t="s">
        <v>2695</v>
      </c>
      <c r="C3178" s="3" t="s">
        <v>6805</v>
      </c>
      <c r="D3178">
        <v>15000</v>
      </c>
      <c r="E3178">
        <v>71</v>
      </c>
      <c r="F3178" t="s">
        <v>8221</v>
      </c>
      <c r="G3178" t="s">
        <v>8224</v>
      </c>
      <c r="H3178" t="s">
        <v>8246</v>
      </c>
      <c r="I3178">
        <v>1428981718</v>
      </c>
      <c r="J3178">
        <v>1423801318</v>
      </c>
      <c r="K3178" t="b">
        <v>0</v>
      </c>
      <c r="L3178">
        <v>3</v>
      </c>
      <c r="M3178" t="b">
        <v>0</v>
      </c>
      <c r="N3178" t="s">
        <v>8284</v>
      </c>
      <c r="O3178" s="5">
        <f>E3178/D3178</f>
        <v>4.7333333333333333E-3</v>
      </c>
      <c r="P3178" s="6">
        <f>ROUND(E3178/L3178,2)</f>
        <v>23.67</v>
      </c>
      <c r="Q3178" t="str">
        <f>LEFT(N3178, SEARCH("/",N3178)-1)</f>
        <v>food</v>
      </c>
      <c r="R3178" t="str">
        <f>RIGHT(N3178, LEN(N3178)-SEARCH("/",N3178))</f>
        <v>food trucks</v>
      </c>
      <c r="S3178" s="10">
        <f t="shared" si="98"/>
        <v>42047.973587962959</v>
      </c>
      <c r="T3178" s="10">
        <f t="shared" si="99"/>
        <v>42107.931921296295</v>
      </c>
    </row>
    <row r="3179" spans="1:20" ht="49" x14ac:dyDescent="0.25">
      <c r="A3179">
        <v>2696</v>
      </c>
      <c r="B3179" s="3" t="s">
        <v>2696</v>
      </c>
      <c r="C3179" s="3" t="s">
        <v>6806</v>
      </c>
      <c r="D3179">
        <v>60000</v>
      </c>
      <c r="E3179">
        <v>3390</v>
      </c>
      <c r="F3179" t="s">
        <v>8221</v>
      </c>
      <c r="G3179" t="s">
        <v>8224</v>
      </c>
      <c r="H3179" t="s">
        <v>8246</v>
      </c>
      <c r="I3179">
        <v>1419538560</v>
      </c>
      <c r="J3179">
        <v>1416600960</v>
      </c>
      <c r="K3179" t="b">
        <v>0</v>
      </c>
      <c r="L3179">
        <v>38</v>
      </c>
      <c r="M3179" t="b">
        <v>0</v>
      </c>
      <c r="N3179" t="s">
        <v>8284</v>
      </c>
      <c r="O3179" s="5">
        <f>E3179/D3179</f>
        <v>5.6500000000000002E-2</v>
      </c>
      <c r="P3179" s="6">
        <f>ROUND(E3179/L3179,2)</f>
        <v>89.21</v>
      </c>
      <c r="Q3179" t="str">
        <f>LEFT(N3179, SEARCH("/",N3179)-1)</f>
        <v>food</v>
      </c>
      <c r="R3179" t="str">
        <f>RIGHT(N3179, LEN(N3179)-SEARCH("/",N3179))</f>
        <v>food trucks</v>
      </c>
      <c r="S3179" s="10">
        <f t="shared" si="98"/>
        <v>41964.636111111111</v>
      </c>
      <c r="T3179" s="10">
        <f t="shared" si="99"/>
        <v>41998.636111111111</v>
      </c>
    </row>
    <row r="3180" spans="1:20" ht="49" x14ac:dyDescent="0.25">
      <c r="A3180">
        <v>2697</v>
      </c>
      <c r="B3180" s="3" t="s">
        <v>2697</v>
      </c>
      <c r="C3180" s="3" t="s">
        <v>6807</v>
      </c>
      <c r="D3180">
        <v>23000</v>
      </c>
      <c r="E3180">
        <v>6061</v>
      </c>
      <c r="F3180" t="s">
        <v>8221</v>
      </c>
      <c r="G3180" t="s">
        <v>8224</v>
      </c>
      <c r="H3180" t="s">
        <v>8246</v>
      </c>
      <c r="I3180">
        <v>1438552800</v>
      </c>
      <c r="J3180">
        <v>1435876423</v>
      </c>
      <c r="K3180" t="b">
        <v>0</v>
      </c>
      <c r="L3180">
        <v>52</v>
      </c>
      <c r="M3180" t="b">
        <v>0</v>
      </c>
      <c r="N3180" t="s">
        <v>8284</v>
      </c>
      <c r="O3180" s="5">
        <f>E3180/D3180</f>
        <v>0.26352173913043481</v>
      </c>
      <c r="P3180" s="6">
        <f>ROUND(E3180/L3180,2)</f>
        <v>116.56</v>
      </c>
      <c r="Q3180" t="str">
        <f>LEFT(N3180, SEARCH("/",N3180)-1)</f>
        <v>food</v>
      </c>
      <c r="R3180" t="str">
        <f>RIGHT(N3180, LEN(N3180)-SEARCH("/",N3180))</f>
        <v>food trucks</v>
      </c>
      <c r="S3180" s="10">
        <f t="shared" si="98"/>
        <v>42187.731747685182</v>
      </c>
      <c r="T3180" s="10">
        <f t="shared" si="99"/>
        <v>42218.708333333336</v>
      </c>
    </row>
    <row r="3181" spans="1:20" ht="49" x14ac:dyDescent="0.25">
      <c r="A3181">
        <v>2698</v>
      </c>
      <c r="B3181" s="3" t="s">
        <v>2698</v>
      </c>
      <c r="C3181" s="3" t="s">
        <v>6808</v>
      </c>
      <c r="D3181">
        <v>8000</v>
      </c>
      <c r="E3181">
        <v>26.01</v>
      </c>
      <c r="F3181" t="s">
        <v>8221</v>
      </c>
      <c r="G3181" t="s">
        <v>8224</v>
      </c>
      <c r="H3181" t="s">
        <v>8246</v>
      </c>
      <c r="I3181">
        <v>1403904808</v>
      </c>
      <c r="J3181">
        <v>1401312808</v>
      </c>
      <c r="K3181" t="b">
        <v>0</v>
      </c>
      <c r="L3181">
        <v>2</v>
      </c>
      <c r="M3181" t="b">
        <v>0</v>
      </c>
      <c r="N3181" t="s">
        <v>8284</v>
      </c>
      <c r="O3181" s="5">
        <f>E3181/D3181</f>
        <v>3.2512500000000002E-3</v>
      </c>
      <c r="P3181" s="6">
        <f>ROUND(E3181/L3181,2)</f>
        <v>13.01</v>
      </c>
      <c r="Q3181" t="str">
        <f>LEFT(N3181, SEARCH("/",N3181)-1)</f>
        <v>food</v>
      </c>
      <c r="R3181" t="str">
        <f>RIGHT(N3181, LEN(N3181)-SEARCH("/",N3181))</f>
        <v>food trucks</v>
      </c>
      <c r="S3181" s="10">
        <f t="shared" si="98"/>
        <v>41787.689907407403</v>
      </c>
      <c r="T3181" s="10">
        <f t="shared" si="99"/>
        <v>41817.689907407403</v>
      </c>
    </row>
    <row r="3182" spans="1:20" ht="49" x14ac:dyDescent="0.25">
      <c r="A3182">
        <v>2699</v>
      </c>
      <c r="B3182" s="3" t="s">
        <v>2699</v>
      </c>
      <c r="C3182" s="3" t="s">
        <v>6809</v>
      </c>
      <c r="D3182">
        <v>2</v>
      </c>
      <c r="E3182">
        <v>0</v>
      </c>
      <c r="F3182" t="s">
        <v>8221</v>
      </c>
      <c r="G3182" t="s">
        <v>8229</v>
      </c>
      <c r="H3182" t="s">
        <v>8251</v>
      </c>
      <c r="I3182">
        <v>1407533463</v>
      </c>
      <c r="J3182">
        <v>1404941463</v>
      </c>
      <c r="K3182" t="b">
        <v>0</v>
      </c>
      <c r="L3182">
        <v>0</v>
      </c>
      <c r="M3182" t="b">
        <v>0</v>
      </c>
      <c r="N3182" t="s">
        <v>8284</v>
      </c>
      <c r="O3182" s="5">
        <f>E3182/D3182</f>
        <v>0</v>
      </c>
      <c r="P3182" s="6" t="e">
        <f>ROUND(E3182/L3182,2)</f>
        <v>#DIV/0!</v>
      </c>
      <c r="Q3182" t="str">
        <f>LEFT(N3182, SEARCH("/",N3182)-1)</f>
        <v>food</v>
      </c>
      <c r="R3182" t="str">
        <f>RIGHT(N3182, LEN(N3182)-SEARCH("/",N3182))</f>
        <v>food trucks</v>
      </c>
      <c r="S3182" s="10">
        <f t="shared" si="98"/>
        <v>41829.688229166662</v>
      </c>
      <c r="T3182" s="10">
        <f t="shared" si="99"/>
        <v>41859.688229166662</v>
      </c>
    </row>
    <row r="3183" spans="1:20" ht="49" x14ac:dyDescent="0.25">
      <c r="A3183">
        <v>2700</v>
      </c>
      <c r="B3183" s="3" t="s">
        <v>2700</v>
      </c>
      <c r="C3183" s="3" t="s">
        <v>6810</v>
      </c>
      <c r="D3183">
        <v>9999</v>
      </c>
      <c r="E3183">
        <v>70</v>
      </c>
      <c r="F3183" t="s">
        <v>8221</v>
      </c>
      <c r="G3183" t="s">
        <v>8224</v>
      </c>
      <c r="H3183" t="s">
        <v>8246</v>
      </c>
      <c r="I3183">
        <v>1411073972</v>
      </c>
      <c r="J3183">
        <v>1408481972</v>
      </c>
      <c r="K3183" t="b">
        <v>0</v>
      </c>
      <c r="L3183">
        <v>4</v>
      </c>
      <c r="M3183" t="b">
        <v>0</v>
      </c>
      <c r="N3183" t="s">
        <v>8284</v>
      </c>
      <c r="O3183" s="5">
        <f>E3183/D3183</f>
        <v>7.0007000700070005E-3</v>
      </c>
      <c r="P3183" s="6">
        <f>ROUND(E3183/L3183,2)</f>
        <v>17.5</v>
      </c>
      <c r="Q3183" t="str">
        <f>LEFT(N3183, SEARCH("/",N3183)-1)</f>
        <v>food</v>
      </c>
      <c r="R3183" t="str">
        <f>RIGHT(N3183, LEN(N3183)-SEARCH("/",N3183))</f>
        <v>food trucks</v>
      </c>
      <c r="S3183" s="10">
        <f t="shared" si="98"/>
        <v>41870.666342592587</v>
      </c>
      <c r="T3183" s="10">
        <f t="shared" si="99"/>
        <v>41900.666342592587</v>
      </c>
    </row>
    <row r="3184" spans="1:20" ht="33" x14ac:dyDescent="0.25">
      <c r="A3184">
        <v>2741</v>
      </c>
      <c r="B3184" s="3" t="s">
        <v>2741</v>
      </c>
      <c r="C3184" s="3" t="s">
        <v>6851</v>
      </c>
      <c r="D3184">
        <v>8000</v>
      </c>
      <c r="E3184">
        <v>35</v>
      </c>
      <c r="F3184" t="s">
        <v>8221</v>
      </c>
      <c r="G3184" t="s">
        <v>8224</v>
      </c>
      <c r="H3184" t="s">
        <v>8246</v>
      </c>
      <c r="I3184">
        <v>1413770820</v>
      </c>
      <c r="J3184">
        <v>1412005602</v>
      </c>
      <c r="K3184" t="b">
        <v>0</v>
      </c>
      <c r="L3184">
        <v>4</v>
      </c>
      <c r="M3184" t="b">
        <v>0</v>
      </c>
      <c r="N3184" t="s">
        <v>8304</v>
      </c>
      <c r="O3184" s="5">
        <f>E3184/D3184</f>
        <v>4.3750000000000004E-3</v>
      </c>
      <c r="P3184" s="6">
        <f>ROUND(E3184/L3184,2)</f>
        <v>8.75</v>
      </c>
      <c r="Q3184" t="str">
        <f>LEFT(N3184, SEARCH("/",N3184)-1)</f>
        <v>publishing</v>
      </c>
      <c r="R3184" t="str">
        <f>RIGHT(N3184, LEN(N3184)-SEARCH("/",N3184))</f>
        <v>children's books</v>
      </c>
      <c r="S3184" s="10">
        <f t="shared" si="98"/>
        <v>41911.449097222219</v>
      </c>
      <c r="T3184" s="10">
        <f t="shared" si="99"/>
        <v>41931.879861111105</v>
      </c>
    </row>
    <row r="3185" spans="1:20" ht="49" x14ac:dyDescent="0.25">
      <c r="A3185">
        <v>2742</v>
      </c>
      <c r="B3185" s="3" t="s">
        <v>2742</v>
      </c>
      <c r="C3185" s="3" t="s">
        <v>6852</v>
      </c>
      <c r="D3185">
        <v>2500</v>
      </c>
      <c r="E3185">
        <v>731</v>
      </c>
      <c r="F3185" t="s">
        <v>8221</v>
      </c>
      <c r="G3185" t="s">
        <v>8224</v>
      </c>
      <c r="H3185" t="s">
        <v>8246</v>
      </c>
      <c r="I3185">
        <v>1337102187</v>
      </c>
      <c r="J3185">
        <v>1335892587</v>
      </c>
      <c r="K3185" t="b">
        <v>0</v>
      </c>
      <c r="L3185">
        <v>18</v>
      </c>
      <c r="M3185" t="b">
        <v>0</v>
      </c>
      <c r="N3185" t="s">
        <v>8304</v>
      </c>
      <c r="O3185" s="5">
        <f>E3185/D3185</f>
        <v>0.29239999999999999</v>
      </c>
      <c r="P3185" s="6">
        <f>ROUND(E3185/L3185,2)</f>
        <v>40.61</v>
      </c>
      <c r="Q3185" t="str">
        <f>LEFT(N3185, SEARCH("/",N3185)-1)</f>
        <v>publishing</v>
      </c>
      <c r="R3185" t="str">
        <f>RIGHT(N3185, LEN(N3185)-SEARCH("/",N3185))</f>
        <v>children's books</v>
      </c>
      <c r="S3185" s="10">
        <f t="shared" si="98"/>
        <v>41030.511423611111</v>
      </c>
      <c r="T3185" s="10">
        <f t="shared" si="99"/>
        <v>41044.511423611111</v>
      </c>
    </row>
    <row r="3186" spans="1:20" ht="65" x14ac:dyDescent="0.25">
      <c r="A3186">
        <v>2743</v>
      </c>
      <c r="B3186" s="3" t="s">
        <v>2743</v>
      </c>
      <c r="C3186" s="3" t="s">
        <v>6853</v>
      </c>
      <c r="D3186">
        <v>5999</v>
      </c>
      <c r="E3186">
        <v>0</v>
      </c>
      <c r="F3186" t="s">
        <v>8221</v>
      </c>
      <c r="G3186" t="s">
        <v>8224</v>
      </c>
      <c r="H3186" t="s">
        <v>8246</v>
      </c>
      <c r="I3186">
        <v>1476863607</v>
      </c>
      <c r="J3186">
        <v>1474271607</v>
      </c>
      <c r="K3186" t="b">
        <v>0</v>
      </c>
      <c r="L3186">
        <v>0</v>
      </c>
      <c r="M3186" t="b">
        <v>0</v>
      </c>
      <c r="N3186" t="s">
        <v>8304</v>
      </c>
      <c r="O3186" s="5">
        <f>E3186/D3186</f>
        <v>0</v>
      </c>
      <c r="P3186" s="6" t="e">
        <f>ROUND(E3186/L3186,2)</f>
        <v>#DIV/0!</v>
      </c>
      <c r="Q3186" t="str">
        <f>LEFT(N3186, SEARCH("/",N3186)-1)</f>
        <v>publishing</v>
      </c>
      <c r="R3186" t="str">
        <f>RIGHT(N3186, LEN(N3186)-SEARCH("/",N3186))</f>
        <v>children's books</v>
      </c>
      <c r="S3186" s="10">
        <f t="shared" si="98"/>
        <v>42632.120451388888</v>
      </c>
      <c r="T3186" s="10">
        <f t="shared" si="99"/>
        <v>42662.120451388888</v>
      </c>
    </row>
    <row r="3187" spans="1:20" ht="49" x14ac:dyDescent="0.25">
      <c r="A3187">
        <v>2744</v>
      </c>
      <c r="B3187" s="3" t="s">
        <v>2744</v>
      </c>
      <c r="C3187" s="3" t="s">
        <v>6854</v>
      </c>
      <c r="D3187">
        <v>16000</v>
      </c>
      <c r="E3187">
        <v>835</v>
      </c>
      <c r="F3187" t="s">
        <v>8221</v>
      </c>
      <c r="G3187" t="s">
        <v>8224</v>
      </c>
      <c r="H3187" t="s">
        <v>8246</v>
      </c>
      <c r="I3187">
        <v>1330478998</v>
      </c>
      <c r="J3187">
        <v>1327886998</v>
      </c>
      <c r="K3187" t="b">
        <v>0</v>
      </c>
      <c r="L3187">
        <v>22</v>
      </c>
      <c r="M3187" t="b">
        <v>0</v>
      </c>
      <c r="N3187" t="s">
        <v>8304</v>
      </c>
      <c r="O3187" s="5">
        <f>E3187/D3187</f>
        <v>5.2187499999999998E-2</v>
      </c>
      <c r="P3187" s="6">
        <f>ROUND(E3187/L3187,2)</f>
        <v>37.950000000000003</v>
      </c>
      <c r="Q3187" t="str">
        <f>LEFT(N3187, SEARCH("/",N3187)-1)</f>
        <v>publishing</v>
      </c>
      <c r="R3187" t="str">
        <f>RIGHT(N3187, LEN(N3187)-SEARCH("/",N3187))</f>
        <v>children's books</v>
      </c>
      <c r="S3187" s="10">
        <f t="shared" si="98"/>
        <v>40937.854143518518</v>
      </c>
      <c r="T3187" s="10">
        <f t="shared" si="99"/>
        <v>40967.854143518518</v>
      </c>
    </row>
    <row r="3188" spans="1:20" ht="49" x14ac:dyDescent="0.25">
      <c r="A3188">
        <v>2745</v>
      </c>
      <c r="B3188" s="3" t="s">
        <v>2745</v>
      </c>
      <c r="C3188" s="3" t="s">
        <v>6855</v>
      </c>
      <c r="D3188">
        <v>8000</v>
      </c>
      <c r="E3188">
        <v>1751</v>
      </c>
      <c r="F3188" t="s">
        <v>8221</v>
      </c>
      <c r="G3188" t="s">
        <v>8224</v>
      </c>
      <c r="H3188" t="s">
        <v>8246</v>
      </c>
      <c r="I3188">
        <v>1342309368</v>
      </c>
      <c r="J3188">
        <v>1337125368</v>
      </c>
      <c r="K3188" t="b">
        <v>0</v>
      </c>
      <c r="L3188">
        <v>49</v>
      </c>
      <c r="M3188" t="b">
        <v>0</v>
      </c>
      <c r="N3188" t="s">
        <v>8304</v>
      </c>
      <c r="O3188" s="5">
        <f>E3188/D3188</f>
        <v>0.21887499999999999</v>
      </c>
      <c r="P3188" s="6">
        <f>ROUND(E3188/L3188,2)</f>
        <v>35.729999999999997</v>
      </c>
      <c r="Q3188" t="str">
        <f>LEFT(N3188, SEARCH("/",N3188)-1)</f>
        <v>publishing</v>
      </c>
      <c r="R3188" t="str">
        <f>RIGHT(N3188, LEN(N3188)-SEARCH("/",N3188))</f>
        <v>children's books</v>
      </c>
      <c r="S3188" s="10">
        <f t="shared" si="98"/>
        <v>41044.779722222222</v>
      </c>
      <c r="T3188" s="10">
        <f t="shared" si="99"/>
        <v>41104.779722222222</v>
      </c>
    </row>
    <row r="3189" spans="1:20" ht="49" x14ac:dyDescent="0.25">
      <c r="A3189">
        <v>2746</v>
      </c>
      <c r="B3189" s="3" t="s">
        <v>2746</v>
      </c>
      <c r="C3189" s="3" t="s">
        <v>6856</v>
      </c>
      <c r="D3189">
        <v>3000</v>
      </c>
      <c r="E3189">
        <v>801</v>
      </c>
      <c r="F3189" t="s">
        <v>8221</v>
      </c>
      <c r="G3189" t="s">
        <v>8224</v>
      </c>
      <c r="H3189" t="s">
        <v>8246</v>
      </c>
      <c r="I3189">
        <v>1409337911</v>
      </c>
      <c r="J3189">
        <v>1406745911</v>
      </c>
      <c r="K3189" t="b">
        <v>0</v>
      </c>
      <c r="L3189">
        <v>19</v>
      </c>
      <c r="M3189" t="b">
        <v>0</v>
      </c>
      <c r="N3189" t="s">
        <v>8304</v>
      </c>
      <c r="O3189" s="5">
        <f>E3189/D3189</f>
        <v>0.26700000000000002</v>
      </c>
      <c r="P3189" s="6">
        <f>ROUND(E3189/L3189,2)</f>
        <v>42.16</v>
      </c>
      <c r="Q3189" t="str">
        <f>LEFT(N3189, SEARCH("/",N3189)-1)</f>
        <v>publishing</v>
      </c>
      <c r="R3189" t="str">
        <f>RIGHT(N3189, LEN(N3189)-SEARCH("/",N3189))</f>
        <v>children's books</v>
      </c>
      <c r="S3189" s="10">
        <f t="shared" si="98"/>
        <v>41850.57304398148</v>
      </c>
      <c r="T3189" s="10">
        <f t="shared" si="99"/>
        <v>41880.57304398148</v>
      </c>
    </row>
    <row r="3190" spans="1:20" ht="49" x14ac:dyDescent="0.25">
      <c r="A3190">
        <v>2747</v>
      </c>
      <c r="B3190" s="3" t="s">
        <v>2747</v>
      </c>
      <c r="C3190" s="3" t="s">
        <v>6857</v>
      </c>
      <c r="D3190">
        <v>500</v>
      </c>
      <c r="E3190">
        <v>140</v>
      </c>
      <c r="F3190" t="s">
        <v>8221</v>
      </c>
      <c r="G3190" t="s">
        <v>8224</v>
      </c>
      <c r="H3190" t="s">
        <v>8246</v>
      </c>
      <c r="I3190">
        <v>1339816200</v>
      </c>
      <c r="J3190">
        <v>1337095997</v>
      </c>
      <c r="K3190" t="b">
        <v>0</v>
      </c>
      <c r="L3190">
        <v>4</v>
      </c>
      <c r="M3190" t="b">
        <v>0</v>
      </c>
      <c r="N3190" t="s">
        <v>8304</v>
      </c>
      <c r="O3190" s="5">
        <f>E3190/D3190</f>
        <v>0.28000000000000003</v>
      </c>
      <c r="P3190" s="6">
        <f>ROUND(E3190/L3190,2)</f>
        <v>35</v>
      </c>
      <c r="Q3190" t="str">
        <f>LEFT(N3190, SEARCH("/",N3190)-1)</f>
        <v>publishing</v>
      </c>
      <c r="R3190" t="str">
        <f>RIGHT(N3190, LEN(N3190)-SEARCH("/",N3190))</f>
        <v>children's books</v>
      </c>
      <c r="S3190" s="10">
        <f t="shared" si="98"/>
        <v>41044.439780092587</v>
      </c>
      <c r="T3190" s="10">
        <f t="shared" si="99"/>
        <v>41075.923611111109</v>
      </c>
    </row>
    <row r="3191" spans="1:20" ht="33" x14ac:dyDescent="0.25">
      <c r="A3191">
        <v>2748</v>
      </c>
      <c r="B3191" s="3" t="s">
        <v>2748</v>
      </c>
      <c r="C3191" s="3" t="s">
        <v>6858</v>
      </c>
      <c r="D3191">
        <v>5000</v>
      </c>
      <c r="E3191">
        <v>53</v>
      </c>
      <c r="F3191" t="s">
        <v>8221</v>
      </c>
      <c r="G3191" t="s">
        <v>8224</v>
      </c>
      <c r="H3191" t="s">
        <v>8246</v>
      </c>
      <c r="I3191">
        <v>1472835802</v>
      </c>
      <c r="J3191">
        <v>1470243802</v>
      </c>
      <c r="K3191" t="b">
        <v>0</v>
      </c>
      <c r="L3191">
        <v>4</v>
      </c>
      <c r="M3191" t="b">
        <v>0</v>
      </c>
      <c r="N3191" t="s">
        <v>8304</v>
      </c>
      <c r="O3191" s="5">
        <f>E3191/D3191</f>
        <v>1.06E-2</v>
      </c>
      <c r="P3191" s="6">
        <f>ROUND(E3191/L3191,2)</f>
        <v>13.25</v>
      </c>
      <c r="Q3191" t="str">
        <f>LEFT(N3191, SEARCH("/",N3191)-1)</f>
        <v>publishing</v>
      </c>
      <c r="R3191" t="str">
        <f>RIGHT(N3191, LEN(N3191)-SEARCH("/",N3191))</f>
        <v>children's books</v>
      </c>
      <c r="S3191" s="10">
        <f t="shared" si="98"/>
        <v>42585.502337962964</v>
      </c>
      <c r="T3191" s="10">
        <f t="shared" si="99"/>
        <v>42615.502337962964</v>
      </c>
    </row>
    <row r="3192" spans="1:20" ht="33" x14ac:dyDescent="0.25">
      <c r="A3192">
        <v>2749</v>
      </c>
      <c r="B3192" s="3" t="s">
        <v>2749</v>
      </c>
      <c r="C3192" s="3" t="s">
        <v>6859</v>
      </c>
      <c r="D3192">
        <v>10000</v>
      </c>
      <c r="E3192">
        <v>110</v>
      </c>
      <c r="F3192" t="s">
        <v>8221</v>
      </c>
      <c r="G3192" t="s">
        <v>8224</v>
      </c>
      <c r="H3192" t="s">
        <v>8246</v>
      </c>
      <c r="I3192">
        <v>1428171037</v>
      </c>
      <c r="J3192">
        <v>1425582637</v>
      </c>
      <c r="K3192" t="b">
        <v>0</v>
      </c>
      <c r="L3192">
        <v>2</v>
      </c>
      <c r="M3192" t="b">
        <v>0</v>
      </c>
      <c r="N3192" t="s">
        <v>8304</v>
      </c>
      <c r="O3192" s="5">
        <f>E3192/D3192</f>
        <v>1.0999999999999999E-2</v>
      </c>
      <c r="P3192" s="6">
        <f>ROUND(E3192/L3192,2)</f>
        <v>55</v>
      </c>
      <c r="Q3192" t="str">
        <f>LEFT(N3192, SEARCH("/",N3192)-1)</f>
        <v>publishing</v>
      </c>
      <c r="R3192" t="str">
        <f>RIGHT(N3192, LEN(N3192)-SEARCH("/",N3192))</f>
        <v>children's books</v>
      </c>
      <c r="S3192" s="10">
        <f t="shared" si="98"/>
        <v>42068.59070601852</v>
      </c>
      <c r="T3192" s="10">
        <f t="shared" si="99"/>
        <v>42098.549039351848</v>
      </c>
    </row>
    <row r="3193" spans="1:20" ht="49" x14ac:dyDescent="0.25">
      <c r="A3193">
        <v>2750</v>
      </c>
      <c r="B3193" s="3" t="s">
        <v>2750</v>
      </c>
      <c r="C3193" s="3" t="s">
        <v>6860</v>
      </c>
      <c r="D3193">
        <v>1999</v>
      </c>
      <c r="E3193">
        <v>0</v>
      </c>
      <c r="F3193" t="s">
        <v>8221</v>
      </c>
      <c r="G3193" t="s">
        <v>8224</v>
      </c>
      <c r="H3193" t="s">
        <v>8246</v>
      </c>
      <c r="I3193">
        <v>1341086400</v>
      </c>
      <c r="J3193">
        <v>1340055345</v>
      </c>
      <c r="K3193" t="b">
        <v>0</v>
      </c>
      <c r="L3193">
        <v>0</v>
      </c>
      <c r="M3193" t="b">
        <v>0</v>
      </c>
      <c r="N3193" t="s">
        <v>8304</v>
      </c>
      <c r="O3193" s="5">
        <f>E3193/D3193</f>
        <v>0</v>
      </c>
      <c r="P3193" s="6" t="e">
        <f>ROUND(E3193/L3193,2)</f>
        <v>#DIV/0!</v>
      </c>
      <c r="Q3193" t="str">
        <f>LEFT(N3193, SEARCH("/",N3193)-1)</f>
        <v>publishing</v>
      </c>
      <c r="R3193" t="str">
        <f>RIGHT(N3193, LEN(N3193)-SEARCH("/",N3193))</f>
        <v>children's books</v>
      </c>
      <c r="S3193" s="10">
        <f t="shared" si="98"/>
        <v>41078.691493055558</v>
      </c>
      <c r="T3193" s="10">
        <f t="shared" si="99"/>
        <v>41090.625</v>
      </c>
    </row>
    <row r="3194" spans="1:20" ht="49" x14ac:dyDescent="0.25">
      <c r="A3194">
        <v>2751</v>
      </c>
      <c r="B3194" s="3" t="s">
        <v>2751</v>
      </c>
      <c r="C3194" s="3" t="s">
        <v>6861</v>
      </c>
      <c r="D3194">
        <v>3274</v>
      </c>
      <c r="E3194">
        <v>0</v>
      </c>
      <c r="F3194" t="s">
        <v>8221</v>
      </c>
      <c r="G3194" t="s">
        <v>8224</v>
      </c>
      <c r="H3194" t="s">
        <v>8246</v>
      </c>
      <c r="I3194">
        <v>1403039842</v>
      </c>
      <c r="J3194">
        <v>1397855842</v>
      </c>
      <c r="K3194" t="b">
        <v>0</v>
      </c>
      <c r="L3194">
        <v>0</v>
      </c>
      <c r="M3194" t="b">
        <v>0</v>
      </c>
      <c r="N3194" t="s">
        <v>8304</v>
      </c>
      <c r="O3194" s="5">
        <f>E3194/D3194</f>
        <v>0</v>
      </c>
      <c r="P3194" s="6" t="e">
        <f>ROUND(E3194/L3194,2)</f>
        <v>#DIV/0!</v>
      </c>
      <c r="Q3194" t="str">
        <f>LEFT(N3194, SEARCH("/",N3194)-1)</f>
        <v>publishing</v>
      </c>
      <c r="R3194" t="str">
        <f>RIGHT(N3194, LEN(N3194)-SEARCH("/",N3194))</f>
        <v>children's books</v>
      </c>
      <c r="S3194" s="10">
        <f t="shared" si="98"/>
        <v>41747.678726851846</v>
      </c>
      <c r="T3194" s="10">
        <f t="shared" si="99"/>
        <v>41807.678726851846</v>
      </c>
    </row>
    <row r="3195" spans="1:20" ht="49" x14ac:dyDescent="0.25">
      <c r="A3195">
        <v>2752</v>
      </c>
      <c r="B3195" s="3" t="s">
        <v>2752</v>
      </c>
      <c r="C3195" s="3" t="s">
        <v>6862</v>
      </c>
      <c r="D3195">
        <v>4800</v>
      </c>
      <c r="E3195">
        <v>550</v>
      </c>
      <c r="F3195" t="s">
        <v>8221</v>
      </c>
      <c r="G3195" t="s">
        <v>8224</v>
      </c>
      <c r="H3195" t="s">
        <v>8246</v>
      </c>
      <c r="I3195">
        <v>1324232504</v>
      </c>
      <c r="J3195">
        <v>1320776504</v>
      </c>
      <c r="K3195" t="b">
        <v>0</v>
      </c>
      <c r="L3195">
        <v>14</v>
      </c>
      <c r="M3195" t="b">
        <v>0</v>
      </c>
      <c r="N3195" t="s">
        <v>8304</v>
      </c>
      <c r="O3195" s="5">
        <f>E3195/D3195</f>
        <v>0.11458333333333333</v>
      </c>
      <c r="P3195" s="6">
        <f>ROUND(E3195/L3195,2)</f>
        <v>39.29</v>
      </c>
      <c r="Q3195" t="str">
        <f>LEFT(N3195, SEARCH("/",N3195)-1)</f>
        <v>publishing</v>
      </c>
      <c r="R3195" t="str">
        <f>RIGHT(N3195, LEN(N3195)-SEARCH("/",N3195))</f>
        <v>children's books</v>
      </c>
      <c r="S3195" s="10">
        <f t="shared" si="98"/>
        <v>40855.556759259256</v>
      </c>
      <c r="T3195" s="10">
        <f t="shared" si="99"/>
        <v>40895.556759259256</v>
      </c>
    </row>
    <row r="3196" spans="1:20" ht="49" x14ac:dyDescent="0.25">
      <c r="A3196">
        <v>2753</v>
      </c>
      <c r="B3196" s="3" t="s">
        <v>2753</v>
      </c>
      <c r="C3196" s="3" t="s">
        <v>6863</v>
      </c>
      <c r="D3196">
        <v>2000</v>
      </c>
      <c r="E3196">
        <v>380</v>
      </c>
      <c r="F3196" t="s">
        <v>8221</v>
      </c>
      <c r="G3196" t="s">
        <v>8224</v>
      </c>
      <c r="H3196" t="s">
        <v>8246</v>
      </c>
      <c r="I3196">
        <v>1346017023</v>
      </c>
      <c r="J3196">
        <v>1343425023</v>
      </c>
      <c r="K3196" t="b">
        <v>0</v>
      </c>
      <c r="L3196">
        <v>8</v>
      </c>
      <c r="M3196" t="b">
        <v>0</v>
      </c>
      <c r="N3196" t="s">
        <v>8304</v>
      </c>
      <c r="O3196" s="5">
        <f>E3196/D3196</f>
        <v>0.19</v>
      </c>
      <c r="P3196" s="6">
        <f>ROUND(E3196/L3196,2)</f>
        <v>47.5</v>
      </c>
      <c r="Q3196" t="str">
        <f>LEFT(N3196, SEARCH("/",N3196)-1)</f>
        <v>publishing</v>
      </c>
      <c r="R3196" t="str">
        <f>RIGHT(N3196, LEN(N3196)-SEARCH("/",N3196))</f>
        <v>children's books</v>
      </c>
      <c r="S3196" s="10">
        <f t="shared" si="98"/>
        <v>41117.692395833328</v>
      </c>
      <c r="T3196" s="10">
        <f t="shared" si="99"/>
        <v>41147.692395833328</v>
      </c>
    </row>
    <row r="3197" spans="1:20" ht="49" x14ac:dyDescent="0.25">
      <c r="A3197">
        <v>2754</v>
      </c>
      <c r="B3197" s="3" t="s">
        <v>2754</v>
      </c>
      <c r="C3197" s="3" t="s">
        <v>6864</v>
      </c>
      <c r="D3197">
        <v>10000</v>
      </c>
      <c r="E3197">
        <v>0</v>
      </c>
      <c r="F3197" t="s">
        <v>8221</v>
      </c>
      <c r="G3197" t="s">
        <v>8224</v>
      </c>
      <c r="H3197" t="s">
        <v>8246</v>
      </c>
      <c r="I3197">
        <v>1410448551</v>
      </c>
      <c r="J3197">
        <v>1407856551</v>
      </c>
      <c r="K3197" t="b">
        <v>0</v>
      </c>
      <c r="L3197">
        <v>0</v>
      </c>
      <c r="M3197" t="b">
        <v>0</v>
      </c>
      <c r="N3197" t="s">
        <v>8304</v>
      </c>
      <c r="O3197" s="5">
        <f>E3197/D3197</f>
        <v>0</v>
      </c>
      <c r="P3197" s="6" t="e">
        <f>ROUND(E3197/L3197,2)</f>
        <v>#DIV/0!</v>
      </c>
      <c r="Q3197" t="str">
        <f>LEFT(N3197, SEARCH("/",N3197)-1)</f>
        <v>publishing</v>
      </c>
      <c r="R3197" t="str">
        <f>RIGHT(N3197, LEN(N3197)-SEARCH("/",N3197))</f>
        <v>children's books</v>
      </c>
      <c r="S3197" s="10">
        <f t="shared" si="98"/>
        <v>41863.427673611106</v>
      </c>
      <c r="T3197" s="10">
        <f t="shared" si="99"/>
        <v>41893.427673611106</v>
      </c>
    </row>
    <row r="3198" spans="1:20" ht="33" x14ac:dyDescent="0.25">
      <c r="A3198">
        <v>2755</v>
      </c>
      <c r="B3198" s="3" t="s">
        <v>2755</v>
      </c>
      <c r="C3198" s="3" t="s">
        <v>6865</v>
      </c>
      <c r="D3198">
        <v>500</v>
      </c>
      <c r="E3198">
        <v>260</v>
      </c>
      <c r="F3198" t="s">
        <v>8221</v>
      </c>
      <c r="G3198" t="s">
        <v>8241</v>
      </c>
      <c r="H3198" t="s">
        <v>8249</v>
      </c>
      <c r="I3198">
        <v>1428519527</v>
      </c>
      <c r="J3198">
        <v>1425927527</v>
      </c>
      <c r="K3198" t="b">
        <v>0</v>
      </c>
      <c r="L3198">
        <v>15</v>
      </c>
      <c r="M3198" t="b">
        <v>0</v>
      </c>
      <c r="N3198" t="s">
        <v>8304</v>
      </c>
      <c r="O3198" s="5">
        <f>E3198/D3198</f>
        <v>0.52</v>
      </c>
      <c r="P3198" s="6">
        <f>ROUND(E3198/L3198,2)</f>
        <v>17.329999999999998</v>
      </c>
      <c r="Q3198" t="str">
        <f>LEFT(N3198, SEARCH("/",N3198)-1)</f>
        <v>publishing</v>
      </c>
      <c r="R3198" t="str">
        <f>RIGHT(N3198, LEN(N3198)-SEARCH("/",N3198))</f>
        <v>children's books</v>
      </c>
      <c r="S3198" s="10">
        <f t="shared" si="98"/>
        <v>42072.582488425927</v>
      </c>
      <c r="T3198" s="10">
        <f t="shared" si="99"/>
        <v>42102.582488425927</v>
      </c>
    </row>
    <row r="3199" spans="1:20" ht="49" x14ac:dyDescent="0.25">
      <c r="A3199">
        <v>2756</v>
      </c>
      <c r="B3199" s="3" t="s">
        <v>2756</v>
      </c>
      <c r="C3199" s="3" t="s">
        <v>6866</v>
      </c>
      <c r="D3199">
        <v>10000</v>
      </c>
      <c r="E3199">
        <v>1048</v>
      </c>
      <c r="F3199" t="s">
        <v>8221</v>
      </c>
      <c r="G3199" t="s">
        <v>8224</v>
      </c>
      <c r="H3199" t="s">
        <v>8246</v>
      </c>
      <c r="I3199">
        <v>1389476201</v>
      </c>
      <c r="J3199">
        <v>1386884201</v>
      </c>
      <c r="K3199" t="b">
        <v>0</v>
      </c>
      <c r="L3199">
        <v>33</v>
      </c>
      <c r="M3199" t="b">
        <v>0</v>
      </c>
      <c r="N3199" t="s">
        <v>8304</v>
      </c>
      <c r="O3199" s="5">
        <f>E3199/D3199</f>
        <v>0.1048</v>
      </c>
      <c r="P3199" s="6">
        <f>ROUND(E3199/L3199,2)</f>
        <v>31.76</v>
      </c>
      <c r="Q3199" t="str">
        <f>LEFT(N3199, SEARCH("/",N3199)-1)</f>
        <v>publishing</v>
      </c>
      <c r="R3199" t="str">
        <f>RIGHT(N3199, LEN(N3199)-SEARCH("/",N3199))</f>
        <v>children's books</v>
      </c>
      <c r="S3199" s="10">
        <f t="shared" si="98"/>
        <v>41620.692141203697</v>
      </c>
      <c r="T3199" s="10">
        <f t="shared" si="99"/>
        <v>41650.692141203697</v>
      </c>
    </row>
    <row r="3200" spans="1:20" ht="33" x14ac:dyDescent="0.25">
      <c r="A3200">
        <v>2757</v>
      </c>
      <c r="B3200" s="3" t="s">
        <v>2757</v>
      </c>
      <c r="C3200" s="3" t="s">
        <v>6867</v>
      </c>
      <c r="D3200">
        <v>1500</v>
      </c>
      <c r="E3200">
        <v>10</v>
      </c>
      <c r="F3200" t="s">
        <v>8221</v>
      </c>
      <c r="G3200" t="s">
        <v>8224</v>
      </c>
      <c r="H3200" t="s">
        <v>8246</v>
      </c>
      <c r="I3200">
        <v>1470498332</v>
      </c>
      <c r="J3200">
        <v>1469202332</v>
      </c>
      <c r="K3200" t="b">
        <v>0</v>
      </c>
      <c r="L3200">
        <v>2</v>
      </c>
      <c r="M3200" t="b">
        <v>0</v>
      </c>
      <c r="N3200" t="s">
        <v>8304</v>
      </c>
      <c r="O3200" s="5">
        <f>E3200/D3200</f>
        <v>6.6666666666666671E-3</v>
      </c>
      <c r="P3200" s="6">
        <f>ROUND(E3200/L3200,2)</f>
        <v>5</v>
      </c>
      <c r="Q3200" t="str">
        <f>LEFT(N3200, SEARCH("/",N3200)-1)</f>
        <v>publishing</v>
      </c>
      <c r="R3200" t="str">
        <f>RIGHT(N3200, LEN(N3200)-SEARCH("/",N3200))</f>
        <v>children's books</v>
      </c>
      <c r="S3200" s="10">
        <f t="shared" si="98"/>
        <v>42573.448287037034</v>
      </c>
      <c r="T3200" s="10">
        <f t="shared" si="99"/>
        <v>42588.448287037034</v>
      </c>
    </row>
    <row r="3201" spans="1:20" ht="49" x14ac:dyDescent="0.25">
      <c r="A3201">
        <v>2758</v>
      </c>
      <c r="B3201" s="3" t="s">
        <v>2758</v>
      </c>
      <c r="C3201" s="3" t="s">
        <v>6868</v>
      </c>
      <c r="D3201">
        <v>2000</v>
      </c>
      <c r="E3201">
        <v>234</v>
      </c>
      <c r="F3201" t="s">
        <v>8221</v>
      </c>
      <c r="G3201" t="s">
        <v>8226</v>
      </c>
      <c r="H3201" t="s">
        <v>8248</v>
      </c>
      <c r="I3201">
        <v>1476095783</v>
      </c>
      <c r="J3201">
        <v>1474886183</v>
      </c>
      <c r="K3201" t="b">
        <v>0</v>
      </c>
      <c r="L3201">
        <v>6</v>
      </c>
      <c r="M3201" t="b">
        <v>0</v>
      </c>
      <c r="N3201" t="s">
        <v>8304</v>
      </c>
      <c r="O3201" s="5">
        <f>E3201/D3201</f>
        <v>0.11700000000000001</v>
      </c>
      <c r="P3201" s="6">
        <f>ROUND(E3201/L3201,2)</f>
        <v>39</v>
      </c>
      <c r="Q3201" t="str">
        <f>LEFT(N3201, SEARCH("/",N3201)-1)</f>
        <v>publishing</v>
      </c>
      <c r="R3201" t="str">
        <f>RIGHT(N3201, LEN(N3201)-SEARCH("/",N3201))</f>
        <v>children's books</v>
      </c>
      <c r="S3201" s="10">
        <f t="shared" si="98"/>
        <v>42639.23359953703</v>
      </c>
      <c r="T3201" s="10">
        <f t="shared" si="99"/>
        <v>42653.23359953703</v>
      </c>
    </row>
    <row r="3202" spans="1:20" ht="49" x14ac:dyDescent="0.25">
      <c r="A3202">
        <v>2759</v>
      </c>
      <c r="B3202" s="3" t="s">
        <v>2759</v>
      </c>
      <c r="C3202" s="3" t="s">
        <v>6869</v>
      </c>
      <c r="D3202">
        <v>1000</v>
      </c>
      <c r="E3202">
        <v>105</v>
      </c>
      <c r="F3202" t="s">
        <v>8221</v>
      </c>
      <c r="G3202" t="s">
        <v>8226</v>
      </c>
      <c r="H3202" t="s">
        <v>8248</v>
      </c>
      <c r="I3202">
        <v>1468658866</v>
      </c>
      <c r="J3202">
        <v>1464943666</v>
      </c>
      <c r="K3202" t="b">
        <v>0</v>
      </c>
      <c r="L3202">
        <v>2</v>
      </c>
      <c r="M3202" t="b">
        <v>0</v>
      </c>
      <c r="N3202" t="s">
        <v>8304</v>
      </c>
      <c r="O3202" s="5">
        <f>E3202/D3202</f>
        <v>0.105</v>
      </c>
      <c r="P3202" s="6">
        <f>ROUND(E3202/L3202,2)</f>
        <v>52.5</v>
      </c>
      <c r="Q3202" t="str">
        <f>LEFT(N3202, SEARCH("/",N3202)-1)</f>
        <v>publishing</v>
      </c>
      <c r="R3202" t="str">
        <f>RIGHT(N3202, LEN(N3202)-SEARCH("/",N3202))</f>
        <v>children's books</v>
      </c>
      <c r="S3202" s="10">
        <f t="shared" si="98"/>
        <v>42524.158171296294</v>
      </c>
      <c r="T3202" s="10">
        <f t="shared" si="99"/>
        <v>42567.158171296294</v>
      </c>
    </row>
    <row r="3203" spans="1:20" ht="49" x14ac:dyDescent="0.25">
      <c r="A3203">
        <v>2760</v>
      </c>
      <c r="B3203" s="3" t="s">
        <v>2760</v>
      </c>
      <c r="C3203" s="3" t="s">
        <v>6870</v>
      </c>
      <c r="D3203">
        <v>5000</v>
      </c>
      <c r="E3203">
        <v>0</v>
      </c>
      <c r="F3203" t="s">
        <v>8221</v>
      </c>
      <c r="G3203" t="s">
        <v>8225</v>
      </c>
      <c r="H3203" t="s">
        <v>8247</v>
      </c>
      <c r="I3203">
        <v>1371726258</v>
      </c>
      <c r="J3203">
        <v>1369134258</v>
      </c>
      <c r="K3203" t="b">
        <v>0</v>
      </c>
      <c r="L3203">
        <v>0</v>
      </c>
      <c r="M3203" t="b">
        <v>0</v>
      </c>
      <c r="N3203" t="s">
        <v>8304</v>
      </c>
      <c r="O3203" s="5">
        <f>E3203/D3203</f>
        <v>0</v>
      </c>
      <c r="P3203" s="6" t="e">
        <f>ROUND(E3203/L3203,2)</f>
        <v>#DIV/0!</v>
      </c>
      <c r="Q3203" t="str">
        <f>LEFT(N3203, SEARCH("/",N3203)-1)</f>
        <v>publishing</v>
      </c>
      <c r="R3203" t="str">
        <f>RIGHT(N3203, LEN(N3203)-SEARCH("/",N3203))</f>
        <v>children's books</v>
      </c>
      <c r="S3203" s="10">
        <f t="shared" ref="S3203:S3266" si="100">(J3203/86400)+25569+(-5/24)</f>
        <v>41415.252986111111</v>
      </c>
      <c r="T3203" s="10">
        <f t="shared" ref="T3203:T3266" si="101">(I3203/86400)+25569+(-5/24)</f>
        <v>41445.252986111111</v>
      </c>
    </row>
    <row r="3204" spans="1:20" ht="33" x14ac:dyDescent="0.25">
      <c r="A3204">
        <v>2761</v>
      </c>
      <c r="B3204" s="3" t="s">
        <v>2761</v>
      </c>
      <c r="C3204" s="3" t="s">
        <v>6871</v>
      </c>
      <c r="D3204">
        <v>5000</v>
      </c>
      <c r="E3204">
        <v>36</v>
      </c>
      <c r="F3204" t="s">
        <v>8221</v>
      </c>
      <c r="G3204" t="s">
        <v>8224</v>
      </c>
      <c r="H3204" t="s">
        <v>8246</v>
      </c>
      <c r="I3204">
        <v>1357176693</v>
      </c>
      <c r="J3204">
        <v>1354584693</v>
      </c>
      <c r="K3204" t="b">
        <v>0</v>
      </c>
      <c r="L3204">
        <v>4</v>
      </c>
      <c r="M3204" t="b">
        <v>0</v>
      </c>
      <c r="N3204" t="s">
        <v>8304</v>
      </c>
      <c r="O3204" s="5">
        <f>E3204/D3204</f>
        <v>7.1999999999999998E-3</v>
      </c>
      <c r="P3204" s="6">
        <f>ROUND(E3204/L3204,2)</f>
        <v>9</v>
      </c>
      <c r="Q3204" t="str">
        <f>LEFT(N3204, SEARCH("/",N3204)-1)</f>
        <v>publishing</v>
      </c>
      <c r="R3204" t="str">
        <f>RIGHT(N3204, LEN(N3204)-SEARCH("/",N3204))</f>
        <v>children's books</v>
      </c>
      <c r="S3204" s="10">
        <f t="shared" si="100"/>
        <v>41246.85524305555</v>
      </c>
      <c r="T3204" s="10">
        <f t="shared" si="101"/>
        <v>41276.85524305555</v>
      </c>
    </row>
    <row r="3205" spans="1:20" ht="49" x14ac:dyDescent="0.25">
      <c r="A3205">
        <v>2762</v>
      </c>
      <c r="B3205" s="3" t="s">
        <v>2762</v>
      </c>
      <c r="C3205" s="3" t="s">
        <v>6872</v>
      </c>
      <c r="D3205">
        <v>3250</v>
      </c>
      <c r="E3205">
        <v>25</v>
      </c>
      <c r="F3205" t="s">
        <v>8221</v>
      </c>
      <c r="G3205" t="s">
        <v>8224</v>
      </c>
      <c r="H3205" t="s">
        <v>8246</v>
      </c>
      <c r="I3205">
        <v>1332114795</v>
      </c>
      <c r="J3205">
        <v>1326934395</v>
      </c>
      <c r="K3205" t="b">
        <v>0</v>
      </c>
      <c r="L3205">
        <v>1</v>
      </c>
      <c r="M3205" t="b">
        <v>0</v>
      </c>
      <c r="N3205" t="s">
        <v>8304</v>
      </c>
      <c r="O3205" s="5">
        <f>E3205/D3205</f>
        <v>7.6923076923076927E-3</v>
      </c>
      <c r="P3205" s="6">
        <f>ROUND(E3205/L3205,2)</f>
        <v>25</v>
      </c>
      <c r="Q3205" t="str">
        <f>LEFT(N3205, SEARCH("/",N3205)-1)</f>
        <v>publishing</v>
      </c>
      <c r="R3205" t="str">
        <f>RIGHT(N3205, LEN(N3205)-SEARCH("/",N3205))</f>
        <v>children's books</v>
      </c>
      <c r="S3205" s="10">
        <f t="shared" si="100"/>
        <v>40926.828645833331</v>
      </c>
      <c r="T3205" s="10">
        <f t="shared" si="101"/>
        <v>40986.786979166667</v>
      </c>
    </row>
    <row r="3206" spans="1:20" ht="33" x14ac:dyDescent="0.25">
      <c r="A3206">
        <v>2763</v>
      </c>
      <c r="B3206" s="3" t="s">
        <v>2763</v>
      </c>
      <c r="C3206" s="3" t="s">
        <v>6873</v>
      </c>
      <c r="D3206">
        <v>39400</v>
      </c>
      <c r="E3206">
        <v>90</v>
      </c>
      <c r="F3206" t="s">
        <v>8221</v>
      </c>
      <c r="G3206" t="s">
        <v>8224</v>
      </c>
      <c r="H3206" t="s">
        <v>8246</v>
      </c>
      <c r="I3206">
        <v>1369403684</v>
      </c>
      <c r="J3206">
        <v>1365515684</v>
      </c>
      <c r="K3206" t="b">
        <v>0</v>
      </c>
      <c r="L3206">
        <v>3</v>
      </c>
      <c r="M3206" t="b">
        <v>0</v>
      </c>
      <c r="N3206" t="s">
        <v>8304</v>
      </c>
      <c r="O3206" s="5">
        <f>E3206/D3206</f>
        <v>2.2842639593908631E-3</v>
      </c>
      <c r="P3206" s="6">
        <f>ROUND(E3206/L3206,2)</f>
        <v>30</v>
      </c>
      <c r="Q3206" t="str">
        <f>LEFT(N3206, SEARCH("/",N3206)-1)</f>
        <v>publishing</v>
      </c>
      <c r="R3206" t="str">
        <f>RIGHT(N3206, LEN(N3206)-SEARCH("/",N3206))</f>
        <v>children's books</v>
      </c>
      <c r="S3206" s="10">
        <f t="shared" si="100"/>
        <v>41373.371342592589</v>
      </c>
      <c r="T3206" s="10">
        <f t="shared" si="101"/>
        <v>41418.371342592589</v>
      </c>
    </row>
    <row r="3207" spans="1:20" ht="49" x14ac:dyDescent="0.25">
      <c r="A3207">
        <v>2764</v>
      </c>
      <c r="B3207" s="3" t="s">
        <v>2764</v>
      </c>
      <c r="C3207" s="3" t="s">
        <v>6874</v>
      </c>
      <c r="D3207">
        <v>4000</v>
      </c>
      <c r="E3207">
        <v>45</v>
      </c>
      <c r="F3207" t="s">
        <v>8221</v>
      </c>
      <c r="G3207" t="s">
        <v>8224</v>
      </c>
      <c r="H3207" t="s">
        <v>8246</v>
      </c>
      <c r="I3207">
        <v>1338404400</v>
      </c>
      <c r="J3207">
        <v>1335855631</v>
      </c>
      <c r="K3207" t="b">
        <v>0</v>
      </c>
      <c r="L3207">
        <v>4</v>
      </c>
      <c r="M3207" t="b">
        <v>0</v>
      </c>
      <c r="N3207" t="s">
        <v>8304</v>
      </c>
      <c r="O3207" s="5">
        <f>E3207/D3207</f>
        <v>1.125E-2</v>
      </c>
      <c r="P3207" s="6">
        <f>ROUND(E3207/L3207,2)</f>
        <v>11.25</v>
      </c>
      <c r="Q3207" t="str">
        <f>LEFT(N3207, SEARCH("/",N3207)-1)</f>
        <v>publishing</v>
      </c>
      <c r="R3207" t="str">
        <f>RIGHT(N3207, LEN(N3207)-SEARCH("/",N3207))</f>
        <v>children's books</v>
      </c>
      <c r="S3207" s="10">
        <f t="shared" si="100"/>
        <v>41030.083692129629</v>
      </c>
      <c r="T3207" s="10">
        <f t="shared" si="101"/>
        <v>41059.583333333328</v>
      </c>
    </row>
    <row r="3208" spans="1:20" ht="49" x14ac:dyDescent="0.25">
      <c r="A3208">
        <v>2765</v>
      </c>
      <c r="B3208" s="3" t="s">
        <v>2765</v>
      </c>
      <c r="C3208" s="3" t="s">
        <v>6875</v>
      </c>
      <c r="D3208">
        <v>4000</v>
      </c>
      <c r="E3208">
        <v>0</v>
      </c>
      <c r="F3208" t="s">
        <v>8221</v>
      </c>
      <c r="G3208" t="s">
        <v>8224</v>
      </c>
      <c r="H3208" t="s">
        <v>8246</v>
      </c>
      <c r="I3208">
        <v>1351432428</v>
      </c>
      <c r="J3208">
        <v>1350050028</v>
      </c>
      <c r="K3208" t="b">
        <v>0</v>
      </c>
      <c r="L3208">
        <v>0</v>
      </c>
      <c r="M3208" t="b">
        <v>0</v>
      </c>
      <c r="N3208" t="s">
        <v>8304</v>
      </c>
      <c r="O3208" s="5">
        <f>E3208/D3208</f>
        <v>0</v>
      </c>
      <c r="P3208" s="6" t="e">
        <f>ROUND(E3208/L3208,2)</f>
        <v>#DIV/0!</v>
      </c>
      <c r="Q3208" t="str">
        <f>LEFT(N3208, SEARCH("/",N3208)-1)</f>
        <v>publishing</v>
      </c>
      <c r="R3208" t="str">
        <f>RIGHT(N3208, LEN(N3208)-SEARCH("/",N3208))</f>
        <v>children's books</v>
      </c>
      <c r="S3208" s="10">
        <f t="shared" si="100"/>
        <v>41194.370694444442</v>
      </c>
      <c r="T3208" s="10">
        <f t="shared" si="101"/>
        <v>41210.370694444442</v>
      </c>
    </row>
    <row r="3209" spans="1:20" ht="49" x14ac:dyDescent="0.25">
      <c r="A3209">
        <v>2766</v>
      </c>
      <c r="B3209" s="3" t="s">
        <v>2766</v>
      </c>
      <c r="C3209" s="3" t="s">
        <v>6876</v>
      </c>
      <c r="D3209">
        <v>5000</v>
      </c>
      <c r="E3209">
        <v>100</v>
      </c>
      <c r="F3209" t="s">
        <v>8221</v>
      </c>
      <c r="G3209" t="s">
        <v>8224</v>
      </c>
      <c r="H3209" t="s">
        <v>8246</v>
      </c>
      <c r="I3209">
        <v>1313078518</v>
      </c>
      <c r="J3209">
        <v>1310486518</v>
      </c>
      <c r="K3209" t="b">
        <v>0</v>
      </c>
      <c r="L3209">
        <v>4</v>
      </c>
      <c r="M3209" t="b">
        <v>0</v>
      </c>
      <c r="N3209" t="s">
        <v>8304</v>
      </c>
      <c r="O3209" s="5">
        <f>E3209/D3209</f>
        <v>0.02</v>
      </c>
      <c r="P3209" s="6">
        <f>ROUND(E3209/L3209,2)</f>
        <v>25</v>
      </c>
      <c r="Q3209" t="str">
        <f>LEFT(N3209, SEARCH("/",N3209)-1)</f>
        <v>publishing</v>
      </c>
      <c r="R3209" t="str">
        <f>RIGHT(N3209, LEN(N3209)-SEARCH("/",N3209))</f>
        <v>children's books</v>
      </c>
      <c r="S3209" s="10">
        <f t="shared" si="100"/>
        <v>40736.459699074076</v>
      </c>
      <c r="T3209" s="10">
        <f t="shared" si="101"/>
        <v>40766.459699074076</v>
      </c>
    </row>
    <row r="3210" spans="1:20" ht="49" x14ac:dyDescent="0.25">
      <c r="A3210">
        <v>2767</v>
      </c>
      <c r="B3210" s="3" t="s">
        <v>2767</v>
      </c>
      <c r="C3210" s="3" t="s">
        <v>6877</v>
      </c>
      <c r="D3210">
        <v>4000</v>
      </c>
      <c r="E3210">
        <v>34</v>
      </c>
      <c r="F3210" t="s">
        <v>8221</v>
      </c>
      <c r="G3210" t="s">
        <v>8229</v>
      </c>
      <c r="H3210" t="s">
        <v>8251</v>
      </c>
      <c r="I3210">
        <v>1439766050</v>
      </c>
      <c r="J3210">
        <v>1434582050</v>
      </c>
      <c r="K3210" t="b">
        <v>0</v>
      </c>
      <c r="L3210">
        <v>3</v>
      </c>
      <c r="M3210" t="b">
        <v>0</v>
      </c>
      <c r="N3210" t="s">
        <v>8304</v>
      </c>
      <c r="O3210" s="5">
        <f>E3210/D3210</f>
        <v>8.5000000000000006E-3</v>
      </c>
      <c r="P3210" s="6">
        <f>ROUND(E3210/L3210,2)</f>
        <v>11.33</v>
      </c>
      <c r="Q3210" t="str">
        <f>LEFT(N3210, SEARCH("/",N3210)-1)</f>
        <v>publishing</v>
      </c>
      <c r="R3210" t="str">
        <f>RIGHT(N3210, LEN(N3210)-SEARCH("/",N3210))</f>
        <v>children's books</v>
      </c>
      <c r="S3210" s="10">
        <f t="shared" si="100"/>
        <v>42172.750578703701</v>
      </c>
      <c r="T3210" s="10">
        <f t="shared" si="101"/>
        <v>42232.750578703701</v>
      </c>
    </row>
    <row r="3211" spans="1:20" ht="49" x14ac:dyDescent="0.25">
      <c r="A3211">
        <v>2768</v>
      </c>
      <c r="B3211" s="3" t="s">
        <v>2768</v>
      </c>
      <c r="C3211" s="3" t="s">
        <v>6878</v>
      </c>
      <c r="D3211">
        <v>7000</v>
      </c>
      <c r="E3211">
        <v>1002</v>
      </c>
      <c r="F3211" t="s">
        <v>8221</v>
      </c>
      <c r="G3211" t="s">
        <v>8224</v>
      </c>
      <c r="H3211" t="s">
        <v>8246</v>
      </c>
      <c r="I3211">
        <v>1333028723</v>
      </c>
      <c r="J3211">
        <v>1330440323</v>
      </c>
      <c r="K3211" t="b">
        <v>0</v>
      </c>
      <c r="L3211">
        <v>34</v>
      </c>
      <c r="M3211" t="b">
        <v>0</v>
      </c>
      <c r="N3211" t="s">
        <v>8304</v>
      </c>
      <c r="O3211" s="5">
        <f>E3211/D3211</f>
        <v>0.14314285714285716</v>
      </c>
      <c r="P3211" s="6">
        <f>ROUND(E3211/L3211,2)</f>
        <v>29.47</v>
      </c>
      <c r="Q3211" t="str">
        <f>LEFT(N3211, SEARCH("/",N3211)-1)</f>
        <v>publishing</v>
      </c>
      <c r="R3211" t="str">
        <f>RIGHT(N3211, LEN(N3211)-SEARCH("/",N3211))</f>
        <v>children's books</v>
      </c>
      <c r="S3211" s="10">
        <f t="shared" si="100"/>
        <v>40967.4065162037</v>
      </c>
      <c r="T3211" s="10">
        <f t="shared" si="101"/>
        <v>40997.364849537036</v>
      </c>
    </row>
    <row r="3212" spans="1:20" ht="49" x14ac:dyDescent="0.25">
      <c r="A3212">
        <v>2769</v>
      </c>
      <c r="B3212" s="3" t="s">
        <v>2769</v>
      </c>
      <c r="C3212" s="3" t="s">
        <v>6879</v>
      </c>
      <c r="D3212">
        <v>800</v>
      </c>
      <c r="E3212">
        <v>2</v>
      </c>
      <c r="F3212" t="s">
        <v>8221</v>
      </c>
      <c r="G3212" t="s">
        <v>8225</v>
      </c>
      <c r="H3212" t="s">
        <v>8247</v>
      </c>
      <c r="I3212">
        <v>1401997790</v>
      </c>
      <c r="J3212">
        <v>1397677790</v>
      </c>
      <c r="K3212" t="b">
        <v>0</v>
      </c>
      <c r="L3212">
        <v>2</v>
      </c>
      <c r="M3212" t="b">
        <v>0</v>
      </c>
      <c r="N3212" t="s">
        <v>8304</v>
      </c>
      <c r="O3212" s="5">
        <f>E3212/D3212</f>
        <v>2.5000000000000001E-3</v>
      </c>
      <c r="P3212" s="6">
        <f>ROUND(E3212/L3212,2)</f>
        <v>1</v>
      </c>
      <c r="Q3212" t="str">
        <f>LEFT(N3212, SEARCH("/",N3212)-1)</f>
        <v>publishing</v>
      </c>
      <c r="R3212" t="str">
        <f>RIGHT(N3212, LEN(N3212)-SEARCH("/",N3212))</f>
        <v>children's books</v>
      </c>
      <c r="S3212" s="10">
        <f t="shared" si="100"/>
        <v>41745.617939814816</v>
      </c>
      <c r="T3212" s="10">
        <f t="shared" si="101"/>
        <v>41795.617939814816</v>
      </c>
    </row>
    <row r="3213" spans="1:20" ht="49" x14ac:dyDescent="0.25">
      <c r="A3213">
        <v>2770</v>
      </c>
      <c r="B3213" s="3" t="s">
        <v>2770</v>
      </c>
      <c r="C3213" s="3" t="s">
        <v>6880</v>
      </c>
      <c r="D3213">
        <v>20000</v>
      </c>
      <c r="E3213">
        <v>2082.25</v>
      </c>
      <c r="F3213" t="s">
        <v>8221</v>
      </c>
      <c r="G3213" t="s">
        <v>8224</v>
      </c>
      <c r="H3213" t="s">
        <v>8246</v>
      </c>
      <c r="I3213">
        <v>1395158130</v>
      </c>
      <c r="J3213">
        <v>1392569730</v>
      </c>
      <c r="K3213" t="b">
        <v>0</v>
      </c>
      <c r="L3213">
        <v>33</v>
      </c>
      <c r="M3213" t="b">
        <v>0</v>
      </c>
      <c r="N3213" t="s">
        <v>8304</v>
      </c>
      <c r="O3213" s="5">
        <f>E3213/D3213</f>
        <v>0.1041125</v>
      </c>
      <c r="P3213" s="6">
        <f>ROUND(E3213/L3213,2)</f>
        <v>63.1</v>
      </c>
      <c r="Q3213" t="str">
        <f>LEFT(N3213, SEARCH("/",N3213)-1)</f>
        <v>publishing</v>
      </c>
      <c r="R3213" t="str">
        <f>RIGHT(N3213, LEN(N3213)-SEARCH("/",N3213))</f>
        <v>children's books</v>
      </c>
      <c r="S3213" s="10">
        <f t="shared" si="100"/>
        <v>41686.496874999997</v>
      </c>
      <c r="T3213" s="10">
        <f t="shared" si="101"/>
        <v>41716.455208333333</v>
      </c>
    </row>
    <row r="3214" spans="1:20" ht="49" x14ac:dyDescent="0.25">
      <c r="A3214">
        <v>2771</v>
      </c>
      <c r="B3214" s="3" t="s">
        <v>2771</v>
      </c>
      <c r="C3214" s="3" t="s">
        <v>6881</v>
      </c>
      <c r="D3214">
        <v>19980</v>
      </c>
      <c r="E3214">
        <v>0</v>
      </c>
      <c r="F3214" t="s">
        <v>8221</v>
      </c>
      <c r="G3214" t="s">
        <v>8224</v>
      </c>
      <c r="H3214" t="s">
        <v>8246</v>
      </c>
      <c r="I3214">
        <v>1359738000</v>
      </c>
      <c r="J3214">
        <v>1355489140</v>
      </c>
      <c r="K3214" t="b">
        <v>0</v>
      </c>
      <c r="L3214">
        <v>0</v>
      </c>
      <c r="M3214" t="b">
        <v>0</v>
      </c>
      <c r="N3214" t="s">
        <v>8304</v>
      </c>
      <c r="O3214" s="5">
        <f>E3214/D3214</f>
        <v>0</v>
      </c>
      <c r="P3214" s="6" t="e">
        <f>ROUND(E3214/L3214,2)</f>
        <v>#DIV/0!</v>
      </c>
      <c r="Q3214" t="str">
        <f>LEFT(N3214, SEARCH("/",N3214)-1)</f>
        <v>publishing</v>
      </c>
      <c r="R3214" t="str">
        <f>RIGHT(N3214, LEN(N3214)-SEARCH("/",N3214))</f>
        <v>children's books</v>
      </c>
      <c r="S3214" s="10">
        <f t="shared" si="100"/>
        <v>41257.323379629626</v>
      </c>
      <c r="T3214" s="10">
        <f t="shared" si="101"/>
        <v>41306.5</v>
      </c>
    </row>
    <row r="3215" spans="1:20" ht="49" x14ac:dyDescent="0.25">
      <c r="A3215">
        <v>2772</v>
      </c>
      <c r="B3215" s="3" t="s">
        <v>2772</v>
      </c>
      <c r="C3215" s="3" t="s">
        <v>6882</v>
      </c>
      <c r="D3215">
        <v>8000</v>
      </c>
      <c r="E3215">
        <v>0</v>
      </c>
      <c r="F3215" t="s">
        <v>8221</v>
      </c>
      <c r="G3215" t="s">
        <v>8224</v>
      </c>
      <c r="H3215" t="s">
        <v>8246</v>
      </c>
      <c r="I3215">
        <v>1381006294</v>
      </c>
      <c r="J3215">
        <v>1379710294</v>
      </c>
      <c r="K3215" t="b">
        <v>0</v>
      </c>
      <c r="L3215">
        <v>0</v>
      </c>
      <c r="M3215" t="b">
        <v>0</v>
      </c>
      <c r="N3215" t="s">
        <v>8304</v>
      </c>
      <c r="O3215" s="5">
        <f>E3215/D3215</f>
        <v>0</v>
      </c>
      <c r="P3215" s="6" t="e">
        <f>ROUND(E3215/L3215,2)</f>
        <v>#DIV/0!</v>
      </c>
      <c r="Q3215" t="str">
        <f>LEFT(N3215, SEARCH("/",N3215)-1)</f>
        <v>publishing</v>
      </c>
      <c r="R3215" t="str">
        <f>RIGHT(N3215, LEN(N3215)-SEARCH("/",N3215))</f>
        <v>children's books</v>
      </c>
      <c r="S3215" s="10">
        <f t="shared" si="100"/>
        <v>41537.660810185182</v>
      </c>
      <c r="T3215" s="10">
        <f t="shared" si="101"/>
        <v>41552.660810185182</v>
      </c>
    </row>
    <row r="3216" spans="1:20" ht="49" x14ac:dyDescent="0.25">
      <c r="A3216">
        <v>2773</v>
      </c>
      <c r="B3216" s="3" t="s">
        <v>2773</v>
      </c>
      <c r="C3216" s="3" t="s">
        <v>6883</v>
      </c>
      <c r="D3216">
        <v>530</v>
      </c>
      <c r="E3216">
        <v>1</v>
      </c>
      <c r="F3216" t="s">
        <v>8221</v>
      </c>
      <c r="G3216" t="s">
        <v>8229</v>
      </c>
      <c r="H3216" t="s">
        <v>8251</v>
      </c>
      <c r="I3216">
        <v>1461530721</v>
      </c>
      <c r="J3216">
        <v>1460666721</v>
      </c>
      <c r="K3216" t="b">
        <v>0</v>
      </c>
      <c r="L3216">
        <v>1</v>
      </c>
      <c r="M3216" t="b">
        <v>0</v>
      </c>
      <c r="N3216" t="s">
        <v>8304</v>
      </c>
      <c r="O3216" s="5">
        <f>E3216/D3216</f>
        <v>1.8867924528301887E-3</v>
      </c>
      <c r="P3216" s="6">
        <f>ROUND(E3216/L3216,2)</f>
        <v>1</v>
      </c>
      <c r="Q3216" t="str">
        <f>LEFT(N3216, SEARCH("/",N3216)-1)</f>
        <v>publishing</v>
      </c>
      <c r="R3216" t="str">
        <f>RIGHT(N3216, LEN(N3216)-SEARCH("/",N3216))</f>
        <v>children's books</v>
      </c>
      <c r="S3216" s="10">
        <f t="shared" si="100"/>
        <v>42474.656493055554</v>
      </c>
      <c r="T3216" s="10">
        <f t="shared" si="101"/>
        <v>42484.656493055554</v>
      </c>
    </row>
    <row r="3217" spans="1:20" ht="49" x14ac:dyDescent="0.25">
      <c r="A3217">
        <v>2774</v>
      </c>
      <c r="B3217" s="3" t="s">
        <v>2774</v>
      </c>
      <c r="C3217" s="3" t="s">
        <v>6884</v>
      </c>
      <c r="D3217">
        <v>4000</v>
      </c>
      <c r="E3217">
        <v>570</v>
      </c>
      <c r="F3217" t="s">
        <v>8221</v>
      </c>
      <c r="G3217" t="s">
        <v>8224</v>
      </c>
      <c r="H3217" t="s">
        <v>8246</v>
      </c>
      <c r="I3217">
        <v>1362711728</v>
      </c>
      <c r="J3217">
        <v>1360119728</v>
      </c>
      <c r="K3217" t="b">
        <v>0</v>
      </c>
      <c r="L3217">
        <v>13</v>
      </c>
      <c r="M3217" t="b">
        <v>0</v>
      </c>
      <c r="N3217" t="s">
        <v>8304</v>
      </c>
      <c r="O3217" s="5">
        <f>E3217/D3217</f>
        <v>0.14249999999999999</v>
      </c>
      <c r="P3217" s="6">
        <f>ROUND(E3217/L3217,2)</f>
        <v>43.85</v>
      </c>
      <c r="Q3217" t="str">
        <f>LEFT(N3217, SEARCH("/",N3217)-1)</f>
        <v>publishing</v>
      </c>
      <c r="R3217" t="str">
        <f>RIGHT(N3217, LEN(N3217)-SEARCH("/",N3217))</f>
        <v>children's books</v>
      </c>
      <c r="S3217" s="10">
        <f t="shared" si="100"/>
        <v>41310.918148148143</v>
      </c>
      <c r="T3217" s="10">
        <f t="shared" si="101"/>
        <v>41340.918148148143</v>
      </c>
    </row>
    <row r="3218" spans="1:20" ht="49" x14ac:dyDescent="0.25">
      <c r="A3218">
        <v>2775</v>
      </c>
      <c r="B3218" s="3" t="s">
        <v>2775</v>
      </c>
      <c r="C3218" s="3" t="s">
        <v>6885</v>
      </c>
      <c r="D3218">
        <v>5000</v>
      </c>
      <c r="E3218">
        <v>150</v>
      </c>
      <c r="F3218" t="s">
        <v>8221</v>
      </c>
      <c r="G3218" t="s">
        <v>8224</v>
      </c>
      <c r="H3218" t="s">
        <v>8246</v>
      </c>
      <c r="I3218">
        <v>1323994754</v>
      </c>
      <c r="J3218">
        <v>1321402754</v>
      </c>
      <c r="K3218" t="b">
        <v>0</v>
      </c>
      <c r="L3218">
        <v>2</v>
      </c>
      <c r="M3218" t="b">
        <v>0</v>
      </c>
      <c r="N3218" t="s">
        <v>8304</v>
      </c>
      <c r="O3218" s="5">
        <f>E3218/D3218</f>
        <v>0.03</v>
      </c>
      <c r="P3218" s="6">
        <f>ROUND(E3218/L3218,2)</f>
        <v>75</v>
      </c>
      <c r="Q3218" t="str">
        <f>LEFT(N3218, SEARCH("/",N3218)-1)</f>
        <v>publishing</v>
      </c>
      <c r="R3218" t="str">
        <f>RIGHT(N3218, LEN(N3218)-SEARCH("/",N3218))</f>
        <v>children's books</v>
      </c>
      <c r="S3218" s="10">
        <f t="shared" si="100"/>
        <v>40862.805023148147</v>
      </c>
      <c r="T3218" s="10">
        <f t="shared" si="101"/>
        <v>40892.805023148147</v>
      </c>
    </row>
    <row r="3219" spans="1:20" ht="49" x14ac:dyDescent="0.25">
      <c r="A3219">
        <v>2776</v>
      </c>
      <c r="B3219" s="3" t="s">
        <v>2776</v>
      </c>
      <c r="C3219" s="3" t="s">
        <v>6886</v>
      </c>
      <c r="D3219">
        <v>21000</v>
      </c>
      <c r="E3219">
        <v>1655</v>
      </c>
      <c r="F3219" t="s">
        <v>8221</v>
      </c>
      <c r="G3219" t="s">
        <v>8224</v>
      </c>
      <c r="H3219" t="s">
        <v>8246</v>
      </c>
      <c r="I3219">
        <v>1434092876</v>
      </c>
      <c r="J3219">
        <v>1431414476</v>
      </c>
      <c r="K3219" t="b">
        <v>0</v>
      </c>
      <c r="L3219">
        <v>36</v>
      </c>
      <c r="M3219" t="b">
        <v>0</v>
      </c>
      <c r="N3219" t="s">
        <v>8304</v>
      </c>
      <c r="O3219" s="5">
        <f>E3219/D3219</f>
        <v>7.8809523809523815E-2</v>
      </c>
      <c r="P3219" s="6">
        <f>ROUND(E3219/L3219,2)</f>
        <v>45.97</v>
      </c>
      <c r="Q3219" t="str">
        <f>LEFT(N3219, SEARCH("/",N3219)-1)</f>
        <v>publishing</v>
      </c>
      <c r="R3219" t="str">
        <f>RIGHT(N3219, LEN(N3219)-SEARCH("/",N3219))</f>
        <v>children's books</v>
      </c>
      <c r="S3219" s="10">
        <f t="shared" si="100"/>
        <v>42136.088842592588</v>
      </c>
      <c r="T3219" s="10">
        <f t="shared" si="101"/>
        <v>42167.088842592588</v>
      </c>
    </row>
    <row r="3220" spans="1:20" ht="49" x14ac:dyDescent="0.25">
      <c r="A3220">
        <v>2777</v>
      </c>
      <c r="B3220" s="3" t="s">
        <v>2777</v>
      </c>
      <c r="C3220" s="3" t="s">
        <v>6887</v>
      </c>
      <c r="D3220">
        <v>3000</v>
      </c>
      <c r="E3220">
        <v>10</v>
      </c>
      <c r="F3220" t="s">
        <v>8221</v>
      </c>
      <c r="G3220" t="s">
        <v>8224</v>
      </c>
      <c r="H3220" t="s">
        <v>8246</v>
      </c>
      <c r="I3220">
        <v>1437149004</v>
      </c>
      <c r="J3220">
        <v>1434557004</v>
      </c>
      <c r="K3220" t="b">
        <v>0</v>
      </c>
      <c r="L3220">
        <v>1</v>
      </c>
      <c r="M3220" t="b">
        <v>0</v>
      </c>
      <c r="N3220" t="s">
        <v>8304</v>
      </c>
      <c r="O3220" s="5">
        <f>E3220/D3220</f>
        <v>3.3333333333333335E-3</v>
      </c>
      <c r="P3220" s="6">
        <f>ROUND(E3220/L3220,2)</f>
        <v>10</v>
      </c>
      <c r="Q3220" t="str">
        <f>LEFT(N3220, SEARCH("/",N3220)-1)</f>
        <v>publishing</v>
      </c>
      <c r="R3220" t="str">
        <f>RIGHT(N3220, LEN(N3220)-SEARCH("/",N3220))</f>
        <v>children's books</v>
      </c>
      <c r="S3220" s="10">
        <f t="shared" si="100"/>
        <v>42172.460694444446</v>
      </c>
      <c r="T3220" s="10">
        <f t="shared" si="101"/>
        <v>42202.460694444446</v>
      </c>
    </row>
    <row r="3221" spans="1:20" ht="65" x14ac:dyDescent="0.25">
      <c r="A3221">
        <v>2778</v>
      </c>
      <c r="B3221" s="3" t="s">
        <v>2778</v>
      </c>
      <c r="C3221" s="3" t="s">
        <v>6888</v>
      </c>
      <c r="D3221">
        <v>5500</v>
      </c>
      <c r="E3221">
        <v>1405</v>
      </c>
      <c r="F3221" t="s">
        <v>8221</v>
      </c>
      <c r="G3221" t="s">
        <v>8224</v>
      </c>
      <c r="H3221" t="s">
        <v>8246</v>
      </c>
      <c r="I3221">
        <v>1409009306</v>
      </c>
      <c r="J3221">
        <v>1406417306</v>
      </c>
      <c r="K3221" t="b">
        <v>0</v>
      </c>
      <c r="L3221">
        <v>15</v>
      </c>
      <c r="M3221" t="b">
        <v>0</v>
      </c>
      <c r="N3221" t="s">
        <v>8304</v>
      </c>
      <c r="O3221" s="5">
        <f>E3221/D3221</f>
        <v>0.25545454545454543</v>
      </c>
      <c r="P3221" s="6">
        <f>ROUND(E3221/L3221,2)</f>
        <v>93.67</v>
      </c>
      <c r="Q3221" t="str">
        <f>LEFT(N3221, SEARCH("/",N3221)-1)</f>
        <v>publishing</v>
      </c>
      <c r="R3221" t="str">
        <f>RIGHT(N3221, LEN(N3221)-SEARCH("/",N3221))</f>
        <v>children's books</v>
      </c>
      <c r="S3221" s="10">
        <f t="shared" si="100"/>
        <v>41846.769745370366</v>
      </c>
      <c r="T3221" s="10">
        <f t="shared" si="101"/>
        <v>41876.769745370366</v>
      </c>
    </row>
    <row r="3222" spans="1:20" ht="49" x14ac:dyDescent="0.25">
      <c r="A3222">
        <v>2779</v>
      </c>
      <c r="B3222" s="3" t="s">
        <v>2779</v>
      </c>
      <c r="C3222" s="3" t="s">
        <v>6889</v>
      </c>
      <c r="D3222">
        <v>2500</v>
      </c>
      <c r="E3222">
        <v>53</v>
      </c>
      <c r="F3222" t="s">
        <v>8221</v>
      </c>
      <c r="G3222" t="s">
        <v>8224</v>
      </c>
      <c r="H3222" t="s">
        <v>8246</v>
      </c>
      <c r="I3222">
        <v>1448204621</v>
      </c>
      <c r="J3222">
        <v>1445609021</v>
      </c>
      <c r="K3222" t="b">
        <v>0</v>
      </c>
      <c r="L3222">
        <v>1</v>
      </c>
      <c r="M3222" t="b">
        <v>0</v>
      </c>
      <c r="N3222" t="s">
        <v>8304</v>
      </c>
      <c r="O3222" s="5">
        <f>E3222/D3222</f>
        <v>2.12E-2</v>
      </c>
      <c r="P3222" s="6">
        <f>ROUND(E3222/L3222,2)</f>
        <v>53</v>
      </c>
      <c r="Q3222" t="str">
        <f>LEFT(N3222, SEARCH("/",N3222)-1)</f>
        <v>publishing</v>
      </c>
      <c r="R3222" t="str">
        <f>RIGHT(N3222, LEN(N3222)-SEARCH("/",N3222))</f>
        <v>children's books</v>
      </c>
      <c r="S3222" s="10">
        <f t="shared" si="100"/>
        <v>42300.377557870372</v>
      </c>
      <c r="T3222" s="10">
        <f t="shared" si="101"/>
        <v>42330.419224537036</v>
      </c>
    </row>
    <row r="3223" spans="1:20" ht="33" x14ac:dyDescent="0.25">
      <c r="A3223">
        <v>2780</v>
      </c>
      <c r="B3223" s="3" t="s">
        <v>2780</v>
      </c>
      <c r="C3223" s="3" t="s">
        <v>6890</v>
      </c>
      <c r="D3223">
        <v>100000</v>
      </c>
      <c r="E3223">
        <v>0</v>
      </c>
      <c r="F3223" t="s">
        <v>8221</v>
      </c>
      <c r="G3223" t="s">
        <v>8237</v>
      </c>
      <c r="H3223" t="s">
        <v>8249</v>
      </c>
      <c r="I3223">
        <v>1489142688</v>
      </c>
      <c r="J3223">
        <v>1486550688</v>
      </c>
      <c r="K3223" t="b">
        <v>0</v>
      </c>
      <c r="L3223">
        <v>0</v>
      </c>
      <c r="M3223" t="b">
        <v>0</v>
      </c>
      <c r="N3223" t="s">
        <v>8304</v>
      </c>
      <c r="O3223" s="5">
        <f>E3223/D3223</f>
        <v>0</v>
      </c>
      <c r="P3223" s="6" t="e">
        <f>ROUND(E3223/L3223,2)</f>
        <v>#DIV/0!</v>
      </c>
      <c r="Q3223" t="str">
        <f>LEFT(N3223, SEARCH("/",N3223)-1)</f>
        <v>publishing</v>
      </c>
      <c r="R3223" t="str">
        <f>RIGHT(N3223, LEN(N3223)-SEARCH("/",N3223))</f>
        <v>children's books</v>
      </c>
      <c r="S3223" s="10">
        <f t="shared" si="100"/>
        <v>42774.239444444444</v>
      </c>
      <c r="T3223" s="10">
        <f t="shared" si="101"/>
        <v>42804.239444444444</v>
      </c>
    </row>
    <row r="3224" spans="1:20" ht="49" x14ac:dyDescent="0.25">
      <c r="A3224">
        <v>2841</v>
      </c>
      <c r="B3224" s="3" t="s">
        <v>2841</v>
      </c>
      <c r="C3224" s="3" t="s">
        <v>6951</v>
      </c>
      <c r="D3224">
        <v>1000</v>
      </c>
      <c r="E3224">
        <v>10</v>
      </c>
      <c r="F3224" t="s">
        <v>8221</v>
      </c>
      <c r="G3224" t="s">
        <v>8225</v>
      </c>
      <c r="H3224" t="s">
        <v>8247</v>
      </c>
      <c r="I3224">
        <v>1450032297</v>
      </c>
      <c r="J3224">
        <v>1444844697</v>
      </c>
      <c r="K3224" t="b">
        <v>0</v>
      </c>
      <c r="L3224">
        <v>1</v>
      </c>
      <c r="M3224" t="b">
        <v>0</v>
      </c>
      <c r="N3224" t="s">
        <v>8271</v>
      </c>
      <c r="O3224" s="5">
        <f>E3224/D3224</f>
        <v>0.01</v>
      </c>
      <c r="P3224" s="6">
        <f>ROUND(E3224/L3224,2)</f>
        <v>10</v>
      </c>
      <c r="Q3224" t="str">
        <f>LEFT(N3224, SEARCH("/",N3224)-1)</f>
        <v>theater</v>
      </c>
      <c r="R3224" t="str">
        <f>RIGHT(N3224, LEN(N3224)-SEARCH("/",N3224))</f>
        <v>plays</v>
      </c>
      <c r="S3224" s="10">
        <f t="shared" si="100"/>
        <v>42291.531215277777</v>
      </c>
      <c r="T3224" s="10">
        <f t="shared" si="101"/>
        <v>42351.572881944441</v>
      </c>
    </row>
    <row r="3225" spans="1:20" ht="49" x14ac:dyDescent="0.25">
      <c r="A3225">
        <v>2842</v>
      </c>
      <c r="B3225" s="3" t="s">
        <v>2842</v>
      </c>
      <c r="C3225" s="3" t="s">
        <v>6952</v>
      </c>
      <c r="D3225">
        <v>1500</v>
      </c>
      <c r="E3225">
        <v>0</v>
      </c>
      <c r="F3225" t="s">
        <v>8221</v>
      </c>
      <c r="G3225" t="s">
        <v>8225</v>
      </c>
      <c r="H3225" t="s">
        <v>8247</v>
      </c>
      <c r="I3225">
        <v>1403348400</v>
      </c>
      <c r="J3225">
        <v>1401058295</v>
      </c>
      <c r="K3225" t="b">
        <v>0</v>
      </c>
      <c r="L3225">
        <v>0</v>
      </c>
      <c r="M3225" t="b">
        <v>0</v>
      </c>
      <c r="N3225" t="s">
        <v>8271</v>
      </c>
      <c r="O3225" s="5">
        <f>E3225/D3225</f>
        <v>0</v>
      </c>
      <c r="P3225" s="6" t="e">
        <f>ROUND(E3225/L3225,2)</f>
        <v>#DIV/0!</v>
      </c>
      <c r="Q3225" t="str">
        <f>LEFT(N3225, SEARCH("/",N3225)-1)</f>
        <v>theater</v>
      </c>
      <c r="R3225" t="str">
        <f>RIGHT(N3225, LEN(N3225)-SEARCH("/",N3225))</f>
        <v>plays</v>
      </c>
      <c r="S3225" s="10">
        <f t="shared" si="100"/>
        <v>41784.744155092594</v>
      </c>
      <c r="T3225" s="10">
        <f t="shared" si="101"/>
        <v>41811.25</v>
      </c>
    </row>
    <row r="3226" spans="1:20" ht="49" x14ac:dyDescent="0.25">
      <c r="A3226">
        <v>2843</v>
      </c>
      <c r="B3226" s="3" t="s">
        <v>2843</v>
      </c>
      <c r="C3226" s="3" t="s">
        <v>6953</v>
      </c>
      <c r="D3226">
        <v>1200</v>
      </c>
      <c r="E3226">
        <v>0</v>
      </c>
      <c r="F3226" t="s">
        <v>8221</v>
      </c>
      <c r="G3226" t="s">
        <v>8224</v>
      </c>
      <c r="H3226" t="s">
        <v>8246</v>
      </c>
      <c r="I3226">
        <v>1465790400</v>
      </c>
      <c r="J3226">
        <v>1462210950</v>
      </c>
      <c r="K3226" t="b">
        <v>0</v>
      </c>
      <c r="L3226">
        <v>0</v>
      </c>
      <c r="M3226" t="b">
        <v>0</v>
      </c>
      <c r="N3226" t="s">
        <v>8271</v>
      </c>
      <c r="O3226" s="5">
        <f>E3226/D3226</f>
        <v>0</v>
      </c>
      <c r="P3226" s="6" t="e">
        <f>ROUND(E3226/L3226,2)</f>
        <v>#DIV/0!</v>
      </c>
      <c r="Q3226" t="str">
        <f>LEFT(N3226, SEARCH("/",N3226)-1)</f>
        <v>theater</v>
      </c>
      <c r="R3226" t="str">
        <f>RIGHT(N3226, LEN(N3226)-SEARCH("/",N3226))</f>
        <v>plays</v>
      </c>
      <c r="S3226" s="10">
        <f t="shared" si="100"/>
        <v>42492.529513888883</v>
      </c>
      <c r="T3226" s="10">
        <f t="shared" si="101"/>
        <v>42533.958333333336</v>
      </c>
    </row>
    <row r="3227" spans="1:20" ht="49" x14ac:dyDescent="0.25">
      <c r="A3227">
        <v>2844</v>
      </c>
      <c r="B3227" s="3" t="s">
        <v>2844</v>
      </c>
      <c r="C3227" s="3" t="s">
        <v>6954</v>
      </c>
      <c r="D3227">
        <v>550</v>
      </c>
      <c r="E3227">
        <v>30</v>
      </c>
      <c r="F3227" t="s">
        <v>8221</v>
      </c>
      <c r="G3227" t="s">
        <v>8239</v>
      </c>
      <c r="H3227" t="s">
        <v>8249</v>
      </c>
      <c r="I3227">
        <v>1483535180</v>
      </c>
      <c r="J3227">
        <v>1480943180</v>
      </c>
      <c r="K3227" t="b">
        <v>0</v>
      </c>
      <c r="L3227">
        <v>1</v>
      </c>
      <c r="M3227" t="b">
        <v>0</v>
      </c>
      <c r="N3227" t="s">
        <v>8271</v>
      </c>
      <c r="O3227" s="5">
        <f>E3227/D3227</f>
        <v>5.4545454545454543E-2</v>
      </c>
      <c r="P3227" s="6">
        <f>ROUND(E3227/L3227,2)</f>
        <v>30</v>
      </c>
      <c r="Q3227" t="str">
        <f>LEFT(N3227, SEARCH("/",N3227)-1)</f>
        <v>theater</v>
      </c>
      <c r="R3227" t="str">
        <f>RIGHT(N3227, LEN(N3227)-SEARCH("/",N3227))</f>
        <v>plays</v>
      </c>
      <c r="S3227" s="10">
        <f t="shared" si="100"/>
        <v>42709.337731481479</v>
      </c>
      <c r="T3227" s="10">
        <f t="shared" si="101"/>
        <v>42739.337731481479</v>
      </c>
    </row>
    <row r="3228" spans="1:20" ht="49" x14ac:dyDescent="0.25">
      <c r="A3228">
        <v>2845</v>
      </c>
      <c r="B3228" s="3" t="s">
        <v>2845</v>
      </c>
      <c r="C3228" s="3" t="s">
        <v>6955</v>
      </c>
      <c r="D3228">
        <v>7500</v>
      </c>
      <c r="E3228">
        <v>2366</v>
      </c>
      <c r="F3228" t="s">
        <v>8221</v>
      </c>
      <c r="G3228" t="s">
        <v>8224</v>
      </c>
      <c r="H3228" t="s">
        <v>8246</v>
      </c>
      <c r="I3228">
        <v>1433723033</v>
      </c>
      <c r="J3228">
        <v>1428539033</v>
      </c>
      <c r="K3228" t="b">
        <v>0</v>
      </c>
      <c r="L3228">
        <v>39</v>
      </c>
      <c r="M3228" t="b">
        <v>0</v>
      </c>
      <c r="N3228" t="s">
        <v>8271</v>
      </c>
      <c r="O3228" s="5">
        <f>E3228/D3228</f>
        <v>0.31546666666666667</v>
      </c>
      <c r="P3228" s="6">
        <f>ROUND(E3228/L3228,2)</f>
        <v>60.67</v>
      </c>
      <c r="Q3228" t="str">
        <f>LEFT(N3228, SEARCH("/",N3228)-1)</f>
        <v>theater</v>
      </c>
      <c r="R3228" t="str">
        <f>RIGHT(N3228, LEN(N3228)-SEARCH("/",N3228))</f>
        <v>plays</v>
      </c>
      <c r="S3228" s="10">
        <f t="shared" si="100"/>
        <v>42102.808252314811</v>
      </c>
      <c r="T3228" s="10">
        <f t="shared" si="101"/>
        <v>42162.808252314811</v>
      </c>
    </row>
    <row r="3229" spans="1:20" ht="49" x14ac:dyDescent="0.25">
      <c r="A3229">
        <v>2846</v>
      </c>
      <c r="B3229" s="3" t="s">
        <v>2846</v>
      </c>
      <c r="C3229" s="3" t="s">
        <v>6956</v>
      </c>
      <c r="D3229">
        <v>8000</v>
      </c>
      <c r="E3229">
        <v>0</v>
      </c>
      <c r="F3229" t="s">
        <v>8221</v>
      </c>
      <c r="G3229" t="s">
        <v>8224</v>
      </c>
      <c r="H3229" t="s">
        <v>8246</v>
      </c>
      <c r="I3229">
        <v>1432917394</v>
      </c>
      <c r="J3229">
        <v>1429029394</v>
      </c>
      <c r="K3229" t="b">
        <v>0</v>
      </c>
      <c r="L3229">
        <v>0</v>
      </c>
      <c r="M3229" t="b">
        <v>0</v>
      </c>
      <c r="N3229" t="s">
        <v>8271</v>
      </c>
      <c r="O3229" s="5">
        <f>E3229/D3229</f>
        <v>0</v>
      </c>
      <c r="P3229" s="6" t="e">
        <f>ROUND(E3229/L3229,2)</f>
        <v>#DIV/0!</v>
      </c>
      <c r="Q3229" t="str">
        <f>LEFT(N3229, SEARCH("/",N3229)-1)</f>
        <v>theater</v>
      </c>
      <c r="R3229" t="str">
        <f>RIGHT(N3229, LEN(N3229)-SEARCH("/",N3229))</f>
        <v>plays</v>
      </c>
      <c r="S3229" s="10">
        <f t="shared" si="100"/>
        <v>42108.483726851853</v>
      </c>
      <c r="T3229" s="10">
        <f t="shared" si="101"/>
        <v>42153.483726851853</v>
      </c>
    </row>
    <row r="3230" spans="1:20" ht="49" x14ac:dyDescent="0.25">
      <c r="A3230">
        <v>2847</v>
      </c>
      <c r="B3230" s="3" t="s">
        <v>2847</v>
      </c>
      <c r="C3230" s="3" t="s">
        <v>6957</v>
      </c>
      <c r="D3230">
        <v>2000</v>
      </c>
      <c r="E3230">
        <v>0</v>
      </c>
      <c r="F3230" t="s">
        <v>8221</v>
      </c>
      <c r="G3230" t="s">
        <v>8224</v>
      </c>
      <c r="H3230" t="s">
        <v>8246</v>
      </c>
      <c r="I3230">
        <v>1464031265</v>
      </c>
      <c r="J3230">
        <v>1458847265</v>
      </c>
      <c r="K3230" t="b">
        <v>0</v>
      </c>
      <c r="L3230">
        <v>0</v>
      </c>
      <c r="M3230" t="b">
        <v>0</v>
      </c>
      <c r="N3230" t="s">
        <v>8271</v>
      </c>
      <c r="O3230" s="5">
        <f>E3230/D3230</f>
        <v>0</v>
      </c>
      <c r="P3230" s="6" t="e">
        <f>ROUND(E3230/L3230,2)</f>
        <v>#DIV/0!</v>
      </c>
      <c r="Q3230" t="str">
        <f>LEFT(N3230, SEARCH("/",N3230)-1)</f>
        <v>theater</v>
      </c>
      <c r="R3230" t="str">
        <f>RIGHT(N3230, LEN(N3230)-SEARCH("/",N3230))</f>
        <v>plays</v>
      </c>
      <c r="S3230" s="10">
        <f t="shared" si="100"/>
        <v>42453.597974537035</v>
      </c>
      <c r="T3230" s="10">
        <f t="shared" si="101"/>
        <v>42513.597974537035</v>
      </c>
    </row>
    <row r="3231" spans="1:20" ht="49" x14ac:dyDescent="0.25">
      <c r="A3231">
        <v>2848</v>
      </c>
      <c r="B3231" s="3" t="s">
        <v>2848</v>
      </c>
      <c r="C3231" s="3" t="s">
        <v>6958</v>
      </c>
      <c r="D3231">
        <v>35000</v>
      </c>
      <c r="E3231">
        <v>70</v>
      </c>
      <c r="F3231" t="s">
        <v>8221</v>
      </c>
      <c r="G3231" t="s">
        <v>8224</v>
      </c>
      <c r="H3231" t="s">
        <v>8246</v>
      </c>
      <c r="I3231">
        <v>1432913659</v>
      </c>
      <c r="J3231">
        <v>1430321659</v>
      </c>
      <c r="K3231" t="b">
        <v>0</v>
      </c>
      <c r="L3231">
        <v>3</v>
      </c>
      <c r="M3231" t="b">
        <v>0</v>
      </c>
      <c r="N3231" t="s">
        <v>8271</v>
      </c>
      <c r="O3231" s="5">
        <f>E3231/D3231</f>
        <v>2E-3</v>
      </c>
      <c r="P3231" s="6">
        <f>ROUND(E3231/L3231,2)</f>
        <v>23.33</v>
      </c>
      <c r="Q3231" t="str">
        <f>LEFT(N3231, SEARCH("/",N3231)-1)</f>
        <v>theater</v>
      </c>
      <c r="R3231" t="str">
        <f>RIGHT(N3231, LEN(N3231)-SEARCH("/",N3231))</f>
        <v>plays</v>
      </c>
      <c r="S3231" s="10">
        <f t="shared" si="100"/>
        <v>42123.440497685187</v>
      </c>
      <c r="T3231" s="10">
        <f t="shared" si="101"/>
        <v>42153.440497685187</v>
      </c>
    </row>
    <row r="3232" spans="1:20" ht="49" x14ac:dyDescent="0.25">
      <c r="A3232">
        <v>2849</v>
      </c>
      <c r="B3232" s="3" t="s">
        <v>2849</v>
      </c>
      <c r="C3232" s="3" t="s">
        <v>6959</v>
      </c>
      <c r="D3232">
        <v>500</v>
      </c>
      <c r="E3232">
        <v>5</v>
      </c>
      <c r="F3232" t="s">
        <v>8221</v>
      </c>
      <c r="G3232" t="s">
        <v>8225</v>
      </c>
      <c r="H3232" t="s">
        <v>8247</v>
      </c>
      <c r="I3232">
        <v>1461406600</v>
      </c>
      <c r="J3232">
        <v>1458814600</v>
      </c>
      <c r="K3232" t="b">
        <v>0</v>
      </c>
      <c r="L3232">
        <v>1</v>
      </c>
      <c r="M3232" t="b">
        <v>0</v>
      </c>
      <c r="N3232" t="s">
        <v>8271</v>
      </c>
      <c r="O3232" s="5">
        <f>E3232/D3232</f>
        <v>0.01</v>
      </c>
      <c r="P3232" s="6">
        <f>ROUND(E3232/L3232,2)</f>
        <v>5</v>
      </c>
      <c r="Q3232" t="str">
        <f>LEFT(N3232, SEARCH("/",N3232)-1)</f>
        <v>theater</v>
      </c>
      <c r="R3232" t="str">
        <f>RIGHT(N3232, LEN(N3232)-SEARCH("/",N3232))</f>
        <v>plays</v>
      </c>
      <c r="S3232" s="10">
        <f t="shared" si="100"/>
        <v>42453.219907407409</v>
      </c>
      <c r="T3232" s="10">
        <f t="shared" si="101"/>
        <v>42483.219907407409</v>
      </c>
    </row>
    <row r="3233" spans="1:20" ht="49" x14ac:dyDescent="0.25">
      <c r="A3233">
        <v>2850</v>
      </c>
      <c r="B3233" s="3" t="s">
        <v>2850</v>
      </c>
      <c r="C3233" s="3" t="s">
        <v>6960</v>
      </c>
      <c r="D3233">
        <v>8000</v>
      </c>
      <c r="E3233">
        <v>311</v>
      </c>
      <c r="F3233" t="s">
        <v>8221</v>
      </c>
      <c r="G3233" t="s">
        <v>8224</v>
      </c>
      <c r="H3233" t="s">
        <v>8246</v>
      </c>
      <c r="I3233">
        <v>1409962211</v>
      </c>
      <c r="J3233">
        <v>1407370211</v>
      </c>
      <c r="K3233" t="b">
        <v>0</v>
      </c>
      <c r="L3233">
        <v>13</v>
      </c>
      <c r="M3233" t="b">
        <v>0</v>
      </c>
      <c r="N3233" t="s">
        <v>8271</v>
      </c>
      <c r="O3233" s="5">
        <f>E3233/D3233</f>
        <v>3.8875E-2</v>
      </c>
      <c r="P3233" s="6">
        <f>ROUND(E3233/L3233,2)</f>
        <v>23.92</v>
      </c>
      <c r="Q3233" t="str">
        <f>LEFT(N3233, SEARCH("/",N3233)-1)</f>
        <v>theater</v>
      </c>
      <c r="R3233" t="str">
        <f>RIGHT(N3233, LEN(N3233)-SEARCH("/",N3233))</f>
        <v>plays</v>
      </c>
      <c r="S3233" s="10">
        <f t="shared" si="100"/>
        <v>41857.798738425925</v>
      </c>
      <c r="T3233" s="10">
        <f t="shared" si="101"/>
        <v>41887.798738425925</v>
      </c>
    </row>
    <row r="3234" spans="1:20" ht="49" x14ac:dyDescent="0.25">
      <c r="A3234">
        <v>2851</v>
      </c>
      <c r="B3234" s="3" t="s">
        <v>2851</v>
      </c>
      <c r="C3234" s="3" t="s">
        <v>6961</v>
      </c>
      <c r="D3234">
        <v>4500</v>
      </c>
      <c r="E3234">
        <v>0</v>
      </c>
      <c r="F3234" t="s">
        <v>8221</v>
      </c>
      <c r="G3234" t="s">
        <v>8241</v>
      </c>
      <c r="H3234" t="s">
        <v>8249</v>
      </c>
      <c r="I3234">
        <v>1454109420</v>
      </c>
      <c r="J3234">
        <v>1453334629</v>
      </c>
      <c r="K3234" t="b">
        <v>0</v>
      </c>
      <c r="L3234">
        <v>0</v>
      </c>
      <c r="M3234" t="b">
        <v>0</v>
      </c>
      <c r="N3234" t="s">
        <v>8271</v>
      </c>
      <c r="O3234" s="5">
        <f>E3234/D3234</f>
        <v>0</v>
      </c>
      <c r="P3234" s="6" t="e">
        <f>ROUND(E3234/L3234,2)</f>
        <v>#DIV/0!</v>
      </c>
      <c r="Q3234" t="str">
        <f>LEFT(N3234, SEARCH("/",N3234)-1)</f>
        <v>theater</v>
      </c>
      <c r="R3234" t="str">
        <f>RIGHT(N3234, LEN(N3234)-SEARCH("/",N3234))</f>
        <v>plays</v>
      </c>
      <c r="S3234" s="10">
        <f t="shared" si="100"/>
        <v>42389.794317129628</v>
      </c>
      <c r="T3234" s="10">
        <f t="shared" si="101"/>
        <v>42398.761805555558</v>
      </c>
    </row>
    <row r="3235" spans="1:20" ht="49" x14ac:dyDescent="0.25">
      <c r="A3235">
        <v>2852</v>
      </c>
      <c r="B3235" s="3" t="s">
        <v>2852</v>
      </c>
      <c r="C3235" s="3" t="s">
        <v>6962</v>
      </c>
      <c r="D3235">
        <v>5000</v>
      </c>
      <c r="E3235">
        <v>95</v>
      </c>
      <c r="F3235" t="s">
        <v>8221</v>
      </c>
      <c r="G3235" t="s">
        <v>8224</v>
      </c>
      <c r="H3235" t="s">
        <v>8246</v>
      </c>
      <c r="I3235">
        <v>1403312703</v>
      </c>
      <c r="J3235">
        <v>1400720703</v>
      </c>
      <c r="K3235" t="b">
        <v>0</v>
      </c>
      <c r="L3235">
        <v>6</v>
      </c>
      <c r="M3235" t="b">
        <v>0</v>
      </c>
      <c r="N3235" t="s">
        <v>8271</v>
      </c>
      <c r="O3235" s="5">
        <f>E3235/D3235</f>
        <v>1.9E-2</v>
      </c>
      <c r="P3235" s="6">
        <f>ROUND(E3235/L3235,2)</f>
        <v>15.83</v>
      </c>
      <c r="Q3235" t="str">
        <f>LEFT(N3235, SEARCH("/",N3235)-1)</f>
        <v>theater</v>
      </c>
      <c r="R3235" t="str">
        <f>RIGHT(N3235, LEN(N3235)-SEARCH("/",N3235))</f>
        <v>plays</v>
      </c>
      <c r="S3235" s="10">
        <f t="shared" si="100"/>
        <v>41780.836840277778</v>
      </c>
      <c r="T3235" s="10">
        <f t="shared" si="101"/>
        <v>41810.836840277778</v>
      </c>
    </row>
    <row r="3236" spans="1:20" ht="49" x14ac:dyDescent="0.25">
      <c r="A3236">
        <v>2853</v>
      </c>
      <c r="B3236" s="3" t="s">
        <v>2853</v>
      </c>
      <c r="C3236" s="3" t="s">
        <v>6963</v>
      </c>
      <c r="D3236">
        <v>9500</v>
      </c>
      <c r="E3236">
        <v>0</v>
      </c>
      <c r="F3236" t="s">
        <v>8221</v>
      </c>
      <c r="G3236" t="s">
        <v>8229</v>
      </c>
      <c r="H3236" t="s">
        <v>8251</v>
      </c>
      <c r="I3236">
        <v>1410669297</v>
      </c>
      <c r="J3236">
        <v>1405485297</v>
      </c>
      <c r="K3236" t="b">
        <v>0</v>
      </c>
      <c r="L3236">
        <v>0</v>
      </c>
      <c r="M3236" t="b">
        <v>0</v>
      </c>
      <c r="N3236" t="s">
        <v>8271</v>
      </c>
      <c r="O3236" s="5">
        <f>E3236/D3236</f>
        <v>0</v>
      </c>
      <c r="P3236" s="6" t="e">
        <f>ROUND(E3236/L3236,2)</f>
        <v>#DIV/0!</v>
      </c>
      <c r="Q3236" t="str">
        <f>LEFT(N3236, SEARCH("/",N3236)-1)</f>
        <v>theater</v>
      </c>
      <c r="R3236" t="str">
        <f>RIGHT(N3236, LEN(N3236)-SEARCH("/",N3236))</f>
        <v>plays</v>
      </c>
      <c r="S3236" s="10">
        <f t="shared" si="100"/>
        <v>41835.98260416666</v>
      </c>
      <c r="T3236" s="10">
        <f t="shared" si="101"/>
        <v>41895.98260416666</v>
      </c>
    </row>
    <row r="3237" spans="1:20" ht="49" x14ac:dyDescent="0.25">
      <c r="A3237">
        <v>2854</v>
      </c>
      <c r="B3237" s="3" t="s">
        <v>2854</v>
      </c>
      <c r="C3237" s="3" t="s">
        <v>6964</v>
      </c>
      <c r="D3237">
        <v>1000</v>
      </c>
      <c r="E3237">
        <v>417</v>
      </c>
      <c r="F3237" t="s">
        <v>8221</v>
      </c>
      <c r="G3237" t="s">
        <v>8225</v>
      </c>
      <c r="H3237" t="s">
        <v>8247</v>
      </c>
      <c r="I3237">
        <v>1431018719</v>
      </c>
      <c r="J3237">
        <v>1429290719</v>
      </c>
      <c r="K3237" t="b">
        <v>0</v>
      </c>
      <c r="L3237">
        <v>14</v>
      </c>
      <c r="M3237" t="b">
        <v>0</v>
      </c>
      <c r="N3237" t="s">
        <v>8271</v>
      </c>
      <c r="O3237" s="5">
        <f>E3237/D3237</f>
        <v>0.41699999999999998</v>
      </c>
      <c r="P3237" s="6">
        <f>ROUND(E3237/L3237,2)</f>
        <v>29.79</v>
      </c>
      <c r="Q3237" t="str">
        <f>LEFT(N3237, SEARCH("/",N3237)-1)</f>
        <v>theater</v>
      </c>
      <c r="R3237" t="str">
        <f>RIGHT(N3237, LEN(N3237)-SEARCH("/",N3237))</f>
        <v>plays</v>
      </c>
      <c r="S3237" s="10">
        <f t="shared" si="100"/>
        <v>42111.508321759255</v>
      </c>
      <c r="T3237" s="10">
        <f t="shared" si="101"/>
        <v>42131.508321759255</v>
      </c>
    </row>
    <row r="3238" spans="1:20" ht="49" x14ac:dyDescent="0.25">
      <c r="A3238">
        <v>2855</v>
      </c>
      <c r="B3238" s="3" t="s">
        <v>2855</v>
      </c>
      <c r="C3238" s="3" t="s">
        <v>6965</v>
      </c>
      <c r="D3238">
        <v>600</v>
      </c>
      <c r="E3238">
        <v>300</v>
      </c>
      <c r="F3238" t="s">
        <v>8221</v>
      </c>
      <c r="G3238" t="s">
        <v>8224</v>
      </c>
      <c r="H3238" t="s">
        <v>8246</v>
      </c>
      <c r="I3238">
        <v>1454110440</v>
      </c>
      <c r="J3238">
        <v>1451607071</v>
      </c>
      <c r="K3238" t="b">
        <v>0</v>
      </c>
      <c r="L3238">
        <v>5</v>
      </c>
      <c r="M3238" t="b">
        <v>0</v>
      </c>
      <c r="N3238" t="s">
        <v>8271</v>
      </c>
      <c r="O3238" s="5">
        <f>E3238/D3238</f>
        <v>0.5</v>
      </c>
      <c r="P3238" s="6">
        <f>ROUND(E3238/L3238,2)</f>
        <v>60</v>
      </c>
      <c r="Q3238" t="str">
        <f>LEFT(N3238, SEARCH("/",N3238)-1)</f>
        <v>theater</v>
      </c>
      <c r="R3238" t="str">
        <f>RIGHT(N3238, LEN(N3238)-SEARCH("/",N3238))</f>
        <v>plays</v>
      </c>
      <c r="S3238" s="10">
        <f t="shared" si="100"/>
        <v>42369.799432870372</v>
      </c>
      <c r="T3238" s="10">
        <f t="shared" si="101"/>
        <v>42398.773611111108</v>
      </c>
    </row>
    <row r="3239" spans="1:20" ht="49" x14ac:dyDescent="0.25">
      <c r="A3239">
        <v>2856</v>
      </c>
      <c r="B3239" s="3" t="s">
        <v>2856</v>
      </c>
      <c r="C3239" s="3" t="s">
        <v>6966</v>
      </c>
      <c r="D3239">
        <v>3000</v>
      </c>
      <c r="E3239">
        <v>146</v>
      </c>
      <c r="F3239" t="s">
        <v>8221</v>
      </c>
      <c r="G3239" t="s">
        <v>8224</v>
      </c>
      <c r="H3239" t="s">
        <v>8246</v>
      </c>
      <c r="I3239">
        <v>1439069640</v>
      </c>
      <c r="J3239">
        <v>1433897647</v>
      </c>
      <c r="K3239" t="b">
        <v>0</v>
      </c>
      <c r="L3239">
        <v>6</v>
      </c>
      <c r="M3239" t="b">
        <v>0</v>
      </c>
      <c r="N3239" t="s">
        <v>8271</v>
      </c>
      <c r="O3239" s="5">
        <f>E3239/D3239</f>
        <v>4.8666666666666664E-2</v>
      </c>
      <c r="P3239" s="6">
        <f>ROUND(E3239/L3239,2)</f>
        <v>24.33</v>
      </c>
      <c r="Q3239" t="str">
        <f>LEFT(N3239, SEARCH("/",N3239)-1)</f>
        <v>theater</v>
      </c>
      <c r="R3239" t="str">
        <f>RIGHT(N3239, LEN(N3239)-SEARCH("/",N3239))</f>
        <v>plays</v>
      </c>
      <c r="S3239" s="10">
        <f t="shared" si="100"/>
        <v>42164.829247685186</v>
      </c>
      <c r="T3239" s="10">
        <f t="shared" si="101"/>
        <v>42224.69027777778</v>
      </c>
    </row>
    <row r="3240" spans="1:20" ht="65" x14ac:dyDescent="0.25">
      <c r="A3240">
        <v>2857</v>
      </c>
      <c r="B3240" s="3" t="s">
        <v>2857</v>
      </c>
      <c r="C3240" s="3" t="s">
        <v>6967</v>
      </c>
      <c r="D3240">
        <v>38000</v>
      </c>
      <c r="E3240">
        <v>7500</v>
      </c>
      <c r="F3240" t="s">
        <v>8221</v>
      </c>
      <c r="G3240" t="s">
        <v>8238</v>
      </c>
      <c r="H3240" t="s">
        <v>8256</v>
      </c>
      <c r="I3240">
        <v>1487613600</v>
      </c>
      <c r="J3240">
        <v>1482444295</v>
      </c>
      <c r="K3240" t="b">
        <v>0</v>
      </c>
      <c r="L3240">
        <v>15</v>
      </c>
      <c r="M3240" t="b">
        <v>0</v>
      </c>
      <c r="N3240" t="s">
        <v>8271</v>
      </c>
      <c r="O3240" s="5">
        <f>E3240/D3240</f>
        <v>0.19736842105263158</v>
      </c>
      <c r="P3240" s="6">
        <f>ROUND(E3240/L3240,2)</f>
        <v>500</v>
      </c>
      <c r="Q3240" t="str">
        <f>LEFT(N3240, SEARCH("/",N3240)-1)</f>
        <v>theater</v>
      </c>
      <c r="R3240" t="str">
        <f>RIGHT(N3240, LEN(N3240)-SEARCH("/",N3240))</f>
        <v>plays</v>
      </c>
      <c r="S3240" s="10">
        <f t="shared" si="100"/>
        <v>42726.711747685178</v>
      </c>
      <c r="T3240" s="10">
        <f t="shared" si="101"/>
        <v>42786.541666666664</v>
      </c>
    </row>
    <row r="3241" spans="1:20" ht="49" x14ac:dyDescent="0.25">
      <c r="A3241">
        <v>2858</v>
      </c>
      <c r="B3241" s="3" t="s">
        <v>2858</v>
      </c>
      <c r="C3241" s="3" t="s">
        <v>6968</v>
      </c>
      <c r="D3241">
        <v>1000</v>
      </c>
      <c r="E3241">
        <v>0</v>
      </c>
      <c r="F3241" t="s">
        <v>8221</v>
      </c>
      <c r="G3241" t="s">
        <v>8233</v>
      </c>
      <c r="H3241" t="s">
        <v>8249</v>
      </c>
      <c r="I3241">
        <v>1417778880</v>
      </c>
      <c r="J3241">
        <v>1415711095</v>
      </c>
      <c r="K3241" t="b">
        <v>0</v>
      </c>
      <c r="L3241">
        <v>0</v>
      </c>
      <c r="M3241" t="b">
        <v>0</v>
      </c>
      <c r="N3241" t="s">
        <v>8271</v>
      </c>
      <c r="O3241" s="5">
        <f>E3241/D3241</f>
        <v>0</v>
      </c>
      <c r="P3241" s="6" t="e">
        <f>ROUND(E3241/L3241,2)</f>
        <v>#DIV/0!</v>
      </c>
      <c r="Q3241" t="str">
        <f>LEFT(N3241, SEARCH("/",N3241)-1)</f>
        <v>theater</v>
      </c>
      <c r="R3241" t="str">
        <f>RIGHT(N3241, LEN(N3241)-SEARCH("/",N3241))</f>
        <v>plays</v>
      </c>
      <c r="S3241" s="10">
        <f t="shared" si="100"/>
        <v>41954.336747685178</v>
      </c>
      <c r="T3241" s="10">
        <f t="shared" si="101"/>
        <v>41978.269444444442</v>
      </c>
    </row>
    <row r="3242" spans="1:20" ht="33" x14ac:dyDescent="0.25">
      <c r="A3242">
        <v>2859</v>
      </c>
      <c r="B3242" s="3" t="s">
        <v>2859</v>
      </c>
      <c r="C3242" s="3" t="s">
        <v>6969</v>
      </c>
      <c r="D3242">
        <v>2000</v>
      </c>
      <c r="E3242">
        <v>35</v>
      </c>
      <c r="F3242" t="s">
        <v>8221</v>
      </c>
      <c r="G3242" t="s">
        <v>8226</v>
      </c>
      <c r="H3242" t="s">
        <v>8248</v>
      </c>
      <c r="I3242">
        <v>1444984904</v>
      </c>
      <c r="J3242">
        <v>1439800904</v>
      </c>
      <c r="K3242" t="b">
        <v>0</v>
      </c>
      <c r="L3242">
        <v>1</v>
      </c>
      <c r="M3242" t="b">
        <v>0</v>
      </c>
      <c r="N3242" t="s">
        <v>8271</v>
      </c>
      <c r="O3242" s="5">
        <f>E3242/D3242</f>
        <v>1.7500000000000002E-2</v>
      </c>
      <c r="P3242" s="6">
        <f>ROUND(E3242/L3242,2)</f>
        <v>35</v>
      </c>
      <c r="Q3242" t="str">
        <f>LEFT(N3242, SEARCH("/",N3242)-1)</f>
        <v>theater</v>
      </c>
      <c r="R3242" t="str">
        <f>RIGHT(N3242, LEN(N3242)-SEARCH("/",N3242))</f>
        <v>plays</v>
      </c>
      <c r="S3242" s="10">
        <f t="shared" si="100"/>
        <v>42233.153981481482</v>
      </c>
      <c r="T3242" s="10">
        <f t="shared" si="101"/>
        <v>42293.153981481482</v>
      </c>
    </row>
    <row r="3243" spans="1:20" ht="49" x14ac:dyDescent="0.25">
      <c r="A3243">
        <v>2860</v>
      </c>
      <c r="B3243" s="3" t="s">
        <v>2860</v>
      </c>
      <c r="C3243" s="3" t="s">
        <v>6970</v>
      </c>
      <c r="D3243">
        <v>4000</v>
      </c>
      <c r="E3243">
        <v>266</v>
      </c>
      <c r="F3243" t="s">
        <v>8221</v>
      </c>
      <c r="G3243" t="s">
        <v>8224</v>
      </c>
      <c r="H3243" t="s">
        <v>8246</v>
      </c>
      <c r="I3243">
        <v>1466363576</v>
      </c>
      <c r="J3243">
        <v>1461179576</v>
      </c>
      <c r="K3243" t="b">
        <v>0</v>
      </c>
      <c r="L3243">
        <v>9</v>
      </c>
      <c r="M3243" t="b">
        <v>0</v>
      </c>
      <c r="N3243" t="s">
        <v>8271</v>
      </c>
      <c r="O3243" s="5">
        <f>E3243/D3243</f>
        <v>6.6500000000000004E-2</v>
      </c>
      <c r="P3243" s="6">
        <f>ROUND(E3243/L3243,2)</f>
        <v>29.56</v>
      </c>
      <c r="Q3243" t="str">
        <f>LEFT(N3243, SEARCH("/",N3243)-1)</f>
        <v>theater</v>
      </c>
      <c r="R3243" t="str">
        <f>RIGHT(N3243, LEN(N3243)-SEARCH("/",N3243))</f>
        <v>plays</v>
      </c>
      <c r="S3243" s="10">
        <f t="shared" si="100"/>
        <v>42480.592314814814</v>
      </c>
      <c r="T3243" s="10">
        <f t="shared" si="101"/>
        <v>42540.592314814814</v>
      </c>
    </row>
    <row r="3244" spans="1:20" ht="49" x14ac:dyDescent="0.25">
      <c r="A3244">
        <v>2861</v>
      </c>
      <c r="B3244" s="3" t="s">
        <v>2861</v>
      </c>
      <c r="C3244" s="3" t="s">
        <v>6971</v>
      </c>
      <c r="D3244">
        <v>250</v>
      </c>
      <c r="E3244">
        <v>80</v>
      </c>
      <c r="F3244" t="s">
        <v>8221</v>
      </c>
      <c r="G3244" t="s">
        <v>8226</v>
      </c>
      <c r="H3244" t="s">
        <v>8248</v>
      </c>
      <c r="I3244">
        <v>1443103848</v>
      </c>
      <c r="J3244">
        <v>1441894248</v>
      </c>
      <c r="K3244" t="b">
        <v>0</v>
      </c>
      <c r="L3244">
        <v>3</v>
      </c>
      <c r="M3244" t="b">
        <v>0</v>
      </c>
      <c r="N3244" t="s">
        <v>8271</v>
      </c>
      <c r="O3244" s="5">
        <f>E3244/D3244</f>
        <v>0.32</v>
      </c>
      <c r="P3244" s="6">
        <f>ROUND(E3244/L3244,2)</f>
        <v>26.67</v>
      </c>
      <c r="Q3244" t="str">
        <f>LEFT(N3244, SEARCH("/",N3244)-1)</f>
        <v>theater</v>
      </c>
      <c r="R3244" t="str">
        <f>RIGHT(N3244, LEN(N3244)-SEARCH("/",N3244))</f>
        <v>plays</v>
      </c>
      <c r="S3244" s="10">
        <f t="shared" si="100"/>
        <v>42257.3825</v>
      </c>
      <c r="T3244" s="10">
        <f t="shared" si="101"/>
        <v>42271.3825</v>
      </c>
    </row>
    <row r="3245" spans="1:20" ht="49" x14ac:dyDescent="0.25">
      <c r="A3245">
        <v>2862</v>
      </c>
      <c r="B3245" s="3" t="s">
        <v>2862</v>
      </c>
      <c r="C3245" s="3" t="s">
        <v>6972</v>
      </c>
      <c r="D3245">
        <v>12700</v>
      </c>
      <c r="E3245">
        <v>55</v>
      </c>
      <c r="F3245" t="s">
        <v>8221</v>
      </c>
      <c r="G3245" t="s">
        <v>8224</v>
      </c>
      <c r="H3245" t="s">
        <v>8246</v>
      </c>
      <c r="I3245">
        <v>1403636229</v>
      </c>
      <c r="J3245">
        <v>1401044229</v>
      </c>
      <c r="K3245" t="b">
        <v>0</v>
      </c>
      <c r="L3245">
        <v>3</v>
      </c>
      <c r="M3245" t="b">
        <v>0</v>
      </c>
      <c r="N3245" t="s">
        <v>8271</v>
      </c>
      <c r="O3245" s="5">
        <f>E3245/D3245</f>
        <v>4.3307086614173228E-3</v>
      </c>
      <c r="P3245" s="6">
        <f>ROUND(E3245/L3245,2)</f>
        <v>18.329999999999998</v>
      </c>
      <c r="Q3245" t="str">
        <f>LEFT(N3245, SEARCH("/",N3245)-1)</f>
        <v>theater</v>
      </c>
      <c r="R3245" t="str">
        <f>RIGHT(N3245, LEN(N3245)-SEARCH("/",N3245))</f>
        <v>plays</v>
      </c>
      <c r="S3245" s="10">
        <f t="shared" si="100"/>
        <v>41784.581354166665</v>
      </c>
      <c r="T3245" s="10">
        <f t="shared" si="101"/>
        <v>41814.581354166665</v>
      </c>
    </row>
    <row r="3246" spans="1:20" ht="49" x14ac:dyDescent="0.25">
      <c r="A3246">
        <v>2863</v>
      </c>
      <c r="B3246" s="3" t="s">
        <v>2863</v>
      </c>
      <c r="C3246" s="3" t="s">
        <v>6973</v>
      </c>
      <c r="D3246">
        <v>50000</v>
      </c>
      <c r="E3246">
        <v>20</v>
      </c>
      <c r="F3246" t="s">
        <v>8221</v>
      </c>
      <c r="G3246" t="s">
        <v>8224</v>
      </c>
      <c r="H3246" t="s">
        <v>8246</v>
      </c>
      <c r="I3246">
        <v>1410279123</v>
      </c>
      <c r="J3246">
        <v>1405095123</v>
      </c>
      <c r="K3246" t="b">
        <v>0</v>
      </c>
      <c r="L3246">
        <v>1</v>
      </c>
      <c r="M3246" t="b">
        <v>0</v>
      </c>
      <c r="N3246" t="s">
        <v>8271</v>
      </c>
      <c r="O3246" s="5">
        <f>E3246/D3246</f>
        <v>4.0000000000000002E-4</v>
      </c>
      <c r="P3246" s="6">
        <f>ROUND(E3246/L3246,2)</f>
        <v>20</v>
      </c>
      <c r="Q3246" t="str">
        <f>LEFT(N3246, SEARCH("/",N3246)-1)</f>
        <v>theater</v>
      </c>
      <c r="R3246" t="str">
        <f>RIGHT(N3246, LEN(N3246)-SEARCH("/",N3246))</f>
        <v>plays</v>
      </c>
      <c r="S3246" s="10">
        <f t="shared" si="100"/>
        <v>41831.46670138889</v>
      </c>
      <c r="T3246" s="10">
        <f t="shared" si="101"/>
        <v>41891.46670138889</v>
      </c>
    </row>
    <row r="3247" spans="1:20" ht="18" x14ac:dyDescent="0.25">
      <c r="A3247">
        <v>2864</v>
      </c>
      <c r="B3247" s="3" t="s">
        <v>2864</v>
      </c>
      <c r="C3247" s="3" t="s">
        <v>6974</v>
      </c>
      <c r="D3247">
        <v>2500</v>
      </c>
      <c r="E3247">
        <v>40</v>
      </c>
      <c r="F3247" t="s">
        <v>8221</v>
      </c>
      <c r="G3247" t="s">
        <v>8225</v>
      </c>
      <c r="H3247" t="s">
        <v>8247</v>
      </c>
      <c r="I3247">
        <v>1437139080</v>
      </c>
      <c r="J3247">
        <v>1434552207</v>
      </c>
      <c r="K3247" t="b">
        <v>0</v>
      </c>
      <c r="L3247">
        <v>3</v>
      </c>
      <c r="M3247" t="b">
        <v>0</v>
      </c>
      <c r="N3247" t="s">
        <v>8271</v>
      </c>
      <c r="O3247" s="5">
        <f>E3247/D3247</f>
        <v>1.6E-2</v>
      </c>
      <c r="P3247" s="6">
        <f>ROUND(E3247/L3247,2)</f>
        <v>13.33</v>
      </c>
      <c r="Q3247" t="str">
        <f>LEFT(N3247, SEARCH("/",N3247)-1)</f>
        <v>theater</v>
      </c>
      <c r="R3247" t="str">
        <f>RIGHT(N3247, LEN(N3247)-SEARCH("/",N3247))</f>
        <v>plays</v>
      </c>
      <c r="S3247" s="10">
        <f t="shared" si="100"/>
        <v>42172.405173611107</v>
      </c>
      <c r="T3247" s="10">
        <f t="shared" si="101"/>
        <v>42202.345833333333</v>
      </c>
    </row>
    <row r="3248" spans="1:20" ht="49" x14ac:dyDescent="0.25">
      <c r="A3248">
        <v>2865</v>
      </c>
      <c r="B3248" s="3" t="s">
        <v>2865</v>
      </c>
      <c r="C3248" s="3" t="s">
        <v>6975</v>
      </c>
      <c r="D3248">
        <v>2888</v>
      </c>
      <c r="E3248">
        <v>0</v>
      </c>
      <c r="F3248" t="s">
        <v>8221</v>
      </c>
      <c r="G3248" t="s">
        <v>8224</v>
      </c>
      <c r="H3248" t="s">
        <v>8246</v>
      </c>
      <c r="I3248">
        <v>1420512259</v>
      </c>
      <c r="J3248">
        <v>1415328259</v>
      </c>
      <c r="K3248" t="b">
        <v>0</v>
      </c>
      <c r="L3248">
        <v>0</v>
      </c>
      <c r="M3248" t="b">
        <v>0</v>
      </c>
      <c r="N3248" t="s">
        <v>8271</v>
      </c>
      <c r="O3248" s="5">
        <f>E3248/D3248</f>
        <v>0</v>
      </c>
      <c r="P3248" s="6" t="e">
        <f>ROUND(E3248/L3248,2)</f>
        <v>#DIV/0!</v>
      </c>
      <c r="Q3248" t="str">
        <f>LEFT(N3248, SEARCH("/",N3248)-1)</f>
        <v>theater</v>
      </c>
      <c r="R3248" t="str">
        <f>RIGHT(N3248, LEN(N3248)-SEARCH("/",N3248))</f>
        <v>plays</v>
      </c>
      <c r="S3248" s="10">
        <f t="shared" si="100"/>
        <v>41949.905775462961</v>
      </c>
      <c r="T3248" s="10">
        <f t="shared" si="101"/>
        <v>42009.905775462961</v>
      </c>
    </row>
    <row r="3249" spans="1:20" ht="49" x14ac:dyDescent="0.25">
      <c r="A3249">
        <v>2866</v>
      </c>
      <c r="B3249" s="3" t="s">
        <v>2866</v>
      </c>
      <c r="C3249" s="3" t="s">
        <v>6976</v>
      </c>
      <c r="D3249">
        <v>5000</v>
      </c>
      <c r="E3249">
        <v>45</v>
      </c>
      <c r="F3249" t="s">
        <v>8221</v>
      </c>
      <c r="G3249" t="s">
        <v>8224</v>
      </c>
      <c r="H3249" t="s">
        <v>8246</v>
      </c>
      <c r="I3249">
        <v>1476482400</v>
      </c>
      <c r="J3249">
        <v>1473893721</v>
      </c>
      <c r="K3249" t="b">
        <v>0</v>
      </c>
      <c r="L3249">
        <v>2</v>
      </c>
      <c r="M3249" t="b">
        <v>0</v>
      </c>
      <c r="N3249" t="s">
        <v>8271</v>
      </c>
      <c r="O3249" s="5">
        <f>E3249/D3249</f>
        <v>8.9999999999999993E-3</v>
      </c>
      <c r="P3249" s="6">
        <f>ROUND(E3249/L3249,2)</f>
        <v>22.5</v>
      </c>
      <c r="Q3249" t="str">
        <f>LEFT(N3249, SEARCH("/",N3249)-1)</f>
        <v>theater</v>
      </c>
      <c r="R3249" t="str">
        <f>RIGHT(N3249, LEN(N3249)-SEARCH("/",N3249))</f>
        <v>plays</v>
      </c>
      <c r="S3249" s="10">
        <f t="shared" si="100"/>
        <v>42627.746770833335</v>
      </c>
      <c r="T3249" s="10">
        <f t="shared" si="101"/>
        <v>42657.708333333336</v>
      </c>
    </row>
    <row r="3250" spans="1:20" ht="49" x14ac:dyDescent="0.25">
      <c r="A3250">
        <v>2867</v>
      </c>
      <c r="B3250" s="3" t="s">
        <v>2867</v>
      </c>
      <c r="C3250" s="3" t="s">
        <v>6977</v>
      </c>
      <c r="D3250">
        <v>2500</v>
      </c>
      <c r="E3250">
        <v>504</v>
      </c>
      <c r="F3250" t="s">
        <v>8221</v>
      </c>
      <c r="G3250" t="s">
        <v>8224</v>
      </c>
      <c r="H3250" t="s">
        <v>8246</v>
      </c>
      <c r="I3250">
        <v>1467604800</v>
      </c>
      <c r="J3250">
        <v>1465533672</v>
      </c>
      <c r="K3250" t="b">
        <v>0</v>
      </c>
      <c r="L3250">
        <v>10</v>
      </c>
      <c r="M3250" t="b">
        <v>0</v>
      </c>
      <c r="N3250" t="s">
        <v>8271</v>
      </c>
      <c r="O3250" s="5">
        <f>E3250/D3250</f>
        <v>0.2016</v>
      </c>
      <c r="P3250" s="6">
        <f>ROUND(E3250/L3250,2)</f>
        <v>50.4</v>
      </c>
      <c r="Q3250" t="str">
        <f>LEFT(N3250, SEARCH("/",N3250)-1)</f>
        <v>theater</v>
      </c>
      <c r="R3250" t="str">
        <f>RIGHT(N3250, LEN(N3250)-SEARCH("/",N3250))</f>
        <v>plays</v>
      </c>
      <c r="S3250" s="10">
        <f t="shared" si="100"/>
        <v>42530.986944444441</v>
      </c>
      <c r="T3250" s="10">
        <f t="shared" si="101"/>
        <v>42554.958333333336</v>
      </c>
    </row>
    <row r="3251" spans="1:20" ht="49" x14ac:dyDescent="0.25">
      <c r="A3251">
        <v>2868</v>
      </c>
      <c r="B3251" s="3" t="s">
        <v>2868</v>
      </c>
      <c r="C3251" s="3" t="s">
        <v>6978</v>
      </c>
      <c r="D3251">
        <v>15000</v>
      </c>
      <c r="E3251">
        <v>6301.76</v>
      </c>
      <c r="F3251" t="s">
        <v>8221</v>
      </c>
      <c r="G3251" t="s">
        <v>8224</v>
      </c>
      <c r="H3251" t="s">
        <v>8246</v>
      </c>
      <c r="I3251">
        <v>1475697054</v>
      </c>
      <c r="J3251">
        <v>1473105054</v>
      </c>
      <c r="K3251" t="b">
        <v>0</v>
      </c>
      <c r="L3251">
        <v>60</v>
      </c>
      <c r="M3251" t="b">
        <v>0</v>
      </c>
      <c r="N3251" t="s">
        <v>8271</v>
      </c>
      <c r="O3251" s="5">
        <f>E3251/D3251</f>
        <v>0.42011733333333334</v>
      </c>
      <c r="P3251" s="6">
        <f>ROUND(E3251/L3251,2)</f>
        <v>105.03</v>
      </c>
      <c r="Q3251" t="str">
        <f>LEFT(N3251, SEARCH("/",N3251)-1)</f>
        <v>theater</v>
      </c>
      <c r="R3251" t="str">
        <f>RIGHT(N3251, LEN(N3251)-SEARCH("/",N3251))</f>
        <v>plays</v>
      </c>
      <c r="S3251" s="10">
        <f t="shared" si="100"/>
        <v>42618.618680555555</v>
      </c>
      <c r="T3251" s="10">
        <f t="shared" si="101"/>
        <v>42648.618680555555</v>
      </c>
    </row>
    <row r="3252" spans="1:20" ht="49" x14ac:dyDescent="0.25">
      <c r="A3252">
        <v>2869</v>
      </c>
      <c r="B3252" s="3" t="s">
        <v>2869</v>
      </c>
      <c r="C3252" s="3" t="s">
        <v>6979</v>
      </c>
      <c r="D3252">
        <v>20000</v>
      </c>
      <c r="E3252">
        <v>177</v>
      </c>
      <c r="F3252" t="s">
        <v>8221</v>
      </c>
      <c r="G3252" t="s">
        <v>8224</v>
      </c>
      <c r="H3252" t="s">
        <v>8246</v>
      </c>
      <c r="I3252">
        <v>1468937681</v>
      </c>
      <c r="J3252">
        <v>1466345681</v>
      </c>
      <c r="K3252" t="b">
        <v>0</v>
      </c>
      <c r="L3252">
        <v>5</v>
      </c>
      <c r="M3252" t="b">
        <v>0</v>
      </c>
      <c r="N3252" t="s">
        <v>8271</v>
      </c>
      <c r="O3252" s="5">
        <f>E3252/D3252</f>
        <v>8.8500000000000002E-3</v>
      </c>
      <c r="P3252" s="6">
        <f>ROUND(E3252/L3252,2)</f>
        <v>35.4</v>
      </c>
      <c r="Q3252" t="str">
        <f>LEFT(N3252, SEARCH("/",N3252)-1)</f>
        <v>theater</v>
      </c>
      <c r="R3252" t="str">
        <f>RIGHT(N3252, LEN(N3252)-SEARCH("/",N3252))</f>
        <v>plays</v>
      </c>
      <c r="S3252" s="10">
        <f t="shared" si="100"/>
        <v>42540.385196759256</v>
      </c>
      <c r="T3252" s="10">
        <f t="shared" si="101"/>
        <v>42570.385196759256</v>
      </c>
    </row>
    <row r="3253" spans="1:20" ht="49" x14ac:dyDescent="0.25">
      <c r="A3253">
        <v>2870</v>
      </c>
      <c r="B3253" s="3" t="s">
        <v>2870</v>
      </c>
      <c r="C3253" s="3" t="s">
        <v>6980</v>
      </c>
      <c r="D3253">
        <v>5000</v>
      </c>
      <c r="E3253">
        <v>750</v>
      </c>
      <c r="F3253" t="s">
        <v>8221</v>
      </c>
      <c r="G3253" t="s">
        <v>8224</v>
      </c>
      <c r="H3253" t="s">
        <v>8246</v>
      </c>
      <c r="I3253">
        <v>1400301165</v>
      </c>
      <c r="J3253">
        <v>1397709165</v>
      </c>
      <c r="K3253" t="b">
        <v>0</v>
      </c>
      <c r="L3253">
        <v>9</v>
      </c>
      <c r="M3253" t="b">
        <v>0</v>
      </c>
      <c r="N3253" t="s">
        <v>8271</v>
      </c>
      <c r="O3253" s="5">
        <f>E3253/D3253</f>
        <v>0.15</v>
      </c>
      <c r="P3253" s="6">
        <f>ROUND(E3253/L3253,2)</f>
        <v>83.33</v>
      </c>
      <c r="Q3253" t="str">
        <f>LEFT(N3253, SEARCH("/",N3253)-1)</f>
        <v>theater</v>
      </c>
      <c r="R3253" t="str">
        <f>RIGHT(N3253, LEN(N3253)-SEARCH("/",N3253))</f>
        <v>plays</v>
      </c>
      <c r="S3253" s="10">
        <f t="shared" si="100"/>
        <v>41745.981076388889</v>
      </c>
      <c r="T3253" s="10">
        <f t="shared" si="101"/>
        <v>41775.981076388889</v>
      </c>
    </row>
    <row r="3254" spans="1:20" ht="49" x14ac:dyDescent="0.25">
      <c r="A3254">
        <v>2871</v>
      </c>
      <c r="B3254" s="3" t="s">
        <v>2871</v>
      </c>
      <c r="C3254" s="3" t="s">
        <v>6981</v>
      </c>
      <c r="D3254">
        <v>10000</v>
      </c>
      <c r="E3254">
        <v>467</v>
      </c>
      <c r="F3254" t="s">
        <v>8221</v>
      </c>
      <c r="G3254" t="s">
        <v>8224</v>
      </c>
      <c r="H3254" t="s">
        <v>8246</v>
      </c>
      <c r="I3254">
        <v>1419183813</v>
      </c>
      <c r="J3254">
        <v>1417455813</v>
      </c>
      <c r="K3254" t="b">
        <v>0</v>
      </c>
      <c r="L3254">
        <v>13</v>
      </c>
      <c r="M3254" t="b">
        <v>0</v>
      </c>
      <c r="N3254" t="s">
        <v>8271</v>
      </c>
      <c r="O3254" s="5">
        <f>E3254/D3254</f>
        <v>4.6699999999999998E-2</v>
      </c>
      <c r="P3254" s="6">
        <f>ROUND(E3254/L3254,2)</f>
        <v>35.92</v>
      </c>
      <c r="Q3254" t="str">
        <f>LEFT(N3254, SEARCH("/",N3254)-1)</f>
        <v>theater</v>
      </c>
      <c r="R3254" t="str">
        <f>RIGHT(N3254, LEN(N3254)-SEARCH("/",N3254))</f>
        <v>plays</v>
      </c>
      <c r="S3254" s="10">
        <f t="shared" si="100"/>
        <v>41974.530243055553</v>
      </c>
      <c r="T3254" s="10">
        <f t="shared" si="101"/>
        <v>41994.530243055553</v>
      </c>
    </row>
    <row r="3255" spans="1:20" ht="33" x14ac:dyDescent="0.25">
      <c r="A3255">
        <v>2872</v>
      </c>
      <c r="B3255" s="3" t="s">
        <v>2872</v>
      </c>
      <c r="C3255" s="3" t="s">
        <v>6982</v>
      </c>
      <c r="D3255">
        <v>3000</v>
      </c>
      <c r="E3255">
        <v>0</v>
      </c>
      <c r="F3255" t="s">
        <v>8221</v>
      </c>
      <c r="G3255" t="s">
        <v>8224</v>
      </c>
      <c r="H3255" t="s">
        <v>8246</v>
      </c>
      <c r="I3255">
        <v>1434768438</v>
      </c>
      <c r="J3255">
        <v>1429584438</v>
      </c>
      <c r="K3255" t="b">
        <v>0</v>
      </c>
      <c r="L3255">
        <v>0</v>
      </c>
      <c r="M3255" t="b">
        <v>0</v>
      </c>
      <c r="N3255" t="s">
        <v>8271</v>
      </c>
      <c r="O3255" s="5">
        <f>E3255/D3255</f>
        <v>0</v>
      </c>
      <c r="P3255" s="6" t="e">
        <f>ROUND(E3255/L3255,2)</f>
        <v>#DIV/0!</v>
      </c>
      <c r="Q3255" t="str">
        <f>LEFT(N3255, SEARCH("/",N3255)-1)</f>
        <v>theater</v>
      </c>
      <c r="R3255" t="str">
        <f>RIGHT(N3255, LEN(N3255)-SEARCH("/",N3255))</f>
        <v>plays</v>
      </c>
      <c r="S3255" s="10">
        <f t="shared" si="100"/>
        <v>42114.907847222225</v>
      </c>
      <c r="T3255" s="10">
        <f t="shared" si="101"/>
        <v>42174.907847222225</v>
      </c>
    </row>
    <row r="3256" spans="1:20" ht="49" x14ac:dyDescent="0.25">
      <c r="A3256">
        <v>2873</v>
      </c>
      <c r="B3256" s="3" t="s">
        <v>2873</v>
      </c>
      <c r="C3256" s="3" t="s">
        <v>6983</v>
      </c>
      <c r="D3256">
        <v>2500</v>
      </c>
      <c r="E3256">
        <v>953</v>
      </c>
      <c r="F3256" t="s">
        <v>8221</v>
      </c>
      <c r="G3256" t="s">
        <v>8224</v>
      </c>
      <c r="H3256" t="s">
        <v>8246</v>
      </c>
      <c r="I3256">
        <v>1422473831</v>
      </c>
      <c r="J3256">
        <v>1419881831</v>
      </c>
      <c r="K3256" t="b">
        <v>0</v>
      </c>
      <c r="L3256">
        <v>8</v>
      </c>
      <c r="M3256" t="b">
        <v>0</v>
      </c>
      <c r="N3256" t="s">
        <v>8271</v>
      </c>
      <c r="O3256" s="5">
        <f>E3256/D3256</f>
        <v>0.38119999999999998</v>
      </c>
      <c r="P3256" s="6">
        <f>ROUND(E3256/L3256,2)</f>
        <v>119.13</v>
      </c>
      <c r="Q3256" t="str">
        <f>LEFT(N3256, SEARCH("/",N3256)-1)</f>
        <v>theater</v>
      </c>
      <c r="R3256" t="str">
        <f>RIGHT(N3256, LEN(N3256)-SEARCH("/",N3256))</f>
        <v>plays</v>
      </c>
      <c r="S3256" s="10">
        <f t="shared" si="100"/>
        <v>42002.609155092585</v>
      </c>
      <c r="T3256" s="10">
        <f t="shared" si="101"/>
        <v>42032.609155092585</v>
      </c>
    </row>
    <row r="3257" spans="1:20" ht="49" x14ac:dyDescent="0.25">
      <c r="A3257">
        <v>2874</v>
      </c>
      <c r="B3257" s="3" t="s">
        <v>2874</v>
      </c>
      <c r="C3257" s="3" t="s">
        <v>6984</v>
      </c>
      <c r="D3257">
        <v>5000</v>
      </c>
      <c r="E3257">
        <v>271</v>
      </c>
      <c r="F3257" t="s">
        <v>8221</v>
      </c>
      <c r="G3257" t="s">
        <v>8224</v>
      </c>
      <c r="H3257" t="s">
        <v>8246</v>
      </c>
      <c r="I3257">
        <v>1484684186</v>
      </c>
      <c r="J3257">
        <v>1482092186</v>
      </c>
      <c r="K3257" t="b">
        <v>0</v>
      </c>
      <c r="L3257">
        <v>3</v>
      </c>
      <c r="M3257" t="b">
        <v>0</v>
      </c>
      <c r="N3257" t="s">
        <v>8271</v>
      </c>
      <c r="O3257" s="5">
        <f>E3257/D3257</f>
        <v>5.4199999999999998E-2</v>
      </c>
      <c r="P3257" s="6">
        <f>ROUND(E3257/L3257,2)</f>
        <v>90.33</v>
      </c>
      <c r="Q3257" t="str">
        <f>LEFT(N3257, SEARCH("/",N3257)-1)</f>
        <v>theater</v>
      </c>
      <c r="R3257" t="str">
        <f>RIGHT(N3257, LEN(N3257)-SEARCH("/",N3257))</f>
        <v>plays</v>
      </c>
      <c r="S3257" s="10">
        <f t="shared" si="100"/>
        <v>42722.636412037034</v>
      </c>
      <c r="T3257" s="10">
        <f t="shared" si="101"/>
        <v>42752.636412037034</v>
      </c>
    </row>
    <row r="3258" spans="1:20" ht="49" x14ac:dyDescent="0.25">
      <c r="A3258">
        <v>2875</v>
      </c>
      <c r="B3258" s="3" t="s">
        <v>2875</v>
      </c>
      <c r="C3258" s="3" t="s">
        <v>6985</v>
      </c>
      <c r="D3258">
        <v>20000</v>
      </c>
      <c r="E3258">
        <v>7</v>
      </c>
      <c r="F3258" t="s">
        <v>8221</v>
      </c>
      <c r="G3258" t="s">
        <v>8224</v>
      </c>
      <c r="H3258" t="s">
        <v>8246</v>
      </c>
      <c r="I3258">
        <v>1462417493</v>
      </c>
      <c r="J3258">
        <v>1459825493</v>
      </c>
      <c r="K3258" t="b">
        <v>0</v>
      </c>
      <c r="L3258">
        <v>3</v>
      </c>
      <c r="M3258" t="b">
        <v>0</v>
      </c>
      <c r="N3258" t="s">
        <v>8271</v>
      </c>
      <c r="O3258" s="5">
        <f>E3258/D3258</f>
        <v>3.5E-4</v>
      </c>
      <c r="P3258" s="6">
        <f>ROUND(E3258/L3258,2)</f>
        <v>2.33</v>
      </c>
      <c r="Q3258" t="str">
        <f>LEFT(N3258, SEARCH("/",N3258)-1)</f>
        <v>theater</v>
      </c>
      <c r="R3258" t="str">
        <f>RIGHT(N3258, LEN(N3258)-SEARCH("/",N3258))</f>
        <v>plays</v>
      </c>
      <c r="S3258" s="10">
        <f t="shared" si="100"/>
        <v>42464.920057870368</v>
      </c>
      <c r="T3258" s="10">
        <f t="shared" si="101"/>
        <v>42494.920057870368</v>
      </c>
    </row>
    <row r="3259" spans="1:20" ht="49" x14ac:dyDescent="0.25">
      <c r="A3259">
        <v>2876</v>
      </c>
      <c r="B3259" s="3" t="s">
        <v>2876</v>
      </c>
      <c r="C3259" s="3" t="s">
        <v>6986</v>
      </c>
      <c r="D3259">
        <v>150000</v>
      </c>
      <c r="E3259">
        <v>0</v>
      </c>
      <c r="F3259" t="s">
        <v>8221</v>
      </c>
      <c r="G3259" t="s">
        <v>8224</v>
      </c>
      <c r="H3259" t="s">
        <v>8246</v>
      </c>
      <c r="I3259">
        <v>1437069079</v>
      </c>
      <c r="J3259">
        <v>1434477079</v>
      </c>
      <c r="K3259" t="b">
        <v>0</v>
      </c>
      <c r="L3259">
        <v>0</v>
      </c>
      <c r="M3259" t="b">
        <v>0</v>
      </c>
      <c r="N3259" t="s">
        <v>8271</v>
      </c>
      <c r="O3259" s="5">
        <f>E3259/D3259</f>
        <v>0</v>
      </c>
      <c r="P3259" s="6" t="e">
        <f>ROUND(E3259/L3259,2)</f>
        <v>#DIV/0!</v>
      </c>
      <c r="Q3259" t="str">
        <f>LEFT(N3259, SEARCH("/",N3259)-1)</f>
        <v>theater</v>
      </c>
      <c r="R3259" t="str">
        <f>RIGHT(N3259, LEN(N3259)-SEARCH("/",N3259))</f>
        <v>plays</v>
      </c>
      <c r="S3259" s="10">
        <f t="shared" si="100"/>
        <v>42171.535636574066</v>
      </c>
      <c r="T3259" s="10">
        <f t="shared" si="101"/>
        <v>42201.535636574066</v>
      </c>
    </row>
    <row r="3260" spans="1:20" ht="49" x14ac:dyDescent="0.25">
      <c r="A3260">
        <v>2877</v>
      </c>
      <c r="B3260" s="3" t="s">
        <v>2877</v>
      </c>
      <c r="C3260" s="3" t="s">
        <v>6987</v>
      </c>
      <c r="D3260">
        <v>6000</v>
      </c>
      <c r="E3260">
        <v>650</v>
      </c>
      <c r="F3260" t="s">
        <v>8221</v>
      </c>
      <c r="G3260" t="s">
        <v>8224</v>
      </c>
      <c r="H3260" t="s">
        <v>8246</v>
      </c>
      <c r="I3260">
        <v>1480525200</v>
      </c>
      <c r="J3260">
        <v>1477781724</v>
      </c>
      <c r="K3260" t="b">
        <v>0</v>
      </c>
      <c r="L3260">
        <v>6</v>
      </c>
      <c r="M3260" t="b">
        <v>0</v>
      </c>
      <c r="N3260" t="s">
        <v>8271</v>
      </c>
      <c r="O3260" s="5">
        <f>E3260/D3260</f>
        <v>0.10833333333333334</v>
      </c>
      <c r="P3260" s="6">
        <f>ROUND(E3260/L3260,2)</f>
        <v>108.33</v>
      </c>
      <c r="Q3260" t="str">
        <f>LEFT(N3260, SEARCH("/",N3260)-1)</f>
        <v>theater</v>
      </c>
      <c r="R3260" t="str">
        <f>RIGHT(N3260, LEN(N3260)-SEARCH("/",N3260))</f>
        <v>plays</v>
      </c>
      <c r="S3260" s="10">
        <f t="shared" si="100"/>
        <v>42672.746805555558</v>
      </c>
      <c r="T3260" s="10">
        <f t="shared" si="101"/>
        <v>42704.499999999993</v>
      </c>
    </row>
    <row r="3261" spans="1:20" ht="49" x14ac:dyDescent="0.25">
      <c r="A3261">
        <v>2878</v>
      </c>
      <c r="B3261" s="3" t="s">
        <v>2878</v>
      </c>
      <c r="C3261" s="3" t="s">
        <v>6988</v>
      </c>
      <c r="D3261">
        <v>3000</v>
      </c>
      <c r="E3261">
        <v>63</v>
      </c>
      <c r="F3261" t="s">
        <v>8221</v>
      </c>
      <c r="G3261" t="s">
        <v>8225</v>
      </c>
      <c r="H3261" t="s">
        <v>8247</v>
      </c>
      <c r="I3261">
        <v>1435934795</v>
      </c>
      <c r="J3261">
        <v>1430750795</v>
      </c>
      <c r="K3261" t="b">
        <v>0</v>
      </c>
      <c r="L3261">
        <v>4</v>
      </c>
      <c r="M3261" t="b">
        <v>0</v>
      </c>
      <c r="N3261" t="s">
        <v>8271</v>
      </c>
      <c r="O3261" s="5">
        <f>E3261/D3261</f>
        <v>2.1000000000000001E-2</v>
      </c>
      <c r="P3261" s="6">
        <f>ROUND(E3261/L3261,2)</f>
        <v>15.75</v>
      </c>
      <c r="Q3261" t="str">
        <f>LEFT(N3261, SEARCH("/",N3261)-1)</f>
        <v>theater</v>
      </c>
      <c r="R3261" t="str">
        <f>RIGHT(N3261, LEN(N3261)-SEARCH("/",N3261))</f>
        <v>plays</v>
      </c>
      <c r="S3261" s="10">
        <f t="shared" si="100"/>
        <v>42128.407349537032</v>
      </c>
      <c r="T3261" s="10">
        <f t="shared" si="101"/>
        <v>42188.407349537032</v>
      </c>
    </row>
    <row r="3262" spans="1:20" ht="49" x14ac:dyDescent="0.25">
      <c r="A3262">
        <v>2879</v>
      </c>
      <c r="B3262" s="3" t="s">
        <v>2879</v>
      </c>
      <c r="C3262" s="3" t="s">
        <v>6989</v>
      </c>
      <c r="D3262">
        <v>11200</v>
      </c>
      <c r="E3262">
        <v>29</v>
      </c>
      <c r="F3262" t="s">
        <v>8221</v>
      </c>
      <c r="G3262" t="s">
        <v>8224</v>
      </c>
      <c r="H3262" t="s">
        <v>8246</v>
      </c>
      <c r="I3262">
        <v>1453310661</v>
      </c>
      <c r="J3262">
        <v>1450718661</v>
      </c>
      <c r="K3262" t="b">
        <v>0</v>
      </c>
      <c r="L3262">
        <v>1</v>
      </c>
      <c r="M3262" t="b">
        <v>0</v>
      </c>
      <c r="N3262" t="s">
        <v>8271</v>
      </c>
      <c r="O3262" s="5">
        <f>E3262/D3262</f>
        <v>2.5892857142857141E-3</v>
      </c>
      <c r="P3262" s="6">
        <f>ROUND(E3262/L3262,2)</f>
        <v>29</v>
      </c>
      <c r="Q3262" t="str">
        <f>LEFT(N3262, SEARCH("/",N3262)-1)</f>
        <v>theater</v>
      </c>
      <c r="R3262" t="str">
        <f>RIGHT(N3262, LEN(N3262)-SEARCH("/",N3262))</f>
        <v>plays</v>
      </c>
      <c r="S3262" s="10">
        <f t="shared" si="100"/>
        <v>42359.516909722217</v>
      </c>
      <c r="T3262" s="10">
        <f t="shared" si="101"/>
        <v>42389.516909722217</v>
      </c>
    </row>
    <row r="3263" spans="1:20" ht="49" x14ac:dyDescent="0.25">
      <c r="A3263">
        <v>2880</v>
      </c>
      <c r="B3263" s="3" t="s">
        <v>2880</v>
      </c>
      <c r="C3263" s="3" t="s">
        <v>6990</v>
      </c>
      <c r="D3263">
        <v>12000</v>
      </c>
      <c r="E3263">
        <v>2800</v>
      </c>
      <c r="F3263" t="s">
        <v>8221</v>
      </c>
      <c r="G3263" t="s">
        <v>8224</v>
      </c>
      <c r="H3263" t="s">
        <v>8246</v>
      </c>
      <c r="I3263">
        <v>1440090300</v>
      </c>
      <c r="J3263">
        <v>1436305452</v>
      </c>
      <c r="K3263" t="b">
        <v>0</v>
      </c>
      <c r="L3263">
        <v>29</v>
      </c>
      <c r="M3263" t="b">
        <v>0</v>
      </c>
      <c r="N3263" t="s">
        <v>8271</v>
      </c>
      <c r="O3263" s="5">
        <f>E3263/D3263</f>
        <v>0.23333333333333334</v>
      </c>
      <c r="P3263" s="6">
        <f>ROUND(E3263/L3263,2)</f>
        <v>96.55</v>
      </c>
      <c r="Q3263" t="str">
        <f>LEFT(N3263, SEARCH("/",N3263)-1)</f>
        <v>theater</v>
      </c>
      <c r="R3263" t="str">
        <f>RIGHT(N3263, LEN(N3263)-SEARCH("/",N3263))</f>
        <v>plays</v>
      </c>
      <c r="S3263" s="10">
        <f t="shared" si="100"/>
        <v>42192.69736111111</v>
      </c>
      <c r="T3263" s="10">
        <f t="shared" si="101"/>
        <v>42236.503472222219</v>
      </c>
    </row>
    <row r="3264" spans="1:20" ht="49" x14ac:dyDescent="0.25">
      <c r="A3264">
        <v>2881</v>
      </c>
      <c r="B3264" s="3" t="s">
        <v>2881</v>
      </c>
      <c r="C3264" s="3" t="s">
        <v>6991</v>
      </c>
      <c r="D3264">
        <v>5500</v>
      </c>
      <c r="E3264">
        <v>0</v>
      </c>
      <c r="F3264" t="s">
        <v>8221</v>
      </c>
      <c r="G3264" t="s">
        <v>8224</v>
      </c>
      <c r="H3264" t="s">
        <v>8246</v>
      </c>
      <c r="I3264">
        <v>1417620036</v>
      </c>
      <c r="J3264">
        <v>1412432436</v>
      </c>
      <c r="K3264" t="b">
        <v>0</v>
      </c>
      <c r="L3264">
        <v>0</v>
      </c>
      <c r="M3264" t="b">
        <v>0</v>
      </c>
      <c r="N3264" t="s">
        <v>8271</v>
      </c>
      <c r="O3264" s="5">
        <f>E3264/D3264</f>
        <v>0</v>
      </c>
      <c r="P3264" s="6" t="e">
        <f>ROUND(E3264/L3264,2)</f>
        <v>#DIV/0!</v>
      </c>
      <c r="Q3264" t="str">
        <f>LEFT(N3264, SEARCH("/",N3264)-1)</f>
        <v>theater</v>
      </c>
      <c r="R3264" t="str">
        <f>RIGHT(N3264, LEN(N3264)-SEARCH("/",N3264))</f>
        <v>plays</v>
      </c>
      <c r="S3264" s="10">
        <f t="shared" si="100"/>
        <v>41916.389305555553</v>
      </c>
      <c r="T3264" s="10">
        <f t="shared" si="101"/>
        <v>41976.430972222217</v>
      </c>
    </row>
    <row r="3265" spans="1:20" ht="49" x14ac:dyDescent="0.25">
      <c r="A3265">
        <v>2882</v>
      </c>
      <c r="B3265" s="3" t="s">
        <v>2882</v>
      </c>
      <c r="C3265" s="3" t="s">
        <v>6992</v>
      </c>
      <c r="D3265">
        <v>750</v>
      </c>
      <c r="E3265">
        <v>252</v>
      </c>
      <c r="F3265" t="s">
        <v>8221</v>
      </c>
      <c r="G3265" t="s">
        <v>8224</v>
      </c>
      <c r="H3265" t="s">
        <v>8246</v>
      </c>
      <c r="I3265">
        <v>1462112318</v>
      </c>
      <c r="J3265">
        <v>1459520318</v>
      </c>
      <c r="K3265" t="b">
        <v>0</v>
      </c>
      <c r="L3265">
        <v>4</v>
      </c>
      <c r="M3265" t="b">
        <v>0</v>
      </c>
      <c r="N3265" t="s">
        <v>8271</v>
      </c>
      <c r="O3265" s="5">
        <f>E3265/D3265</f>
        <v>0.33600000000000002</v>
      </c>
      <c r="P3265" s="6">
        <f>ROUND(E3265/L3265,2)</f>
        <v>63</v>
      </c>
      <c r="Q3265" t="str">
        <f>LEFT(N3265, SEARCH("/",N3265)-1)</f>
        <v>theater</v>
      </c>
      <c r="R3265" t="str">
        <f>RIGHT(N3265, LEN(N3265)-SEARCH("/",N3265))</f>
        <v>plays</v>
      </c>
      <c r="S3265" s="10">
        <f t="shared" si="100"/>
        <v>42461.387939814813</v>
      </c>
      <c r="T3265" s="10">
        <f t="shared" si="101"/>
        <v>42491.387939814813</v>
      </c>
    </row>
    <row r="3266" spans="1:20" ht="49" x14ac:dyDescent="0.25">
      <c r="A3266">
        <v>2883</v>
      </c>
      <c r="B3266" s="3" t="s">
        <v>2883</v>
      </c>
      <c r="C3266" s="3" t="s">
        <v>6993</v>
      </c>
      <c r="D3266">
        <v>10000</v>
      </c>
      <c r="E3266">
        <v>1908</v>
      </c>
      <c r="F3266" t="s">
        <v>8221</v>
      </c>
      <c r="G3266" t="s">
        <v>8224</v>
      </c>
      <c r="H3266" t="s">
        <v>8246</v>
      </c>
      <c r="I3266">
        <v>1454734740</v>
      </c>
      <c r="J3266">
        <v>1451684437</v>
      </c>
      <c r="K3266" t="b">
        <v>0</v>
      </c>
      <c r="L3266">
        <v>5</v>
      </c>
      <c r="M3266" t="b">
        <v>0</v>
      </c>
      <c r="N3266" t="s">
        <v>8271</v>
      </c>
      <c r="O3266" s="5">
        <f>E3266/D3266</f>
        <v>0.1908</v>
      </c>
      <c r="P3266" s="6">
        <f>ROUND(E3266/L3266,2)</f>
        <v>381.6</v>
      </c>
      <c r="Q3266" t="str">
        <f>LEFT(N3266, SEARCH("/",N3266)-1)</f>
        <v>theater</v>
      </c>
      <c r="R3266" t="str">
        <f>RIGHT(N3266, LEN(N3266)-SEARCH("/",N3266))</f>
        <v>plays</v>
      </c>
      <c r="S3266" s="10">
        <f t="shared" si="100"/>
        <v>42370.694872685184</v>
      </c>
      <c r="T3266" s="10">
        <f t="shared" si="101"/>
        <v>42405.999305555553</v>
      </c>
    </row>
    <row r="3267" spans="1:20" ht="33" x14ac:dyDescent="0.25">
      <c r="A3267">
        <v>2884</v>
      </c>
      <c r="B3267" s="3" t="s">
        <v>2884</v>
      </c>
      <c r="C3267" s="3" t="s">
        <v>6994</v>
      </c>
      <c r="D3267">
        <v>45000</v>
      </c>
      <c r="E3267">
        <v>185</v>
      </c>
      <c r="F3267" t="s">
        <v>8221</v>
      </c>
      <c r="G3267" t="s">
        <v>8224</v>
      </c>
      <c r="H3267" t="s">
        <v>8246</v>
      </c>
      <c r="I3267">
        <v>1417800435</v>
      </c>
      <c r="J3267">
        <v>1415208435</v>
      </c>
      <c r="K3267" t="b">
        <v>0</v>
      </c>
      <c r="L3267">
        <v>4</v>
      </c>
      <c r="M3267" t="b">
        <v>0</v>
      </c>
      <c r="N3267" t="s">
        <v>8271</v>
      </c>
      <c r="O3267" s="5">
        <f>E3267/D3267</f>
        <v>4.1111111111111114E-3</v>
      </c>
      <c r="P3267" s="6">
        <f>ROUND(E3267/L3267,2)</f>
        <v>46.25</v>
      </c>
      <c r="Q3267" t="str">
        <f>LEFT(N3267, SEARCH("/",N3267)-1)</f>
        <v>theater</v>
      </c>
      <c r="R3267" t="str">
        <f>RIGHT(N3267, LEN(N3267)-SEARCH("/",N3267))</f>
        <v>plays</v>
      </c>
      <c r="S3267" s="10">
        <f t="shared" ref="S3267:S3330" si="102">(J3267/86400)+25569+(-5/24)</f>
        <v>41948.518923611111</v>
      </c>
      <c r="T3267" s="10">
        <f t="shared" ref="T3267:T3330" si="103">(I3267/86400)+25569+(-5/24)</f>
        <v>41978.518923611111</v>
      </c>
    </row>
    <row r="3268" spans="1:20" ht="33" x14ac:dyDescent="0.25">
      <c r="A3268">
        <v>2885</v>
      </c>
      <c r="B3268" s="3" t="s">
        <v>2885</v>
      </c>
      <c r="C3268" s="3" t="s">
        <v>6995</v>
      </c>
      <c r="D3268">
        <v>400</v>
      </c>
      <c r="E3268">
        <v>130</v>
      </c>
      <c r="F3268" t="s">
        <v>8221</v>
      </c>
      <c r="G3268" t="s">
        <v>8224</v>
      </c>
      <c r="H3268" t="s">
        <v>8246</v>
      </c>
      <c r="I3268">
        <v>1426294201</v>
      </c>
      <c r="J3268">
        <v>1423705801</v>
      </c>
      <c r="K3268" t="b">
        <v>0</v>
      </c>
      <c r="L3268">
        <v>5</v>
      </c>
      <c r="M3268" t="b">
        <v>0</v>
      </c>
      <c r="N3268" t="s">
        <v>8271</v>
      </c>
      <c r="O3268" s="5">
        <f>E3268/D3268</f>
        <v>0.32500000000000001</v>
      </c>
      <c r="P3268" s="6">
        <f>ROUND(E3268/L3268,2)</f>
        <v>26</v>
      </c>
      <c r="Q3268" t="str">
        <f>LEFT(N3268, SEARCH("/",N3268)-1)</f>
        <v>theater</v>
      </c>
      <c r="R3268" t="str">
        <f>RIGHT(N3268, LEN(N3268)-SEARCH("/",N3268))</f>
        <v>plays</v>
      </c>
      <c r="S3268" s="10">
        <f t="shared" si="102"/>
        <v>42046.868067129624</v>
      </c>
      <c r="T3268" s="10">
        <f t="shared" si="103"/>
        <v>42076.82640046296</v>
      </c>
    </row>
    <row r="3269" spans="1:20" ht="49" x14ac:dyDescent="0.25">
      <c r="A3269">
        <v>2886</v>
      </c>
      <c r="B3269" s="3" t="s">
        <v>2886</v>
      </c>
      <c r="C3269" s="3" t="s">
        <v>6996</v>
      </c>
      <c r="D3269">
        <v>200</v>
      </c>
      <c r="E3269">
        <v>10</v>
      </c>
      <c r="F3269" t="s">
        <v>8221</v>
      </c>
      <c r="G3269" t="s">
        <v>8224</v>
      </c>
      <c r="H3269" t="s">
        <v>8246</v>
      </c>
      <c r="I3269">
        <v>1442635140</v>
      </c>
      <c r="J3269">
        <v>1442243484</v>
      </c>
      <c r="K3269" t="b">
        <v>0</v>
      </c>
      <c r="L3269">
        <v>1</v>
      </c>
      <c r="M3269" t="b">
        <v>0</v>
      </c>
      <c r="N3269" t="s">
        <v>8271</v>
      </c>
      <c r="O3269" s="5">
        <f>E3269/D3269</f>
        <v>0.05</v>
      </c>
      <c r="P3269" s="6">
        <f>ROUND(E3269/L3269,2)</f>
        <v>10</v>
      </c>
      <c r="Q3269" t="str">
        <f>LEFT(N3269, SEARCH("/",N3269)-1)</f>
        <v>theater</v>
      </c>
      <c r="R3269" t="str">
        <f>RIGHT(N3269, LEN(N3269)-SEARCH("/",N3269))</f>
        <v>plays</v>
      </c>
      <c r="S3269" s="10">
        <f t="shared" si="102"/>
        <v>42261.424583333333</v>
      </c>
      <c r="T3269" s="10">
        <f t="shared" si="103"/>
        <v>42265.957638888889</v>
      </c>
    </row>
    <row r="3270" spans="1:20" ht="49" x14ac:dyDescent="0.25">
      <c r="A3270">
        <v>2887</v>
      </c>
      <c r="B3270" s="3" t="s">
        <v>2887</v>
      </c>
      <c r="C3270" s="3" t="s">
        <v>6997</v>
      </c>
      <c r="D3270">
        <v>3000</v>
      </c>
      <c r="E3270">
        <v>5</v>
      </c>
      <c r="F3270" t="s">
        <v>8221</v>
      </c>
      <c r="G3270" t="s">
        <v>8224</v>
      </c>
      <c r="H3270" t="s">
        <v>8246</v>
      </c>
      <c r="I3270">
        <v>1420971324</v>
      </c>
      <c r="J3270">
        <v>1418379324</v>
      </c>
      <c r="K3270" t="b">
        <v>0</v>
      </c>
      <c r="L3270">
        <v>1</v>
      </c>
      <c r="M3270" t="b">
        <v>0</v>
      </c>
      <c r="N3270" t="s">
        <v>8271</v>
      </c>
      <c r="O3270" s="5">
        <f>E3270/D3270</f>
        <v>1.6666666666666668E-3</v>
      </c>
      <c r="P3270" s="6">
        <f>ROUND(E3270/L3270,2)</f>
        <v>5</v>
      </c>
      <c r="Q3270" t="str">
        <f>LEFT(N3270, SEARCH("/",N3270)-1)</f>
        <v>theater</v>
      </c>
      <c r="R3270" t="str">
        <f>RIGHT(N3270, LEN(N3270)-SEARCH("/",N3270))</f>
        <v>plays</v>
      </c>
      <c r="S3270" s="10">
        <f t="shared" si="102"/>
        <v>41985.219027777777</v>
      </c>
      <c r="T3270" s="10">
        <f t="shared" si="103"/>
        <v>42015.219027777777</v>
      </c>
    </row>
    <row r="3271" spans="1:20" ht="49" x14ac:dyDescent="0.25">
      <c r="A3271">
        <v>2888</v>
      </c>
      <c r="B3271" s="3" t="s">
        <v>2888</v>
      </c>
      <c r="C3271" s="3" t="s">
        <v>6998</v>
      </c>
      <c r="D3271">
        <v>30000</v>
      </c>
      <c r="E3271">
        <v>0</v>
      </c>
      <c r="F3271" t="s">
        <v>8221</v>
      </c>
      <c r="G3271" t="s">
        <v>8224</v>
      </c>
      <c r="H3271" t="s">
        <v>8246</v>
      </c>
      <c r="I3271">
        <v>1413608340</v>
      </c>
      <c r="J3271">
        <v>1412945440</v>
      </c>
      <c r="K3271" t="b">
        <v>0</v>
      </c>
      <c r="L3271">
        <v>0</v>
      </c>
      <c r="M3271" t="b">
        <v>0</v>
      </c>
      <c r="N3271" t="s">
        <v>8271</v>
      </c>
      <c r="O3271" s="5">
        <f>E3271/D3271</f>
        <v>0</v>
      </c>
      <c r="P3271" s="6" t="e">
        <f>ROUND(E3271/L3271,2)</f>
        <v>#DIV/0!</v>
      </c>
      <c r="Q3271" t="str">
        <f>LEFT(N3271, SEARCH("/",N3271)-1)</f>
        <v>theater</v>
      </c>
      <c r="R3271" t="str">
        <f>RIGHT(N3271, LEN(N3271)-SEARCH("/",N3271))</f>
        <v>plays</v>
      </c>
      <c r="S3271" s="10">
        <f t="shared" si="102"/>
        <v>41922.326851851853</v>
      </c>
      <c r="T3271" s="10">
        <f t="shared" si="103"/>
        <v>41929.999305555553</v>
      </c>
    </row>
    <row r="3272" spans="1:20" ht="49" x14ac:dyDescent="0.25">
      <c r="A3272">
        <v>2889</v>
      </c>
      <c r="B3272" s="3" t="s">
        <v>2889</v>
      </c>
      <c r="C3272" s="3" t="s">
        <v>6999</v>
      </c>
      <c r="D3272">
        <v>3000</v>
      </c>
      <c r="E3272">
        <v>1142</v>
      </c>
      <c r="F3272" t="s">
        <v>8221</v>
      </c>
      <c r="G3272" t="s">
        <v>8224</v>
      </c>
      <c r="H3272" t="s">
        <v>8246</v>
      </c>
      <c r="I3272">
        <v>1409344985</v>
      </c>
      <c r="J3272">
        <v>1406752985</v>
      </c>
      <c r="K3272" t="b">
        <v>0</v>
      </c>
      <c r="L3272">
        <v>14</v>
      </c>
      <c r="M3272" t="b">
        <v>0</v>
      </c>
      <c r="N3272" t="s">
        <v>8271</v>
      </c>
      <c r="O3272" s="5">
        <f>E3272/D3272</f>
        <v>0.38066666666666665</v>
      </c>
      <c r="P3272" s="6">
        <f>ROUND(E3272/L3272,2)</f>
        <v>81.569999999999993</v>
      </c>
      <c r="Q3272" t="str">
        <f>LEFT(N3272, SEARCH("/",N3272)-1)</f>
        <v>theater</v>
      </c>
      <c r="R3272" t="str">
        <f>RIGHT(N3272, LEN(N3272)-SEARCH("/",N3272))</f>
        <v>plays</v>
      </c>
      <c r="S3272" s="10">
        <f t="shared" si="102"/>
        <v>41850.654918981476</v>
      </c>
      <c r="T3272" s="10">
        <f t="shared" si="103"/>
        <v>41880.654918981476</v>
      </c>
    </row>
    <row r="3273" spans="1:20" ht="49" x14ac:dyDescent="0.25">
      <c r="A3273">
        <v>2890</v>
      </c>
      <c r="B3273" s="3" t="s">
        <v>2890</v>
      </c>
      <c r="C3273" s="3" t="s">
        <v>7000</v>
      </c>
      <c r="D3273">
        <v>2000</v>
      </c>
      <c r="E3273">
        <v>21</v>
      </c>
      <c r="F3273" t="s">
        <v>8221</v>
      </c>
      <c r="G3273" t="s">
        <v>8224</v>
      </c>
      <c r="H3273" t="s">
        <v>8246</v>
      </c>
      <c r="I3273">
        <v>1407553200</v>
      </c>
      <c r="J3273">
        <v>1405100992</v>
      </c>
      <c r="K3273" t="b">
        <v>0</v>
      </c>
      <c r="L3273">
        <v>3</v>
      </c>
      <c r="M3273" t="b">
        <v>0</v>
      </c>
      <c r="N3273" t="s">
        <v>8271</v>
      </c>
      <c r="O3273" s="5">
        <f>E3273/D3273</f>
        <v>1.0500000000000001E-2</v>
      </c>
      <c r="P3273" s="6">
        <f>ROUND(E3273/L3273,2)</f>
        <v>7</v>
      </c>
      <c r="Q3273" t="str">
        <f>LEFT(N3273, SEARCH("/",N3273)-1)</f>
        <v>theater</v>
      </c>
      <c r="R3273" t="str">
        <f>RIGHT(N3273, LEN(N3273)-SEARCH("/",N3273))</f>
        <v>plays</v>
      </c>
      <c r="S3273" s="10">
        <f t="shared" si="102"/>
        <v>41831.534629629627</v>
      </c>
      <c r="T3273" s="10">
        <f t="shared" si="103"/>
        <v>41859.916666666664</v>
      </c>
    </row>
    <row r="3274" spans="1:20" ht="49" x14ac:dyDescent="0.25">
      <c r="A3274">
        <v>2891</v>
      </c>
      <c r="B3274" s="3" t="s">
        <v>2891</v>
      </c>
      <c r="C3274" s="3" t="s">
        <v>7001</v>
      </c>
      <c r="D3274">
        <v>10000</v>
      </c>
      <c r="E3274">
        <v>273</v>
      </c>
      <c r="F3274" t="s">
        <v>8221</v>
      </c>
      <c r="G3274" t="s">
        <v>8224</v>
      </c>
      <c r="H3274" t="s">
        <v>8246</v>
      </c>
      <c r="I3274">
        <v>1460751128</v>
      </c>
      <c r="J3274">
        <v>1455570728</v>
      </c>
      <c r="K3274" t="b">
        <v>0</v>
      </c>
      <c r="L3274">
        <v>10</v>
      </c>
      <c r="M3274" t="b">
        <v>0</v>
      </c>
      <c r="N3274" t="s">
        <v>8271</v>
      </c>
      <c r="O3274" s="5">
        <f>E3274/D3274</f>
        <v>2.7300000000000001E-2</v>
      </c>
      <c r="P3274" s="6">
        <f>ROUND(E3274/L3274,2)</f>
        <v>27.3</v>
      </c>
      <c r="Q3274" t="str">
        <f>LEFT(N3274, SEARCH("/",N3274)-1)</f>
        <v>theater</v>
      </c>
      <c r="R3274" t="str">
        <f>RIGHT(N3274, LEN(N3274)-SEARCH("/",N3274))</f>
        <v>plays</v>
      </c>
      <c r="S3274" s="10">
        <f t="shared" si="102"/>
        <v>42415.675092592595</v>
      </c>
      <c r="T3274" s="10">
        <f t="shared" si="103"/>
        <v>42475.633425925924</v>
      </c>
    </row>
    <row r="3275" spans="1:20" ht="49" x14ac:dyDescent="0.25">
      <c r="A3275">
        <v>2892</v>
      </c>
      <c r="B3275" s="3" t="s">
        <v>2892</v>
      </c>
      <c r="C3275" s="3" t="s">
        <v>7002</v>
      </c>
      <c r="D3275">
        <v>5500</v>
      </c>
      <c r="E3275">
        <v>500</v>
      </c>
      <c r="F3275" t="s">
        <v>8221</v>
      </c>
      <c r="G3275" t="s">
        <v>8224</v>
      </c>
      <c r="H3275" t="s">
        <v>8246</v>
      </c>
      <c r="I3275">
        <v>1409000400</v>
      </c>
      <c r="J3275">
        <v>1408381704</v>
      </c>
      <c r="K3275" t="b">
        <v>0</v>
      </c>
      <c r="L3275">
        <v>17</v>
      </c>
      <c r="M3275" t="b">
        <v>0</v>
      </c>
      <c r="N3275" t="s">
        <v>8271</v>
      </c>
      <c r="O3275" s="5">
        <f>E3275/D3275</f>
        <v>9.0909090909090912E-2</v>
      </c>
      <c r="P3275" s="6">
        <f>ROUND(E3275/L3275,2)</f>
        <v>29.41</v>
      </c>
      <c r="Q3275" t="str">
        <f>LEFT(N3275, SEARCH("/",N3275)-1)</f>
        <v>theater</v>
      </c>
      <c r="R3275" t="str">
        <f>RIGHT(N3275, LEN(N3275)-SEARCH("/",N3275))</f>
        <v>plays</v>
      </c>
      <c r="S3275" s="10">
        <f t="shared" si="102"/>
        <v>41869.505833333329</v>
      </c>
      <c r="T3275" s="10">
        <f t="shared" si="103"/>
        <v>41876.666666666664</v>
      </c>
    </row>
    <row r="3276" spans="1:20" ht="18" x14ac:dyDescent="0.25">
      <c r="A3276">
        <v>2893</v>
      </c>
      <c r="B3276" s="3" t="s">
        <v>2893</v>
      </c>
      <c r="C3276" s="3" t="s">
        <v>7003</v>
      </c>
      <c r="D3276">
        <v>5000</v>
      </c>
      <c r="E3276">
        <v>25</v>
      </c>
      <c r="F3276" t="s">
        <v>8221</v>
      </c>
      <c r="G3276" t="s">
        <v>8224</v>
      </c>
      <c r="H3276" t="s">
        <v>8246</v>
      </c>
      <c r="I3276">
        <v>1420768800</v>
      </c>
      <c r="J3276">
        <v>1415644395</v>
      </c>
      <c r="K3276" t="b">
        <v>0</v>
      </c>
      <c r="L3276">
        <v>2</v>
      </c>
      <c r="M3276" t="b">
        <v>0</v>
      </c>
      <c r="N3276" t="s">
        <v>8271</v>
      </c>
      <c r="O3276" s="5">
        <f>E3276/D3276</f>
        <v>5.0000000000000001E-3</v>
      </c>
      <c r="P3276" s="6">
        <f>ROUND(E3276/L3276,2)</f>
        <v>12.5</v>
      </c>
      <c r="Q3276" t="str">
        <f>LEFT(N3276, SEARCH("/",N3276)-1)</f>
        <v>theater</v>
      </c>
      <c r="R3276" t="str">
        <f>RIGHT(N3276, LEN(N3276)-SEARCH("/",N3276))</f>
        <v>plays</v>
      </c>
      <c r="S3276" s="10">
        <f t="shared" si="102"/>
        <v>41953.564756944441</v>
      </c>
      <c r="T3276" s="10">
        <f t="shared" si="103"/>
        <v>42012.874999999993</v>
      </c>
    </row>
    <row r="3277" spans="1:20" ht="33" x14ac:dyDescent="0.25">
      <c r="A3277">
        <v>2894</v>
      </c>
      <c r="B3277" s="3" t="s">
        <v>2894</v>
      </c>
      <c r="C3277" s="3" t="s">
        <v>7004</v>
      </c>
      <c r="D3277">
        <v>50000</v>
      </c>
      <c r="E3277">
        <v>0</v>
      </c>
      <c r="F3277" t="s">
        <v>8221</v>
      </c>
      <c r="G3277" t="s">
        <v>8224</v>
      </c>
      <c r="H3277" t="s">
        <v>8246</v>
      </c>
      <c r="I3277">
        <v>1428100815</v>
      </c>
      <c r="J3277">
        <v>1422920415</v>
      </c>
      <c r="K3277" t="b">
        <v>0</v>
      </c>
      <c r="L3277">
        <v>0</v>
      </c>
      <c r="M3277" t="b">
        <v>0</v>
      </c>
      <c r="N3277" t="s">
        <v>8271</v>
      </c>
      <c r="O3277" s="5">
        <f>E3277/D3277</f>
        <v>0</v>
      </c>
      <c r="P3277" s="6" t="e">
        <f>ROUND(E3277/L3277,2)</f>
        <v>#DIV/0!</v>
      </c>
      <c r="Q3277" t="str">
        <f>LEFT(N3277, SEARCH("/",N3277)-1)</f>
        <v>theater</v>
      </c>
      <c r="R3277" t="str">
        <f>RIGHT(N3277, LEN(N3277)-SEARCH("/",N3277))</f>
        <v>plays</v>
      </c>
      <c r="S3277" s="10">
        <f t="shared" si="102"/>
        <v>42037.777951388889</v>
      </c>
      <c r="T3277" s="10">
        <f t="shared" si="103"/>
        <v>42097.736284722218</v>
      </c>
    </row>
    <row r="3278" spans="1:20" ht="49" x14ac:dyDescent="0.25">
      <c r="A3278">
        <v>2895</v>
      </c>
      <c r="B3278" s="3" t="s">
        <v>2895</v>
      </c>
      <c r="C3278" s="3" t="s">
        <v>7005</v>
      </c>
      <c r="D3278">
        <v>500</v>
      </c>
      <c r="E3278">
        <v>23</v>
      </c>
      <c r="F3278" t="s">
        <v>8221</v>
      </c>
      <c r="G3278" t="s">
        <v>8224</v>
      </c>
      <c r="H3278" t="s">
        <v>8246</v>
      </c>
      <c r="I3278">
        <v>1403470800</v>
      </c>
      <c r="J3278">
        <v>1403356792</v>
      </c>
      <c r="K3278" t="b">
        <v>0</v>
      </c>
      <c r="L3278">
        <v>4</v>
      </c>
      <c r="M3278" t="b">
        <v>0</v>
      </c>
      <c r="N3278" t="s">
        <v>8271</v>
      </c>
      <c r="O3278" s="5">
        <f>E3278/D3278</f>
        <v>4.5999999999999999E-2</v>
      </c>
      <c r="P3278" s="6">
        <f>ROUND(E3278/L3278,2)</f>
        <v>5.75</v>
      </c>
      <c r="Q3278" t="str">
        <f>LEFT(N3278, SEARCH("/",N3278)-1)</f>
        <v>theater</v>
      </c>
      <c r="R3278" t="str">
        <f>RIGHT(N3278, LEN(N3278)-SEARCH("/",N3278))</f>
        <v>plays</v>
      </c>
      <c r="S3278" s="10">
        <f t="shared" si="102"/>
        <v>41811.347129629627</v>
      </c>
      <c r="T3278" s="10">
        <f t="shared" si="103"/>
        <v>41812.666666666664</v>
      </c>
    </row>
    <row r="3279" spans="1:20" ht="49" x14ac:dyDescent="0.25">
      <c r="A3279">
        <v>2896</v>
      </c>
      <c r="B3279" s="3" t="s">
        <v>2896</v>
      </c>
      <c r="C3279" s="3" t="s">
        <v>7006</v>
      </c>
      <c r="D3279">
        <v>3000</v>
      </c>
      <c r="E3279">
        <v>625</v>
      </c>
      <c r="F3279" t="s">
        <v>8221</v>
      </c>
      <c r="G3279" t="s">
        <v>8224</v>
      </c>
      <c r="H3279" t="s">
        <v>8246</v>
      </c>
      <c r="I3279">
        <v>1481522400</v>
      </c>
      <c r="J3279">
        <v>1480283321</v>
      </c>
      <c r="K3279" t="b">
        <v>0</v>
      </c>
      <c r="L3279">
        <v>12</v>
      </c>
      <c r="M3279" t="b">
        <v>0</v>
      </c>
      <c r="N3279" t="s">
        <v>8271</v>
      </c>
      <c r="O3279" s="5">
        <f>E3279/D3279</f>
        <v>0.20833333333333334</v>
      </c>
      <c r="P3279" s="6">
        <f>ROUND(E3279/L3279,2)</f>
        <v>52.08</v>
      </c>
      <c r="Q3279" t="str">
        <f>LEFT(N3279, SEARCH("/",N3279)-1)</f>
        <v>theater</v>
      </c>
      <c r="R3279" t="str">
        <f>RIGHT(N3279, LEN(N3279)-SEARCH("/",N3279))</f>
        <v>plays</v>
      </c>
      <c r="S3279" s="10">
        <f t="shared" si="102"/>
        <v>42701.700474537036</v>
      </c>
      <c r="T3279" s="10">
        <f t="shared" si="103"/>
        <v>42716.041666666664</v>
      </c>
    </row>
    <row r="3280" spans="1:20" ht="49" x14ac:dyDescent="0.25">
      <c r="A3280">
        <v>2897</v>
      </c>
      <c r="B3280" s="3" t="s">
        <v>2897</v>
      </c>
      <c r="C3280" s="3" t="s">
        <v>7007</v>
      </c>
      <c r="D3280">
        <v>12000</v>
      </c>
      <c r="E3280">
        <v>550</v>
      </c>
      <c r="F3280" t="s">
        <v>8221</v>
      </c>
      <c r="G3280" t="s">
        <v>8224</v>
      </c>
      <c r="H3280" t="s">
        <v>8246</v>
      </c>
      <c r="I3280">
        <v>1444577345</v>
      </c>
      <c r="J3280">
        <v>1441985458</v>
      </c>
      <c r="K3280" t="b">
        <v>0</v>
      </c>
      <c r="L3280">
        <v>3</v>
      </c>
      <c r="M3280" t="b">
        <v>0</v>
      </c>
      <c r="N3280" t="s">
        <v>8271</v>
      </c>
      <c r="O3280" s="5">
        <f>E3280/D3280</f>
        <v>4.583333333333333E-2</v>
      </c>
      <c r="P3280" s="6">
        <f>ROUND(E3280/L3280,2)</f>
        <v>183.33</v>
      </c>
      <c r="Q3280" t="str">
        <f>LEFT(N3280, SEARCH("/",N3280)-1)</f>
        <v>theater</v>
      </c>
      <c r="R3280" t="str">
        <f>RIGHT(N3280, LEN(N3280)-SEARCH("/",N3280))</f>
        <v>plays</v>
      </c>
      <c r="S3280" s="10">
        <f t="shared" si="102"/>
        <v>42258.438171296293</v>
      </c>
      <c r="T3280" s="10">
        <f t="shared" si="103"/>
        <v>42288.436863425923</v>
      </c>
    </row>
    <row r="3281" spans="1:20" ht="49" x14ac:dyDescent="0.25">
      <c r="A3281">
        <v>2898</v>
      </c>
      <c r="B3281" s="3" t="s">
        <v>2898</v>
      </c>
      <c r="C3281" s="3" t="s">
        <v>7008</v>
      </c>
      <c r="D3281">
        <v>7500</v>
      </c>
      <c r="E3281">
        <v>316</v>
      </c>
      <c r="F3281" t="s">
        <v>8221</v>
      </c>
      <c r="G3281" t="s">
        <v>8224</v>
      </c>
      <c r="H3281" t="s">
        <v>8246</v>
      </c>
      <c r="I3281">
        <v>1446307053</v>
      </c>
      <c r="J3281">
        <v>1443715053</v>
      </c>
      <c r="K3281" t="b">
        <v>0</v>
      </c>
      <c r="L3281">
        <v>12</v>
      </c>
      <c r="M3281" t="b">
        <v>0</v>
      </c>
      <c r="N3281" t="s">
        <v>8271</v>
      </c>
      <c r="O3281" s="5">
        <f>E3281/D3281</f>
        <v>4.2133333333333335E-2</v>
      </c>
      <c r="P3281" s="6">
        <f>ROUND(E3281/L3281,2)</f>
        <v>26.33</v>
      </c>
      <c r="Q3281" t="str">
        <f>LEFT(N3281, SEARCH("/",N3281)-1)</f>
        <v>theater</v>
      </c>
      <c r="R3281" t="str">
        <f>RIGHT(N3281, LEN(N3281)-SEARCH("/",N3281))</f>
        <v>plays</v>
      </c>
      <c r="S3281" s="10">
        <f t="shared" si="102"/>
        <v>42278.456631944442</v>
      </c>
      <c r="T3281" s="10">
        <f t="shared" si="103"/>
        <v>42308.456631944442</v>
      </c>
    </row>
    <row r="3282" spans="1:20" ht="49" x14ac:dyDescent="0.25">
      <c r="A3282">
        <v>2899</v>
      </c>
      <c r="B3282" s="3" t="s">
        <v>2899</v>
      </c>
      <c r="C3282" s="3" t="s">
        <v>7009</v>
      </c>
      <c r="D3282">
        <v>10000</v>
      </c>
      <c r="E3282">
        <v>0</v>
      </c>
      <c r="F3282" t="s">
        <v>8221</v>
      </c>
      <c r="G3282" t="s">
        <v>8224</v>
      </c>
      <c r="H3282" t="s">
        <v>8246</v>
      </c>
      <c r="I3282">
        <v>1469325158</v>
      </c>
      <c r="J3282">
        <v>1464141158</v>
      </c>
      <c r="K3282" t="b">
        <v>0</v>
      </c>
      <c r="L3282">
        <v>0</v>
      </c>
      <c r="M3282" t="b">
        <v>0</v>
      </c>
      <c r="N3282" t="s">
        <v>8271</v>
      </c>
      <c r="O3282" s="5">
        <f>E3282/D3282</f>
        <v>0</v>
      </c>
      <c r="P3282" s="6" t="e">
        <f>ROUND(E3282/L3282,2)</f>
        <v>#DIV/0!</v>
      </c>
      <c r="Q3282" t="str">
        <f>LEFT(N3282, SEARCH("/",N3282)-1)</f>
        <v>theater</v>
      </c>
      <c r="R3282" t="str">
        <f>RIGHT(N3282, LEN(N3282)-SEARCH("/",N3282))</f>
        <v>plays</v>
      </c>
      <c r="S3282" s="10">
        <f t="shared" si="102"/>
        <v>42514.869884259257</v>
      </c>
      <c r="T3282" s="10">
        <f t="shared" si="103"/>
        <v>42574.869884259257</v>
      </c>
    </row>
    <row r="3283" spans="1:20" ht="49" x14ac:dyDescent="0.25">
      <c r="A3283">
        <v>2900</v>
      </c>
      <c r="B3283" s="3" t="s">
        <v>2900</v>
      </c>
      <c r="C3283" s="3" t="s">
        <v>7010</v>
      </c>
      <c r="D3283">
        <v>5500</v>
      </c>
      <c r="E3283">
        <v>3405</v>
      </c>
      <c r="F3283" t="s">
        <v>8221</v>
      </c>
      <c r="G3283" t="s">
        <v>8224</v>
      </c>
      <c r="H3283" t="s">
        <v>8246</v>
      </c>
      <c r="I3283">
        <v>1407562632</v>
      </c>
      <c r="J3283">
        <v>1404970632</v>
      </c>
      <c r="K3283" t="b">
        <v>0</v>
      </c>
      <c r="L3283">
        <v>7</v>
      </c>
      <c r="M3283" t="b">
        <v>0</v>
      </c>
      <c r="N3283" t="s">
        <v>8271</v>
      </c>
      <c r="O3283" s="5">
        <f>E3283/D3283</f>
        <v>0.61909090909090914</v>
      </c>
      <c r="P3283" s="6">
        <f>ROUND(E3283/L3283,2)</f>
        <v>486.43</v>
      </c>
      <c r="Q3283" t="str">
        <f>LEFT(N3283, SEARCH("/",N3283)-1)</f>
        <v>theater</v>
      </c>
      <c r="R3283" t="str">
        <f>RIGHT(N3283, LEN(N3283)-SEARCH("/",N3283))</f>
        <v>plays</v>
      </c>
      <c r="S3283" s="10">
        <f t="shared" si="102"/>
        <v>41830.025833333333</v>
      </c>
      <c r="T3283" s="10">
        <f t="shared" si="103"/>
        <v>41860.025833333333</v>
      </c>
    </row>
    <row r="3284" spans="1:20" ht="49" x14ac:dyDescent="0.25">
      <c r="A3284">
        <v>2901</v>
      </c>
      <c r="B3284" s="3" t="s">
        <v>2901</v>
      </c>
      <c r="C3284" s="3" t="s">
        <v>7011</v>
      </c>
      <c r="D3284">
        <v>750</v>
      </c>
      <c r="E3284">
        <v>6</v>
      </c>
      <c r="F3284" t="s">
        <v>8221</v>
      </c>
      <c r="G3284" t="s">
        <v>8224</v>
      </c>
      <c r="H3284" t="s">
        <v>8246</v>
      </c>
      <c r="I3284">
        <v>1423345339</v>
      </c>
      <c r="J3284">
        <v>1418161339</v>
      </c>
      <c r="K3284" t="b">
        <v>0</v>
      </c>
      <c r="L3284">
        <v>2</v>
      </c>
      <c r="M3284" t="b">
        <v>0</v>
      </c>
      <c r="N3284" t="s">
        <v>8271</v>
      </c>
      <c r="O3284" s="5">
        <f>E3284/D3284</f>
        <v>8.0000000000000002E-3</v>
      </c>
      <c r="P3284" s="6">
        <f>ROUND(E3284/L3284,2)</f>
        <v>3</v>
      </c>
      <c r="Q3284" t="str">
        <f>LEFT(N3284, SEARCH("/",N3284)-1)</f>
        <v>theater</v>
      </c>
      <c r="R3284" t="str">
        <f>RIGHT(N3284, LEN(N3284)-SEARCH("/",N3284))</f>
        <v>plays</v>
      </c>
      <c r="S3284" s="10">
        <f t="shared" si="102"/>
        <v>41982.696053240739</v>
      </c>
      <c r="T3284" s="10">
        <f t="shared" si="103"/>
        <v>42042.696053240739</v>
      </c>
    </row>
    <row r="3285" spans="1:20" ht="33" x14ac:dyDescent="0.25">
      <c r="A3285">
        <v>2902</v>
      </c>
      <c r="B3285" s="3" t="s">
        <v>2902</v>
      </c>
      <c r="C3285" s="3" t="s">
        <v>7012</v>
      </c>
      <c r="D3285">
        <v>150000</v>
      </c>
      <c r="E3285">
        <v>25</v>
      </c>
      <c r="F3285" t="s">
        <v>8221</v>
      </c>
      <c r="G3285" t="s">
        <v>8224</v>
      </c>
      <c r="H3285" t="s">
        <v>8246</v>
      </c>
      <c r="I3285">
        <v>1440412396</v>
      </c>
      <c r="J3285">
        <v>1437820396</v>
      </c>
      <c r="K3285" t="b">
        <v>0</v>
      </c>
      <c r="L3285">
        <v>1</v>
      </c>
      <c r="M3285" t="b">
        <v>0</v>
      </c>
      <c r="N3285" t="s">
        <v>8271</v>
      </c>
      <c r="O3285" s="5">
        <f>E3285/D3285</f>
        <v>1.6666666666666666E-4</v>
      </c>
      <c r="P3285" s="6">
        <f>ROUND(E3285/L3285,2)</f>
        <v>25</v>
      </c>
      <c r="Q3285" t="str">
        <f>LEFT(N3285, SEARCH("/",N3285)-1)</f>
        <v>theater</v>
      </c>
      <c r="R3285" t="str">
        <f>RIGHT(N3285, LEN(N3285)-SEARCH("/",N3285))</f>
        <v>plays</v>
      </c>
      <c r="S3285" s="10">
        <f t="shared" si="102"/>
        <v>42210.231435185182</v>
      </c>
      <c r="T3285" s="10">
        <f t="shared" si="103"/>
        <v>42240.231435185182</v>
      </c>
    </row>
    <row r="3286" spans="1:20" ht="49" x14ac:dyDescent="0.25">
      <c r="A3286">
        <v>2903</v>
      </c>
      <c r="B3286" s="3" t="s">
        <v>2903</v>
      </c>
      <c r="C3286" s="3" t="s">
        <v>7013</v>
      </c>
      <c r="D3286">
        <v>5000</v>
      </c>
      <c r="E3286">
        <v>39</v>
      </c>
      <c r="F3286" t="s">
        <v>8221</v>
      </c>
      <c r="G3286" t="s">
        <v>8224</v>
      </c>
      <c r="H3286" t="s">
        <v>8246</v>
      </c>
      <c r="I3286">
        <v>1441771218</v>
      </c>
      <c r="J3286">
        <v>1436587218</v>
      </c>
      <c r="K3286" t="b">
        <v>0</v>
      </c>
      <c r="L3286">
        <v>4</v>
      </c>
      <c r="M3286" t="b">
        <v>0</v>
      </c>
      <c r="N3286" t="s">
        <v>8271</v>
      </c>
      <c r="O3286" s="5">
        <f>E3286/D3286</f>
        <v>7.7999999999999996E-3</v>
      </c>
      <c r="P3286" s="6">
        <f>ROUND(E3286/L3286,2)</f>
        <v>9.75</v>
      </c>
      <c r="Q3286" t="str">
        <f>LEFT(N3286, SEARCH("/",N3286)-1)</f>
        <v>theater</v>
      </c>
      <c r="R3286" t="str">
        <f>RIGHT(N3286, LEN(N3286)-SEARCH("/",N3286))</f>
        <v>plays</v>
      </c>
      <c r="S3286" s="10">
        <f t="shared" si="102"/>
        <v>42195.95854166666</v>
      </c>
      <c r="T3286" s="10">
        <f t="shared" si="103"/>
        <v>42255.95854166666</v>
      </c>
    </row>
    <row r="3287" spans="1:20" ht="49" x14ac:dyDescent="0.25">
      <c r="A3287">
        <v>2904</v>
      </c>
      <c r="B3287" s="3" t="s">
        <v>2904</v>
      </c>
      <c r="C3287" s="3" t="s">
        <v>7014</v>
      </c>
      <c r="D3287">
        <v>1500</v>
      </c>
      <c r="E3287">
        <v>75</v>
      </c>
      <c r="F3287" t="s">
        <v>8221</v>
      </c>
      <c r="G3287" t="s">
        <v>8225</v>
      </c>
      <c r="H3287" t="s">
        <v>8247</v>
      </c>
      <c r="I3287">
        <v>1415534400</v>
      </c>
      <c r="J3287">
        <v>1414538031</v>
      </c>
      <c r="K3287" t="b">
        <v>0</v>
      </c>
      <c r="L3287">
        <v>4</v>
      </c>
      <c r="M3287" t="b">
        <v>0</v>
      </c>
      <c r="N3287" t="s">
        <v>8271</v>
      </c>
      <c r="O3287" s="5">
        <f>E3287/D3287</f>
        <v>0.05</v>
      </c>
      <c r="P3287" s="6">
        <f>ROUND(E3287/L3287,2)</f>
        <v>18.75</v>
      </c>
      <c r="Q3287" t="str">
        <f>LEFT(N3287, SEARCH("/",N3287)-1)</f>
        <v>theater</v>
      </c>
      <c r="R3287" t="str">
        <f>RIGHT(N3287, LEN(N3287)-SEARCH("/",N3287))</f>
        <v>plays</v>
      </c>
      <c r="S3287" s="10">
        <f t="shared" si="102"/>
        <v>41940.759618055556</v>
      </c>
      <c r="T3287" s="10">
        <f t="shared" si="103"/>
        <v>41952.291666666664</v>
      </c>
    </row>
    <row r="3288" spans="1:20" ht="49" x14ac:dyDescent="0.25">
      <c r="A3288">
        <v>2905</v>
      </c>
      <c r="B3288" s="3" t="s">
        <v>2905</v>
      </c>
      <c r="C3288" s="3" t="s">
        <v>7015</v>
      </c>
      <c r="D3288">
        <v>3500</v>
      </c>
      <c r="E3288">
        <v>622</v>
      </c>
      <c r="F3288" t="s">
        <v>8221</v>
      </c>
      <c r="G3288" t="s">
        <v>8224</v>
      </c>
      <c r="H3288" t="s">
        <v>8246</v>
      </c>
      <c r="I3288">
        <v>1473211313</v>
      </c>
      <c r="J3288">
        <v>1472001713</v>
      </c>
      <c r="K3288" t="b">
        <v>0</v>
      </c>
      <c r="L3288">
        <v>17</v>
      </c>
      <c r="M3288" t="b">
        <v>0</v>
      </c>
      <c r="N3288" t="s">
        <v>8271</v>
      </c>
      <c r="O3288" s="5">
        <f>E3288/D3288</f>
        <v>0.17771428571428571</v>
      </c>
      <c r="P3288" s="6">
        <f>ROUND(E3288/L3288,2)</f>
        <v>36.590000000000003</v>
      </c>
      <c r="Q3288" t="str">
        <f>LEFT(N3288, SEARCH("/",N3288)-1)</f>
        <v>theater</v>
      </c>
      <c r="R3288" t="str">
        <f>RIGHT(N3288, LEN(N3288)-SEARCH("/",N3288))</f>
        <v>plays</v>
      </c>
      <c r="S3288" s="10">
        <f t="shared" si="102"/>
        <v>42605.848530092589</v>
      </c>
      <c r="T3288" s="10">
        <f t="shared" si="103"/>
        <v>42619.848530092589</v>
      </c>
    </row>
    <row r="3289" spans="1:20" ht="49" x14ac:dyDescent="0.25">
      <c r="A3289">
        <v>2906</v>
      </c>
      <c r="B3289" s="3" t="s">
        <v>2906</v>
      </c>
      <c r="C3289" s="3" t="s">
        <v>7016</v>
      </c>
      <c r="D3289">
        <v>6000</v>
      </c>
      <c r="E3289">
        <v>565</v>
      </c>
      <c r="F3289" t="s">
        <v>8221</v>
      </c>
      <c r="G3289" t="s">
        <v>8224</v>
      </c>
      <c r="H3289" t="s">
        <v>8246</v>
      </c>
      <c r="I3289">
        <v>1438390800</v>
      </c>
      <c r="J3289">
        <v>1436888066</v>
      </c>
      <c r="K3289" t="b">
        <v>0</v>
      </c>
      <c r="L3289">
        <v>7</v>
      </c>
      <c r="M3289" t="b">
        <v>0</v>
      </c>
      <c r="N3289" t="s">
        <v>8271</v>
      </c>
      <c r="O3289" s="5">
        <f>E3289/D3289</f>
        <v>9.4166666666666662E-2</v>
      </c>
      <c r="P3289" s="6">
        <f>ROUND(E3289/L3289,2)</f>
        <v>80.709999999999994</v>
      </c>
      <c r="Q3289" t="str">
        <f>LEFT(N3289, SEARCH("/",N3289)-1)</f>
        <v>theater</v>
      </c>
      <c r="R3289" t="str">
        <f>RIGHT(N3289, LEN(N3289)-SEARCH("/",N3289))</f>
        <v>plays</v>
      </c>
      <c r="S3289" s="10">
        <f t="shared" si="102"/>
        <v>42199.440578703703</v>
      </c>
      <c r="T3289" s="10">
        <f t="shared" si="103"/>
        <v>42216.833333333336</v>
      </c>
    </row>
    <row r="3290" spans="1:20" ht="49" x14ac:dyDescent="0.25">
      <c r="A3290">
        <v>2907</v>
      </c>
      <c r="B3290" s="3" t="s">
        <v>2907</v>
      </c>
      <c r="C3290" s="3" t="s">
        <v>7017</v>
      </c>
      <c r="D3290">
        <v>2500</v>
      </c>
      <c r="E3290">
        <v>2</v>
      </c>
      <c r="F3290" t="s">
        <v>8221</v>
      </c>
      <c r="G3290" t="s">
        <v>8224</v>
      </c>
      <c r="H3290" t="s">
        <v>8246</v>
      </c>
      <c r="I3290">
        <v>1463259837</v>
      </c>
      <c r="J3290">
        <v>1458075837</v>
      </c>
      <c r="K3290" t="b">
        <v>0</v>
      </c>
      <c r="L3290">
        <v>2</v>
      </c>
      <c r="M3290" t="b">
        <v>0</v>
      </c>
      <c r="N3290" t="s">
        <v>8271</v>
      </c>
      <c r="O3290" s="5">
        <f>E3290/D3290</f>
        <v>8.0000000000000004E-4</v>
      </c>
      <c r="P3290" s="6">
        <f>ROUND(E3290/L3290,2)</f>
        <v>1</v>
      </c>
      <c r="Q3290" t="str">
        <f>LEFT(N3290, SEARCH("/",N3290)-1)</f>
        <v>theater</v>
      </c>
      <c r="R3290" t="str">
        <f>RIGHT(N3290, LEN(N3290)-SEARCH("/",N3290))</f>
        <v>plays</v>
      </c>
      <c r="S3290" s="10">
        <f t="shared" si="102"/>
        <v>42444.669409722221</v>
      </c>
      <c r="T3290" s="10">
        <f t="shared" si="103"/>
        <v>42504.669409722221</v>
      </c>
    </row>
    <row r="3291" spans="1:20" ht="65" x14ac:dyDescent="0.25">
      <c r="A3291">
        <v>2908</v>
      </c>
      <c r="B3291" s="3" t="s">
        <v>2908</v>
      </c>
      <c r="C3291" s="3" t="s">
        <v>7018</v>
      </c>
      <c r="D3291">
        <v>9600</v>
      </c>
      <c r="E3291">
        <v>264</v>
      </c>
      <c r="F3291" t="s">
        <v>8221</v>
      </c>
      <c r="G3291" t="s">
        <v>8224</v>
      </c>
      <c r="H3291" t="s">
        <v>8246</v>
      </c>
      <c r="I3291">
        <v>1465407219</v>
      </c>
      <c r="J3291">
        <v>1462815219</v>
      </c>
      <c r="K3291" t="b">
        <v>0</v>
      </c>
      <c r="L3291">
        <v>5</v>
      </c>
      <c r="M3291" t="b">
        <v>0</v>
      </c>
      <c r="N3291" t="s">
        <v>8271</v>
      </c>
      <c r="O3291" s="5">
        <f>E3291/D3291</f>
        <v>2.75E-2</v>
      </c>
      <c r="P3291" s="6">
        <f>ROUND(E3291/L3291,2)</f>
        <v>52.8</v>
      </c>
      <c r="Q3291" t="str">
        <f>LEFT(N3291, SEARCH("/",N3291)-1)</f>
        <v>theater</v>
      </c>
      <c r="R3291" t="str">
        <f>RIGHT(N3291, LEN(N3291)-SEARCH("/",N3291))</f>
        <v>plays</v>
      </c>
      <c r="S3291" s="10">
        <f t="shared" si="102"/>
        <v>42499.523368055554</v>
      </c>
      <c r="T3291" s="10">
        <f t="shared" si="103"/>
        <v>42529.523368055554</v>
      </c>
    </row>
    <row r="3292" spans="1:20" ht="49" x14ac:dyDescent="0.25">
      <c r="A3292">
        <v>2909</v>
      </c>
      <c r="B3292" s="3" t="s">
        <v>2909</v>
      </c>
      <c r="C3292" s="3" t="s">
        <v>7019</v>
      </c>
      <c r="D3292">
        <v>180000</v>
      </c>
      <c r="E3292">
        <v>20</v>
      </c>
      <c r="F3292" t="s">
        <v>8221</v>
      </c>
      <c r="G3292" t="s">
        <v>8224</v>
      </c>
      <c r="H3292" t="s">
        <v>8246</v>
      </c>
      <c r="I3292">
        <v>1416944760</v>
      </c>
      <c r="J3292">
        <v>1413527001</v>
      </c>
      <c r="K3292" t="b">
        <v>0</v>
      </c>
      <c r="L3292">
        <v>1</v>
      </c>
      <c r="M3292" t="b">
        <v>0</v>
      </c>
      <c r="N3292" t="s">
        <v>8271</v>
      </c>
      <c r="O3292" s="5">
        <f>E3292/D3292</f>
        <v>1.1111111111111112E-4</v>
      </c>
      <c r="P3292" s="6">
        <f>ROUND(E3292/L3292,2)</f>
        <v>20</v>
      </c>
      <c r="Q3292" t="str">
        <f>LEFT(N3292, SEARCH("/",N3292)-1)</f>
        <v>theater</v>
      </c>
      <c r="R3292" t="str">
        <f>RIGHT(N3292, LEN(N3292)-SEARCH("/",N3292))</f>
        <v>plays</v>
      </c>
      <c r="S3292" s="10">
        <f t="shared" si="102"/>
        <v>41929.057881944442</v>
      </c>
      <c r="T3292" s="10">
        <f t="shared" si="103"/>
        <v>41968.615277777775</v>
      </c>
    </row>
    <row r="3293" spans="1:20" ht="49" x14ac:dyDescent="0.25">
      <c r="A3293">
        <v>2910</v>
      </c>
      <c r="B3293" s="3" t="s">
        <v>2910</v>
      </c>
      <c r="C3293" s="3" t="s">
        <v>7020</v>
      </c>
      <c r="D3293">
        <v>30000</v>
      </c>
      <c r="E3293">
        <v>1</v>
      </c>
      <c r="F3293" t="s">
        <v>8221</v>
      </c>
      <c r="G3293" t="s">
        <v>8225</v>
      </c>
      <c r="H3293" t="s">
        <v>8247</v>
      </c>
      <c r="I3293">
        <v>1434139887</v>
      </c>
      <c r="J3293">
        <v>1428955887</v>
      </c>
      <c r="K3293" t="b">
        <v>0</v>
      </c>
      <c r="L3293">
        <v>1</v>
      </c>
      <c r="M3293" t="b">
        <v>0</v>
      </c>
      <c r="N3293" t="s">
        <v>8271</v>
      </c>
      <c r="O3293" s="5">
        <f>E3293/D3293</f>
        <v>3.3333333333333335E-5</v>
      </c>
      <c r="P3293" s="6">
        <f>ROUND(E3293/L3293,2)</f>
        <v>1</v>
      </c>
      <c r="Q3293" t="str">
        <f>LEFT(N3293, SEARCH("/",N3293)-1)</f>
        <v>theater</v>
      </c>
      <c r="R3293" t="str">
        <f>RIGHT(N3293, LEN(N3293)-SEARCH("/",N3293))</f>
        <v>plays</v>
      </c>
      <c r="S3293" s="10">
        <f t="shared" si="102"/>
        <v>42107.632951388885</v>
      </c>
      <c r="T3293" s="10">
        <f t="shared" si="103"/>
        <v>42167.632951388885</v>
      </c>
    </row>
    <row r="3294" spans="1:20" ht="49" x14ac:dyDescent="0.25">
      <c r="A3294">
        <v>2911</v>
      </c>
      <c r="B3294" s="3" t="s">
        <v>2911</v>
      </c>
      <c r="C3294" s="3" t="s">
        <v>7021</v>
      </c>
      <c r="D3294">
        <v>1800</v>
      </c>
      <c r="E3294">
        <v>657</v>
      </c>
      <c r="F3294" t="s">
        <v>8221</v>
      </c>
      <c r="G3294" t="s">
        <v>8224</v>
      </c>
      <c r="H3294" t="s">
        <v>8246</v>
      </c>
      <c r="I3294">
        <v>1435429626</v>
      </c>
      <c r="J3294">
        <v>1431973626</v>
      </c>
      <c r="K3294" t="b">
        <v>0</v>
      </c>
      <c r="L3294">
        <v>14</v>
      </c>
      <c r="M3294" t="b">
        <v>0</v>
      </c>
      <c r="N3294" t="s">
        <v>8271</v>
      </c>
      <c r="O3294" s="5">
        <f>E3294/D3294</f>
        <v>0.36499999999999999</v>
      </c>
      <c r="P3294" s="6">
        <f>ROUND(E3294/L3294,2)</f>
        <v>46.93</v>
      </c>
      <c r="Q3294" t="str">
        <f>LEFT(N3294, SEARCH("/",N3294)-1)</f>
        <v>theater</v>
      </c>
      <c r="R3294" t="str">
        <f>RIGHT(N3294, LEN(N3294)-SEARCH("/",N3294))</f>
        <v>plays</v>
      </c>
      <c r="S3294" s="10">
        <f t="shared" si="102"/>
        <v>42142.560486111113</v>
      </c>
      <c r="T3294" s="10">
        <f t="shared" si="103"/>
        <v>42182.560486111113</v>
      </c>
    </row>
    <row r="3295" spans="1:20" ht="49" x14ac:dyDescent="0.25">
      <c r="A3295">
        <v>2912</v>
      </c>
      <c r="B3295" s="3" t="s">
        <v>2912</v>
      </c>
      <c r="C3295" s="3" t="s">
        <v>7022</v>
      </c>
      <c r="D3295">
        <v>14440</v>
      </c>
      <c r="E3295">
        <v>2030</v>
      </c>
      <c r="F3295" t="s">
        <v>8221</v>
      </c>
      <c r="G3295" t="s">
        <v>8224</v>
      </c>
      <c r="H3295" t="s">
        <v>8246</v>
      </c>
      <c r="I3295">
        <v>1452827374</v>
      </c>
      <c r="J3295">
        <v>1450235374</v>
      </c>
      <c r="K3295" t="b">
        <v>0</v>
      </c>
      <c r="L3295">
        <v>26</v>
      </c>
      <c r="M3295" t="b">
        <v>0</v>
      </c>
      <c r="N3295" t="s">
        <v>8271</v>
      </c>
      <c r="O3295" s="5">
        <f>E3295/D3295</f>
        <v>0.14058171745152354</v>
      </c>
      <c r="P3295" s="6">
        <f>ROUND(E3295/L3295,2)</f>
        <v>78.08</v>
      </c>
      <c r="Q3295" t="str">
        <f>LEFT(N3295, SEARCH("/",N3295)-1)</f>
        <v>theater</v>
      </c>
      <c r="R3295" t="str">
        <f>RIGHT(N3295, LEN(N3295)-SEARCH("/",N3295))</f>
        <v>plays</v>
      </c>
      <c r="S3295" s="10">
        <f t="shared" si="102"/>
        <v>42353.923310185179</v>
      </c>
      <c r="T3295" s="10">
        <f t="shared" si="103"/>
        <v>42383.923310185179</v>
      </c>
    </row>
    <row r="3296" spans="1:20" ht="49" x14ac:dyDescent="0.25">
      <c r="A3296">
        <v>2913</v>
      </c>
      <c r="B3296" s="3" t="s">
        <v>2913</v>
      </c>
      <c r="C3296" s="3" t="s">
        <v>7023</v>
      </c>
      <c r="D3296">
        <v>10000</v>
      </c>
      <c r="E3296">
        <v>2</v>
      </c>
      <c r="F3296" t="s">
        <v>8221</v>
      </c>
      <c r="G3296" t="s">
        <v>8224</v>
      </c>
      <c r="H3296" t="s">
        <v>8246</v>
      </c>
      <c r="I3296">
        <v>1410041339</v>
      </c>
      <c r="J3296">
        <v>1404857339</v>
      </c>
      <c r="K3296" t="b">
        <v>0</v>
      </c>
      <c r="L3296">
        <v>2</v>
      </c>
      <c r="M3296" t="b">
        <v>0</v>
      </c>
      <c r="N3296" t="s">
        <v>8271</v>
      </c>
      <c r="O3296" s="5">
        <f>E3296/D3296</f>
        <v>2.0000000000000001E-4</v>
      </c>
      <c r="P3296" s="6">
        <f>ROUND(E3296/L3296,2)</f>
        <v>1</v>
      </c>
      <c r="Q3296" t="str">
        <f>LEFT(N3296, SEARCH("/",N3296)-1)</f>
        <v>theater</v>
      </c>
      <c r="R3296" t="str">
        <f>RIGHT(N3296, LEN(N3296)-SEARCH("/",N3296))</f>
        <v>plays</v>
      </c>
      <c r="S3296" s="10">
        <f t="shared" si="102"/>
        <v>41828.714571759258</v>
      </c>
      <c r="T3296" s="10">
        <f t="shared" si="103"/>
        <v>41888.714571759258</v>
      </c>
    </row>
    <row r="3297" spans="1:20" ht="33" x14ac:dyDescent="0.25">
      <c r="A3297">
        <v>2914</v>
      </c>
      <c r="B3297" s="3" t="s">
        <v>2914</v>
      </c>
      <c r="C3297" s="3" t="s">
        <v>7024</v>
      </c>
      <c r="D3297">
        <v>25000</v>
      </c>
      <c r="E3297">
        <v>1</v>
      </c>
      <c r="F3297" t="s">
        <v>8221</v>
      </c>
      <c r="G3297" t="s">
        <v>8225</v>
      </c>
      <c r="H3297" t="s">
        <v>8247</v>
      </c>
      <c r="I3297">
        <v>1426365994</v>
      </c>
      <c r="J3297">
        <v>1421185594</v>
      </c>
      <c r="K3297" t="b">
        <v>0</v>
      </c>
      <c r="L3297">
        <v>1</v>
      </c>
      <c r="M3297" t="b">
        <v>0</v>
      </c>
      <c r="N3297" t="s">
        <v>8271</v>
      </c>
      <c r="O3297" s="5">
        <f>E3297/D3297</f>
        <v>4.0000000000000003E-5</v>
      </c>
      <c r="P3297" s="6">
        <f>ROUND(E3297/L3297,2)</f>
        <v>1</v>
      </c>
      <c r="Q3297" t="str">
        <f>LEFT(N3297, SEARCH("/",N3297)-1)</f>
        <v>theater</v>
      </c>
      <c r="R3297" t="str">
        <f>RIGHT(N3297, LEN(N3297)-SEARCH("/",N3297))</f>
        <v>plays</v>
      </c>
      <c r="S3297" s="10">
        <f t="shared" si="102"/>
        <v>42017.699004629627</v>
      </c>
      <c r="T3297" s="10">
        <f t="shared" si="103"/>
        <v>42077.657337962963</v>
      </c>
    </row>
    <row r="3298" spans="1:20" ht="49" x14ac:dyDescent="0.25">
      <c r="A3298">
        <v>2915</v>
      </c>
      <c r="B3298" s="3" t="s">
        <v>2915</v>
      </c>
      <c r="C3298" s="3" t="s">
        <v>7025</v>
      </c>
      <c r="D3298">
        <v>1000</v>
      </c>
      <c r="E3298">
        <v>611</v>
      </c>
      <c r="F3298" t="s">
        <v>8221</v>
      </c>
      <c r="G3298" t="s">
        <v>8225</v>
      </c>
      <c r="H3298" t="s">
        <v>8247</v>
      </c>
      <c r="I3298">
        <v>1458117190</v>
      </c>
      <c r="J3298">
        <v>1455528790</v>
      </c>
      <c r="K3298" t="b">
        <v>0</v>
      </c>
      <c r="L3298">
        <v>3</v>
      </c>
      <c r="M3298" t="b">
        <v>0</v>
      </c>
      <c r="N3298" t="s">
        <v>8271</v>
      </c>
      <c r="O3298" s="5">
        <f>E3298/D3298</f>
        <v>0.61099999999999999</v>
      </c>
      <c r="P3298" s="6">
        <f>ROUND(E3298/L3298,2)</f>
        <v>203.67</v>
      </c>
      <c r="Q3298" t="str">
        <f>LEFT(N3298, SEARCH("/",N3298)-1)</f>
        <v>theater</v>
      </c>
      <c r="R3298" t="str">
        <f>RIGHT(N3298, LEN(N3298)-SEARCH("/",N3298))</f>
        <v>plays</v>
      </c>
      <c r="S3298" s="10">
        <f t="shared" si="102"/>
        <v>42415.189699074072</v>
      </c>
      <c r="T3298" s="10">
        <f t="shared" si="103"/>
        <v>42445.1480324074</v>
      </c>
    </row>
    <row r="3299" spans="1:20" ht="33" x14ac:dyDescent="0.25">
      <c r="A3299">
        <v>2916</v>
      </c>
      <c r="B3299" s="3" t="s">
        <v>2916</v>
      </c>
      <c r="C3299" s="3" t="s">
        <v>7026</v>
      </c>
      <c r="D3299">
        <v>1850</v>
      </c>
      <c r="E3299">
        <v>145</v>
      </c>
      <c r="F3299" t="s">
        <v>8221</v>
      </c>
      <c r="G3299" t="s">
        <v>8225</v>
      </c>
      <c r="H3299" t="s">
        <v>8247</v>
      </c>
      <c r="I3299">
        <v>1400498789</v>
      </c>
      <c r="J3299">
        <v>1398511589</v>
      </c>
      <c r="K3299" t="b">
        <v>0</v>
      </c>
      <c r="L3299">
        <v>7</v>
      </c>
      <c r="M3299" t="b">
        <v>0</v>
      </c>
      <c r="N3299" t="s">
        <v>8271</v>
      </c>
      <c r="O3299" s="5">
        <f>E3299/D3299</f>
        <v>7.8378378378378383E-2</v>
      </c>
      <c r="P3299" s="6">
        <f>ROUND(E3299/L3299,2)</f>
        <v>20.71</v>
      </c>
      <c r="Q3299" t="str">
        <f>LEFT(N3299, SEARCH("/",N3299)-1)</f>
        <v>theater</v>
      </c>
      <c r="R3299" t="str">
        <f>RIGHT(N3299, LEN(N3299)-SEARCH("/",N3299))</f>
        <v>plays</v>
      </c>
      <c r="S3299" s="10">
        <f t="shared" si="102"/>
        <v>41755.268391203703</v>
      </c>
      <c r="T3299" s="10">
        <f t="shared" si="103"/>
        <v>41778.268391203703</v>
      </c>
    </row>
    <row r="3300" spans="1:20" ht="49" x14ac:dyDescent="0.25">
      <c r="A3300">
        <v>2917</v>
      </c>
      <c r="B3300" s="3" t="s">
        <v>2917</v>
      </c>
      <c r="C3300" s="3" t="s">
        <v>7027</v>
      </c>
      <c r="D3300">
        <v>2000</v>
      </c>
      <c r="E3300">
        <v>437</v>
      </c>
      <c r="F3300" t="s">
        <v>8221</v>
      </c>
      <c r="G3300" t="s">
        <v>8224</v>
      </c>
      <c r="H3300" t="s">
        <v>8246</v>
      </c>
      <c r="I3300">
        <v>1442381847</v>
      </c>
      <c r="J3300">
        <v>1440826647</v>
      </c>
      <c r="K3300" t="b">
        <v>0</v>
      </c>
      <c r="L3300">
        <v>9</v>
      </c>
      <c r="M3300" t="b">
        <v>0</v>
      </c>
      <c r="N3300" t="s">
        <v>8271</v>
      </c>
      <c r="O3300" s="5">
        <f>E3300/D3300</f>
        <v>0.2185</v>
      </c>
      <c r="P3300" s="6">
        <f>ROUND(E3300/L3300,2)</f>
        <v>48.56</v>
      </c>
      <c r="Q3300" t="str">
        <f>LEFT(N3300, SEARCH("/",N3300)-1)</f>
        <v>theater</v>
      </c>
      <c r="R3300" t="str">
        <f>RIGHT(N3300, LEN(N3300)-SEARCH("/",N3300))</f>
        <v>plays</v>
      </c>
      <c r="S3300" s="10">
        <f t="shared" si="102"/>
        <v>42245.026006944441</v>
      </c>
      <c r="T3300" s="10">
        <f t="shared" si="103"/>
        <v>42263.026006944441</v>
      </c>
    </row>
    <row r="3301" spans="1:20" ht="49" x14ac:dyDescent="0.25">
      <c r="A3301">
        <v>2918</v>
      </c>
      <c r="B3301" s="3" t="s">
        <v>2918</v>
      </c>
      <c r="C3301" s="3" t="s">
        <v>7028</v>
      </c>
      <c r="D3301">
        <v>5000</v>
      </c>
      <c r="E3301">
        <v>1362</v>
      </c>
      <c r="F3301" t="s">
        <v>8221</v>
      </c>
      <c r="G3301" t="s">
        <v>8224</v>
      </c>
      <c r="H3301" t="s">
        <v>8246</v>
      </c>
      <c r="I3301">
        <v>1446131207</v>
      </c>
      <c r="J3301">
        <v>1443712007</v>
      </c>
      <c r="K3301" t="b">
        <v>0</v>
      </c>
      <c r="L3301">
        <v>20</v>
      </c>
      <c r="M3301" t="b">
        <v>0</v>
      </c>
      <c r="N3301" t="s">
        <v>8271</v>
      </c>
      <c r="O3301" s="5">
        <f>E3301/D3301</f>
        <v>0.27239999999999998</v>
      </c>
      <c r="P3301" s="6">
        <f>ROUND(E3301/L3301,2)</f>
        <v>68.099999999999994</v>
      </c>
      <c r="Q3301" t="str">
        <f>LEFT(N3301, SEARCH("/",N3301)-1)</f>
        <v>theater</v>
      </c>
      <c r="R3301" t="str">
        <f>RIGHT(N3301, LEN(N3301)-SEARCH("/",N3301))</f>
        <v>plays</v>
      </c>
      <c r="S3301" s="10">
        <f t="shared" si="102"/>
        <v>42278.421377314815</v>
      </c>
      <c r="T3301" s="10">
        <f t="shared" si="103"/>
        <v>42306.421377314815</v>
      </c>
    </row>
    <row r="3302" spans="1:20" ht="49" x14ac:dyDescent="0.25">
      <c r="A3302">
        <v>2919</v>
      </c>
      <c r="B3302" s="3" t="s">
        <v>2919</v>
      </c>
      <c r="C3302" s="3" t="s">
        <v>7029</v>
      </c>
      <c r="D3302">
        <v>600</v>
      </c>
      <c r="E3302">
        <v>51</v>
      </c>
      <c r="F3302" t="s">
        <v>8221</v>
      </c>
      <c r="G3302" t="s">
        <v>8224</v>
      </c>
      <c r="H3302" t="s">
        <v>8246</v>
      </c>
      <c r="I3302">
        <v>1407250329</v>
      </c>
      <c r="J3302">
        <v>1404658329</v>
      </c>
      <c r="K3302" t="b">
        <v>0</v>
      </c>
      <c r="L3302">
        <v>6</v>
      </c>
      <c r="M3302" t="b">
        <v>0</v>
      </c>
      <c r="N3302" t="s">
        <v>8271</v>
      </c>
      <c r="O3302" s="5">
        <f>E3302/D3302</f>
        <v>8.5000000000000006E-2</v>
      </c>
      <c r="P3302" s="6">
        <f>ROUND(E3302/L3302,2)</f>
        <v>8.5</v>
      </c>
      <c r="Q3302" t="str">
        <f>LEFT(N3302, SEARCH("/",N3302)-1)</f>
        <v>theater</v>
      </c>
      <c r="R3302" t="str">
        <f>RIGHT(N3302, LEN(N3302)-SEARCH("/",N3302))</f>
        <v>plays</v>
      </c>
      <c r="S3302" s="10">
        <f t="shared" si="102"/>
        <v>41826.411215277774</v>
      </c>
      <c r="T3302" s="10">
        <f t="shared" si="103"/>
        <v>41856.411215277774</v>
      </c>
    </row>
    <row r="3303" spans="1:20" ht="49" x14ac:dyDescent="0.25">
      <c r="A3303">
        <v>2920</v>
      </c>
      <c r="B3303" s="3" t="s">
        <v>2920</v>
      </c>
      <c r="C3303" s="3" t="s">
        <v>7030</v>
      </c>
      <c r="D3303">
        <v>2500</v>
      </c>
      <c r="E3303">
        <v>671</v>
      </c>
      <c r="F3303" t="s">
        <v>8221</v>
      </c>
      <c r="G3303" t="s">
        <v>8229</v>
      </c>
      <c r="H3303" t="s">
        <v>8251</v>
      </c>
      <c r="I3303">
        <v>1427306470</v>
      </c>
      <c r="J3303">
        <v>1424718070</v>
      </c>
      <c r="K3303" t="b">
        <v>0</v>
      </c>
      <c r="L3303">
        <v>13</v>
      </c>
      <c r="M3303" t="b">
        <v>0</v>
      </c>
      <c r="N3303" t="s">
        <v>8271</v>
      </c>
      <c r="O3303" s="5">
        <f>E3303/D3303</f>
        <v>0.26840000000000003</v>
      </c>
      <c r="P3303" s="6">
        <f>ROUND(E3303/L3303,2)</f>
        <v>51.62</v>
      </c>
      <c r="Q3303" t="str">
        <f>LEFT(N3303, SEARCH("/",N3303)-1)</f>
        <v>theater</v>
      </c>
      <c r="R3303" t="str">
        <f>RIGHT(N3303, LEN(N3303)-SEARCH("/",N3303))</f>
        <v>plays</v>
      </c>
      <c r="S3303" s="10">
        <f t="shared" si="102"/>
        <v>42058.584143518521</v>
      </c>
      <c r="T3303" s="10">
        <f t="shared" si="103"/>
        <v>42088.54247685185</v>
      </c>
    </row>
    <row r="3304" spans="1:20" ht="49" x14ac:dyDescent="0.25">
      <c r="A3304">
        <v>2941</v>
      </c>
      <c r="B3304" s="3" t="s">
        <v>2941</v>
      </c>
      <c r="C3304" s="3" t="s">
        <v>7051</v>
      </c>
      <c r="D3304">
        <v>25000</v>
      </c>
      <c r="E3304">
        <v>1</v>
      </c>
      <c r="F3304" t="s">
        <v>8221</v>
      </c>
      <c r="G3304" t="s">
        <v>8224</v>
      </c>
      <c r="H3304" t="s">
        <v>8246</v>
      </c>
      <c r="I3304">
        <v>1425250955</v>
      </c>
      <c r="J3304">
        <v>1422658955</v>
      </c>
      <c r="K3304" t="b">
        <v>0</v>
      </c>
      <c r="L3304">
        <v>1</v>
      </c>
      <c r="M3304" t="b">
        <v>0</v>
      </c>
      <c r="N3304" t="s">
        <v>8303</v>
      </c>
      <c r="O3304" s="5">
        <f>E3304/D3304</f>
        <v>4.0000000000000003E-5</v>
      </c>
      <c r="P3304" s="6">
        <f>ROUND(E3304/L3304,2)</f>
        <v>1</v>
      </c>
      <c r="Q3304" t="str">
        <f>LEFT(N3304, SEARCH("/",N3304)-1)</f>
        <v>theater</v>
      </c>
      <c r="R3304" t="str">
        <f>RIGHT(N3304, LEN(N3304)-SEARCH("/",N3304))</f>
        <v>spaces</v>
      </c>
      <c r="S3304" s="10">
        <f t="shared" si="102"/>
        <v>42034.751793981479</v>
      </c>
      <c r="T3304" s="10">
        <f t="shared" si="103"/>
        <v>42064.751793981479</v>
      </c>
    </row>
    <row r="3305" spans="1:20" ht="49" x14ac:dyDescent="0.25">
      <c r="A3305">
        <v>2942</v>
      </c>
      <c r="B3305" s="3" t="s">
        <v>2942</v>
      </c>
      <c r="C3305" s="3" t="s">
        <v>7052</v>
      </c>
      <c r="D3305">
        <v>200000</v>
      </c>
      <c r="E3305">
        <v>40850</v>
      </c>
      <c r="F3305" t="s">
        <v>8221</v>
      </c>
      <c r="G3305" t="s">
        <v>8229</v>
      </c>
      <c r="H3305" t="s">
        <v>8251</v>
      </c>
      <c r="I3305">
        <v>1450297080</v>
      </c>
      <c r="J3305">
        <v>1448565459</v>
      </c>
      <c r="K3305" t="b">
        <v>0</v>
      </c>
      <c r="L3305">
        <v>202</v>
      </c>
      <c r="M3305" t="b">
        <v>0</v>
      </c>
      <c r="N3305" t="s">
        <v>8303</v>
      </c>
      <c r="O3305" s="5">
        <f>E3305/D3305</f>
        <v>0.20424999999999999</v>
      </c>
      <c r="P3305" s="6">
        <f>ROUND(E3305/L3305,2)</f>
        <v>202.23</v>
      </c>
      <c r="Q3305" t="str">
        <f>LEFT(N3305, SEARCH("/",N3305)-1)</f>
        <v>theater</v>
      </c>
      <c r="R3305" t="str">
        <f>RIGHT(N3305, LEN(N3305)-SEARCH("/",N3305))</f>
        <v>spaces</v>
      </c>
      <c r="S3305" s="10">
        <f t="shared" si="102"/>
        <v>42334.595590277771</v>
      </c>
      <c r="T3305" s="10">
        <f t="shared" si="103"/>
        <v>42354.637499999997</v>
      </c>
    </row>
    <row r="3306" spans="1:20" ht="49" x14ac:dyDescent="0.25">
      <c r="A3306">
        <v>2943</v>
      </c>
      <c r="B3306" s="3" t="s">
        <v>2943</v>
      </c>
      <c r="C3306" s="3" t="s">
        <v>7053</v>
      </c>
      <c r="D3306">
        <v>3000</v>
      </c>
      <c r="E3306">
        <v>0</v>
      </c>
      <c r="F3306" t="s">
        <v>8221</v>
      </c>
      <c r="G3306" t="s">
        <v>8224</v>
      </c>
      <c r="H3306" t="s">
        <v>8246</v>
      </c>
      <c r="I3306">
        <v>1428894380</v>
      </c>
      <c r="J3306">
        <v>1426302380</v>
      </c>
      <c r="K3306" t="b">
        <v>0</v>
      </c>
      <c r="L3306">
        <v>0</v>
      </c>
      <c r="M3306" t="b">
        <v>0</v>
      </c>
      <c r="N3306" t="s">
        <v>8303</v>
      </c>
      <c r="O3306" s="5">
        <f>E3306/D3306</f>
        <v>0</v>
      </c>
      <c r="P3306" s="6" t="e">
        <f>ROUND(E3306/L3306,2)</f>
        <v>#DIV/0!</v>
      </c>
      <c r="Q3306" t="str">
        <f>LEFT(N3306, SEARCH("/",N3306)-1)</f>
        <v>theater</v>
      </c>
      <c r="R3306" t="str">
        <f>RIGHT(N3306, LEN(N3306)-SEARCH("/",N3306))</f>
        <v>spaces</v>
      </c>
      <c r="S3306" s="10">
        <f t="shared" si="102"/>
        <v>42076.921064814807</v>
      </c>
      <c r="T3306" s="10">
        <f t="shared" si="103"/>
        <v>42106.921064814807</v>
      </c>
    </row>
    <row r="3307" spans="1:20" ht="33" x14ac:dyDescent="0.25">
      <c r="A3307">
        <v>2944</v>
      </c>
      <c r="B3307" s="3" t="s">
        <v>2944</v>
      </c>
      <c r="C3307" s="3" t="s">
        <v>7054</v>
      </c>
      <c r="D3307">
        <v>10000</v>
      </c>
      <c r="E3307">
        <v>100</v>
      </c>
      <c r="F3307" t="s">
        <v>8221</v>
      </c>
      <c r="G3307" t="s">
        <v>8224</v>
      </c>
      <c r="H3307" t="s">
        <v>8246</v>
      </c>
      <c r="I3307">
        <v>1433714198</v>
      </c>
      <c r="J3307">
        <v>1431122198</v>
      </c>
      <c r="K3307" t="b">
        <v>0</v>
      </c>
      <c r="L3307">
        <v>1</v>
      </c>
      <c r="M3307" t="b">
        <v>0</v>
      </c>
      <c r="N3307" t="s">
        <v>8303</v>
      </c>
      <c r="O3307" s="5">
        <f>E3307/D3307</f>
        <v>0.01</v>
      </c>
      <c r="P3307" s="6">
        <f>ROUND(E3307/L3307,2)</f>
        <v>100</v>
      </c>
      <c r="Q3307" t="str">
        <f>LEFT(N3307, SEARCH("/",N3307)-1)</f>
        <v>theater</v>
      </c>
      <c r="R3307" t="str">
        <f>RIGHT(N3307, LEN(N3307)-SEARCH("/",N3307))</f>
        <v>spaces</v>
      </c>
      <c r="S3307" s="10">
        <f t="shared" si="102"/>
        <v>42132.705995370365</v>
      </c>
      <c r="T3307" s="10">
        <f t="shared" si="103"/>
        <v>42162.705995370365</v>
      </c>
    </row>
    <row r="3308" spans="1:20" ht="49" x14ac:dyDescent="0.25">
      <c r="A3308">
        <v>2945</v>
      </c>
      <c r="B3308" s="3" t="s">
        <v>2945</v>
      </c>
      <c r="C3308" s="3" t="s">
        <v>7055</v>
      </c>
      <c r="D3308">
        <v>50000</v>
      </c>
      <c r="E3308">
        <v>0</v>
      </c>
      <c r="F3308" t="s">
        <v>8221</v>
      </c>
      <c r="G3308" t="s">
        <v>8224</v>
      </c>
      <c r="H3308" t="s">
        <v>8246</v>
      </c>
      <c r="I3308">
        <v>1432437660</v>
      </c>
      <c r="J3308">
        <v>1429845660</v>
      </c>
      <c r="K3308" t="b">
        <v>0</v>
      </c>
      <c r="L3308">
        <v>0</v>
      </c>
      <c r="M3308" t="b">
        <v>0</v>
      </c>
      <c r="N3308" t="s">
        <v>8303</v>
      </c>
      <c r="O3308" s="5">
        <f>E3308/D3308</f>
        <v>0</v>
      </c>
      <c r="P3308" s="6" t="e">
        <f>ROUND(E3308/L3308,2)</f>
        <v>#DIV/0!</v>
      </c>
      <c r="Q3308" t="str">
        <f>LEFT(N3308, SEARCH("/",N3308)-1)</f>
        <v>theater</v>
      </c>
      <c r="R3308" t="str">
        <f>RIGHT(N3308, LEN(N3308)-SEARCH("/",N3308))</f>
        <v>spaces</v>
      </c>
      <c r="S3308" s="10">
        <f t="shared" si="102"/>
        <v>42117.931250000001</v>
      </c>
      <c r="T3308" s="10">
        <f t="shared" si="103"/>
        <v>42147.931250000001</v>
      </c>
    </row>
    <row r="3309" spans="1:20" ht="49" x14ac:dyDescent="0.25">
      <c r="A3309">
        <v>2946</v>
      </c>
      <c r="B3309" s="3" t="s">
        <v>2946</v>
      </c>
      <c r="C3309" s="3" t="s">
        <v>7056</v>
      </c>
      <c r="D3309">
        <v>2000</v>
      </c>
      <c r="E3309">
        <v>2</v>
      </c>
      <c r="F3309" t="s">
        <v>8221</v>
      </c>
      <c r="G3309" t="s">
        <v>8225</v>
      </c>
      <c r="H3309" t="s">
        <v>8247</v>
      </c>
      <c r="I3309">
        <v>1471265092</v>
      </c>
      <c r="J3309">
        <v>1468673092</v>
      </c>
      <c r="K3309" t="b">
        <v>0</v>
      </c>
      <c r="L3309">
        <v>2</v>
      </c>
      <c r="M3309" t="b">
        <v>0</v>
      </c>
      <c r="N3309" t="s">
        <v>8303</v>
      </c>
      <c r="O3309" s="5">
        <f>E3309/D3309</f>
        <v>1E-3</v>
      </c>
      <c r="P3309" s="6">
        <f>ROUND(E3309/L3309,2)</f>
        <v>1</v>
      </c>
      <c r="Q3309" t="str">
        <f>LEFT(N3309, SEARCH("/",N3309)-1)</f>
        <v>theater</v>
      </c>
      <c r="R3309" t="str">
        <f>RIGHT(N3309, LEN(N3309)-SEARCH("/",N3309))</f>
        <v>spaces</v>
      </c>
      <c r="S3309" s="10">
        <f t="shared" si="102"/>
        <v>42567.322824074072</v>
      </c>
      <c r="T3309" s="10">
        <f t="shared" si="103"/>
        <v>42597.322824074072</v>
      </c>
    </row>
    <row r="3310" spans="1:20" ht="49" x14ac:dyDescent="0.25">
      <c r="A3310">
        <v>2947</v>
      </c>
      <c r="B3310" s="3" t="s">
        <v>2947</v>
      </c>
      <c r="C3310" s="3" t="s">
        <v>7057</v>
      </c>
      <c r="D3310">
        <v>25000</v>
      </c>
      <c r="E3310">
        <v>1072</v>
      </c>
      <c r="F3310" t="s">
        <v>8221</v>
      </c>
      <c r="G3310" t="s">
        <v>8224</v>
      </c>
      <c r="H3310" t="s">
        <v>8246</v>
      </c>
      <c r="I3310">
        <v>1480007460</v>
      </c>
      <c r="J3310">
        <v>1475760567</v>
      </c>
      <c r="K3310" t="b">
        <v>0</v>
      </c>
      <c r="L3310">
        <v>13</v>
      </c>
      <c r="M3310" t="b">
        <v>0</v>
      </c>
      <c r="N3310" t="s">
        <v>8303</v>
      </c>
      <c r="O3310" s="5">
        <f>E3310/D3310</f>
        <v>4.2880000000000001E-2</v>
      </c>
      <c r="P3310" s="6">
        <f>ROUND(E3310/L3310,2)</f>
        <v>82.46</v>
      </c>
      <c r="Q3310" t="str">
        <f>LEFT(N3310, SEARCH("/",N3310)-1)</f>
        <v>theater</v>
      </c>
      <c r="R3310" t="str">
        <f>RIGHT(N3310, LEN(N3310)-SEARCH("/",N3310))</f>
        <v>spaces</v>
      </c>
      <c r="S3310" s="10">
        <f t="shared" si="102"/>
        <v>42649.353784722225</v>
      </c>
      <c r="T3310" s="10">
        <f t="shared" si="103"/>
        <v>42698.507638888885</v>
      </c>
    </row>
    <row r="3311" spans="1:20" ht="49" x14ac:dyDescent="0.25">
      <c r="A3311">
        <v>2948</v>
      </c>
      <c r="B3311" s="3" t="s">
        <v>2948</v>
      </c>
      <c r="C3311" s="3" t="s">
        <v>7058</v>
      </c>
      <c r="D3311">
        <v>500000</v>
      </c>
      <c r="E3311">
        <v>24</v>
      </c>
      <c r="F3311" t="s">
        <v>8221</v>
      </c>
      <c r="G3311" t="s">
        <v>8224</v>
      </c>
      <c r="H3311" t="s">
        <v>8246</v>
      </c>
      <c r="I3311">
        <v>1433259293</v>
      </c>
      <c r="J3311">
        <v>1428075293</v>
      </c>
      <c r="K3311" t="b">
        <v>0</v>
      </c>
      <c r="L3311">
        <v>9</v>
      </c>
      <c r="M3311" t="b">
        <v>0</v>
      </c>
      <c r="N3311" t="s">
        <v>8303</v>
      </c>
      <c r="O3311" s="5">
        <f>E3311/D3311</f>
        <v>4.8000000000000001E-5</v>
      </c>
      <c r="P3311" s="6">
        <f>ROUND(E3311/L3311,2)</f>
        <v>2.67</v>
      </c>
      <c r="Q3311" t="str">
        <f>LEFT(N3311, SEARCH("/",N3311)-1)</f>
        <v>theater</v>
      </c>
      <c r="R3311" t="str">
        <f>RIGHT(N3311, LEN(N3311)-SEARCH("/",N3311))</f>
        <v>spaces</v>
      </c>
      <c r="S3311" s="10">
        <f t="shared" si="102"/>
        <v>42097.440891203696</v>
      </c>
      <c r="T3311" s="10">
        <f t="shared" si="103"/>
        <v>42157.440891203696</v>
      </c>
    </row>
    <row r="3312" spans="1:20" ht="49" x14ac:dyDescent="0.25">
      <c r="A3312">
        <v>2949</v>
      </c>
      <c r="B3312" s="3" t="s">
        <v>2949</v>
      </c>
      <c r="C3312" s="3" t="s">
        <v>7059</v>
      </c>
      <c r="D3312">
        <v>1000</v>
      </c>
      <c r="E3312">
        <v>25</v>
      </c>
      <c r="F3312" t="s">
        <v>8221</v>
      </c>
      <c r="G3312" t="s">
        <v>8224</v>
      </c>
      <c r="H3312" t="s">
        <v>8246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8303</v>
      </c>
      <c r="O3312" s="5">
        <f>E3312/D3312</f>
        <v>2.5000000000000001E-2</v>
      </c>
      <c r="P3312" s="6">
        <f>ROUND(E3312/L3312,2)</f>
        <v>12.5</v>
      </c>
      <c r="Q3312" t="str">
        <f>LEFT(N3312, SEARCH("/",N3312)-1)</f>
        <v>theater</v>
      </c>
      <c r="R3312" t="str">
        <f>RIGHT(N3312, LEN(N3312)-SEARCH("/",N3312))</f>
        <v>spaces</v>
      </c>
      <c r="S3312" s="10">
        <f t="shared" si="102"/>
        <v>42297.61478009259</v>
      </c>
      <c r="T3312" s="10">
        <f t="shared" si="103"/>
        <v>42327.656446759262</v>
      </c>
    </row>
    <row r="3313" spans="1:20" ht="49" x14ac:dyDescent="0.25">
      <c r="A3313">
        <v>2950</v>
      </c>
      <c r="B3313" s="3" t="s">
        <v>2950</v>
      </c>
      <c r="C3313" s="3" t="s">
        <v>7060</v>
      </c>
      <c r="D3313">
        <v>5000000</v>
      </c>
      <c r="E3313">
        <v>0</v>
      </c>
      <c r="F3313" t="s">
        <v>8221</v>
      </c>
      <c r="G3313" t="s">
        <v>8224</v>
      </c>
      <c r="H3313" t="s">
        <v>8246</v>
      </c>
      <c r="I3313">
        <v>1453538752</v>
      </c>
      <c r="J3313">
        <v>1450946752</v>
      </c>
      <c r="K3313" t="b">
        <v>0</v>
      </c>
      <c r="L3313">
        <v>0</v>
      </c>
      <c r="M3313" t="b">
        <v>0</v>
      </c>
      <c r="N3313" t="s">
        <v>8303</v>
      </c>
      <c r="O3313" s="5">
        <f>E3313/D3313</f>
        <v>0</v>
      </c>
      <c r="P3313" s="6" t="e">
        <f>ROUND(E3313/L3313,2)</f>
        <v>#DIV/0!</v>
      </c>
      <c r="Q3313" t="str">
        <f>LEFT(N3313, SEARCH("/",N3313)-1)</f>
        <v>theater</v>
      </c>
      <c r="R3313" t="str">
        <f>RIGHT(N3313, LEN(N3313)-SEARCH("/",N3313))</f>
        <v>spaces</v>
      </c>
      <c r="S3313" s="10">
        <f t="shared" si="102"/>
        <v>42362.156851851854</v>
      </c>
      <c r="T3313" s="10">
        <f t="shared" si="103"/>
        <v>42392.156851851854</v>
      </c>
    </row>
    <row r="3314" spans="1:20" ht="49" x14ac:dyDescent="0.25">
      <c r="A3314">
        <v>3051</v>
      </c>
      <c r="B3314" s="3" t="s">
        <v>3051</v>
      </c>
      <c r="C3314" s="3" t="s">
        <v>7161</v>
      </c>
      <c r="D3314">
        <v>3500</v>
      </c>
      <c r="E3314">
        <v>827</v>
      </c>
      <c r="F3314" t="s">
        <v>8221</v>
      </c>
      <c r="G3314" t="s">
        <v>8225</v>
      </c>
      <c r="H3314" t="s">
        <v>8247</v>
      </c>
      <c r="I3314">
        <v>1486547945</v>
      </c>
      <c r="J3314">
        <v>1483955945</v>
      </c>
      <c r="K3314" t="b">
        <v>1</v>
      </c>
      <c r="L3314">
        <v>35</v>
      </c>
      <c r="M3314" t="b">
        <v>0</v>
      </c>
      <c r="N3314" t="s">
        <v>8303</v>
      </c>
      <c r="O3314" s="5">
        <f>E3314/D3314</f>
        <v>0.23628571428571429</v>
      </c>
      <c r="P3314" s="6">
        <f>ROUND(E3314/L3314,2)</f>
        <v>23.63</v>
      </c>
      <c r="Q3314" t="str">
        <f>LEFT(N3314, SEARCH("/",N3314)-1)</f>
        <v>theater</v>
      </c>
      <c r="R3314" t="str">
        <f>RIGHT(N3314, LEN(N3314)-SEARCH("/",N3314))</f>
        <v>spaces</v>
      </c>
      <c r="S3314" s="10">
        <f t="shared" si="102"/>
        <v>42744.207696759258</v>
      </c>
      <c r="T3314" s="10">
        <f t="shared" si="103"/>
        <v>42774.207696759258</v>
      </c>
    </row>
    <row r="3315" spans="1:20" ht="33" x14ac:dyDescent="0.25">
      <c r="A3315">
        <v>3052</v>
      </c>
      <c r="B3315" s="3" t="s">
        <v>3052</v>
      </c>
      <c r="C3315" s="3" t="s">
        <v>7162</v>
      </c>
      <c r="D3315">
        <v>50000</v>
      </c>
      <c r="E3315">
        <v>75</v>
      </c>
      <c r="F3315" t="s">
        <v>8221</v>
      </c>
      <c r="G3315" t="s">
        <v>8224</v>
      </c>
      <c r="H3315" t="s">
        <v>8246</v>
      </c>
      <c r="I3315">
        <v>1432828740</v>
      </c>
      <c r="J3315">
        <v>1430237094</v>
      </c>
      <c r="K3315" t="b">
        <v>0</v>
      </c>
      <c r="L3315">
        <v>2</v>
      </c>
      <c r="M3315" t="b">
        <v>0</v>
      </c>
      <c r="N3315" t="s">
        <v>8303</v>
      </c>
      <c r="O3315" s="5">
        <f>E3315/D3315</f>
        <v>1.5E-3</v>
      </c>
      <c r="P3315" s="6">
        <f>ROUND(E3315/L3315,2)</f>
        <v>37.5</v>
      </c>
      <c r="Q3315" t="str">
        <f>LEFT(N3315, SEARCH("/",N3315)-1)</f>
        <v>theater</v>
      </c>
      <c r="R3315" t="str">
        <f>RIGHT(N3315, LEN(N3315)-SEARCH("/",N3315))</f>
        <v>spaces</v>
      </c>
      <c r="S3315" s="10">
        <f t="shared" si="102"/>
        <v>42122.461736111109</v>
      </c>
      <c r="T3315" s="10">
        <f t="shared" si="103"/>
        <v>42152.457638888889</v>
      </c>
    </row>
    <row r="3316" spans="1:20" ht="49" x14ac:dyDescent="0.25">
      <c r="A3316">
        <v>3053</v>
      </c>
      <c r="B3316" s="3" t="s">
        <v>3053</v>
      </c>
      <c r="C3316" s="3" t="s">
        <v>7163</v>
      </c>
      <c r="D3316">
        <v>10000</v>
      </c>
      <c r="E3316">
        <v>40</v>
      </c>
      <c r="F3316" t="s">
        <v>8221</v>
      </c>
      <c r="G3316" t="s">
        <v>8224</v>
      </c>
      <c r="H3316" t="s">
        <v>8246</v>
      </c>
      <c r="I3316">
        <v>1412222340</v>
      </c>
      <c r="J3316">
        <v>1407781013</v>
      </c>
      <c r="K3316" t="b">
        <v>0</v>
      </c>
      <c r="L3316">
        <v>3</v>
      </c>
      <c r="M3316" t="b">
        <v>0</v>
      </c>
      <c r="N3316" t="s">
        <v>8303</v>
      </c>
      <c r="O3316" s="5">
        <f>E3316/D3316</f>
        <v>4.0000000000000001E-3</v>
      </c>
      <c r="P3316" s="6">
        <f>ROUND(E3316/L3316,2)</f>
        <v>13.33</v>
      </c>
      <c r="Q3316" t="str">
        <f>LEFT(N3316, SEARCH("/",N3316)-1)</f>
        <v>theater</v>
      </c>
      <c r="R3316" t="str">
        <f>RIGHT(N3316, LEN(N3316)-SEARCH("/",N3316))</f>
        <v>spaces</v>
      </c>
      <c r="S3316" s="10">
        <f t="shared" si="102"/>
        <v>41862.553391203699</v>
      </c>
      <c r="T3316" s="10">
        <f t="shared" si="103"/>
        <v>41913.957638888889</v>
      </c>
    </row>
    <row r="3317" spans="1:20" ht="49" x14ac:dyDescent="0.25">
      <c r="A3317">
        <v>3054</v>
      </c>
      <c r="B3317" s="3" t="s">
        <v>3054</v>
      </c>
      <c r="C3317" s="3" t="s">
        <v>7164</v>
      </c>
      <c r="D3317">
        <v>300</v>
      </c>
      <c r="E3317">
        <v>0</v>
      </c>
      <c r="F3317" t="s">
        <v>8221</v>
      </c>
      <c r="G3317" t="s">
        <v>8224</v>
      </c>
      <c r="H3317" t="s">
        <v>8246</v>
      </c>
      <c r="I3317">
        <v>1425258240</v>
      </c>
      <c r="J3317">
        <v>1422043154</v>
      </c>
      <c r="K3317" t="b">
        <v>0</v>
      </c>
      <c r="L3317">
        <v>0</v>
      </c>
      <c r="M3317" t="b">
        <v>0</v>
      </c>
      <c r="N3317" t="s">
        <v>8303</v>
      </c>
      <c r="O3317" s="5">
        <f>E3317/D3317</f>
        <v>0</v>
      </c>
      <c r="P3317" s="6" t="e">
        <f>ROUND(E3317/L3317,2)</f>
        <v>#DIV/0!</v>
      </c>
      <c r="Q3317" t="str">
        <f>LEFT(N3317, SEARCH("/",N3317)-1)</f>
        <v>theater</v>
      </c>
      <c r="R3317" t="str">
        <f>RIGHT(N3317, LEN(N3317)-SEARCH("/",N3317))</f>
        <v>spaces</v>
      </c>
      <c r="S3317" s="10">
        <f t="shared" si="102"/>
        <v>42027.624467592592</v>
      </c>
      <c r="T3317" s="10">
        <f t="shared" si="103"/>
        <v>42064.836111111108</v>
      </c>
    </row>
    <row r="3318" spans="1:20" ht="49" x14ac:dyDescent="0.25">
      <c r="A3318">
        <v>3055</v>
      </c>
      <c r="B3318" s="3" t="s">
        <v>3055</v>
      </c>
      <c r="C3318" s="3" t="s">
        <v>7165</v>
      </c>
      <c r="D3318">
        <v>20000</v>
      </c>
      <c r="E3318">
        <v>1</v>
      </c>
      <c r="F3318" t="s">
        <v>8221</v>
      </c>
      <c r="G3318" t="s">
        <v>8224</v>
      </c>
      <c r="H3318" t="s">
        <v>8246</v>
      </c>
      <c r="I3318">
        <v>1420844390</v>
      </c>
      <c r="J3318">
        <v>1415660390</v>
      </c>
      <c r="K3318" t="b">
        <v>0</v>
      </c>
      <c r="L3318">
        <v>1</v>
      </c>
      <c r="M3318" t="b">
        <v>0</v>
      </c>
      <c r="N3318" t="s">
        <v>8303</v>
      </c>
      <c r="O3318" s="5">
        <f>E3318/D3318</f>
        <v>5.0000000000000002E-5</v>
      </c>
      <c r="P3318" s="6">
        <f>ROUND(E3318/L3318,2)</f>
        <v>1</v>
      </c>
      <c r="Q3318" t="str">
        <f>LEFT(N3318, SEARCH("/",N3318)-1)</f>
        <v>theater</v>
      </c>
      <c r="R3318" t="str">
        <f>RIGHT(N3318, LEN(N3318)-SEARCH("/",N3318))</f>
        <v>spaces</v>
      </c>
      <c r="S3318" s="10">
        <f t="shared" si="102"/>
        <v>41953.749884259254</v>
      </c>
      <c r="T3318" s="10">
        <f t="shared" si="103"/>
        <v>42013.749884259254</v>
      </c>
    </row>
    <row r="3319" spans="1:20" ht="49" x14ac:dyDescent="0.25">
      <c r="A3319">
        <v>3056</v>
      </c>
      <c r="B3319" s="3" t="s">
        <v>3056</v>
      </c>
      <c r="C3319" s="3" t="s">
        <v>7166</v>
      </c>
      <c r="D3319">
        <v>25000</v>
      </c>
      <c r="E3319">
        <v>0</v>
      </c>
      <c r="F3319" t="s">
        <v>8221</v>
      </c>
      <c r="G3319" t="s">
        <v>8224</v>
      </c>
      <c r="H3319" t="s">
        <v>8246</v>
      </c>
      <c r="I3319">
        <v>1412003784</v>
      </c>
      <c r="J3319">
        <v>1406819784</v>
      </c>
      <c r="K3319" t="b">
        <v>0</v>
      </c>
      <c r="L3319">
        <v>0</v>
      </c>
      <c r="M3319" t="b">
        <v>0</v>
      </c>
      <c r="N3319" t="s">
        <v>8303</v>
      </c>
      <c r="O3319" s="5">
        <f>E3319/D3319</f>
        <v>0</v>
      </c>
      <c r="P3319" s="6" t="e">
        <f>ROUND(E3319/L3319,2)</f>
        <v>#DIV/0!</v>
      </c>
      <c r="Q3319" t="str">
        <f>LEFT(N3319, SEARCH("/",N3319)-1)</f>
        <v>theater</v>
      </c>
      <c r="R3319" t="str">
        <f>RIGHT(N3319, LEN(N3319)-SEARCH("/",N3319))</f>
        <v>spaces</v>
      </c>
      <c r="S3319" s="10">
        <f t="shared" si="102"/>
        <v>41851.428055555552</v>
      </c>
      <c r="T3319" s="10">
        <f t="shared" si="103"/>
        <v>41911.428055555552</v>
      </c>
    </row>
    <row r="3320" spans="1:20" ht="49" x14ac:dyDescent="0.25">
      <c r="A3320">
        <v>3057</v>
      </c>
      <c r="B3320" s="3" t="s">
        <v>3057</v>
      </c>
      <c r="C3320" s="3" t="s">
        <v>7167</v>
      </c>
      <c r="D3320">
        <v>50000</v>
      </c>
      <c r="E3320">
        <v>0</v>
      </c>
      <c r="F3320" t="s">
        <v>8221</v>
      </c>
      <c r="G3320" t="s">
        <v>8225</v>
      </c>
      <c r="H3320" t="s">
        <v>8247</v>
      </c>
      <c r="I3320">
        <v>1459694211</v>
      </c>
      <c r="J3320">
        <v>1457105811</v>
      </c>
      <c r="K3320" t="b">
        <v>0</v>
      </c>
      <c r="L3320">
        <v>0</v>
      </c>
      <c r="M3320" t="b">
        <v>0</v>
      </c>
      <c r="N3320" t="s">
        <v>8303</v>
      </c>
      <c r="O3320" s="5">
        <f>E3320/D3320</f>
        <v>0</v>
      </c>
      <c r="P3320" s="6" t="e">
        <f>ROUND(E3320/L3320,2)</f>
        <v>#DIV/0!</v>
      </c>
      <c r="Q3320" t="str">
        <f>LEFT(N3320, SEARCH("/",N3320)-1)</f>
        <v>theater</v>
      </c>
      <c r="R3320" t="str">
        <f>RIGHT(N3320, LEN(N3320)-SEARCH("/",N3320))</f>
        <v>spaces</v>
      </c>
      <c r="S3320" s="10">
        <f t="shared" si="102"/>
        <v>42433.442256944443</v>
      </c>
      <c r="T3320" s="10">
        <f t="shared" si="103"/>
        <v>42463.400590277779</v>
      </c>
    </row>
    <row r="3321" spans="1:20" ht="49" x14ac:dyDescent="0.25">
      <c r="A3321">
        <v>3058</v>
      </c>
      <c r="B3321" s="3" t="s">
        <v>3058</v>
      </c>
      <c r="C3321" s="3" t="s">
        <v>7168</v>
      </c>
      <c r="D3321">
        <v>18000</v>
      </c>
      <c r="E3321">
        <v>3</v>
      </c>
      <c r="F3321" t="s">
        <v>8221</v>
      </c>
      <c r="G3321" t="s">
        <v>8237</v>
      </c>
      <c r="H3321" t="s">
        <v>8249</v>
      </c>
      <c r="I3321">
        <v>1463734740</v>
      </c>
      <c r="J3321">
        <v>1459414740</v>
      </c>
      <c r="K3321" t="b">
        <v>0</v>
      </c>
      <c r="L3321">
        <v>3</v>
      </c>
      <c r="M3321" t="b">
        <v>0</v>
      </c>
      <c r="N3321" t="s">
        <v>8303</v>
      </c>
      <c r="O3321" s="5">
        <f>E3321/D3321</f>
        <v>1.6666666666666666E-4</v>
      </c>
      <c r="P3321" s="6">
        <f>ROUND(E3321/L3321,2)</f>
        <v>1</v>
      </c>
      <c r="Q3321" t="str">
        <f>LEFT(N3321, SEARCH("/",N3321)-1)</f>
        <v>theater</v>
      </c>
      <c r="R3321" t="str">
        <f>RIGHT(N3321, LEN(N3321)-SEARCH("/",N3321))</f>
        <v>spaces</v>
      </c>
      <c r="S3321" s="10">
        <f t="shared" si="102"/>
        <v>42460.165972222218</v>
      </c>
      <c r="T3321" s="10">
        <f t="shared" si="103"/>
        <v>42510.165972222218</v>
      </c>
    </row>
    <row r="3322" spans="1:20" ht="49" x14ac:dyDescent="0.25">
      <c r="A3322">
        <v>3059</v>
      </c>
      <c r="B3322" s="3" t="s">
        <v>3059</v>
      </c>
      <c r="C3322" s="3" t="s">
        <v>7169</v>
      </c>
      <c r="D3322">
        <v>15000</v>
      </c>
      <c r="E3322">
        <v>451</v>
      </c>
      <c r="F3322" t="s">
        <v>8221</v>
      </c>
      <c r="G3322" t="s">
        <v>8224</v>
      </c>
      <c r="H3322" t="s">
        <v>8246</v>
      </c>
      <c r="I3322">
        <v>1407536846</v>
      </c>
      <c r="J3322">
        <v>1404944846</v>
      </c>
      <c r="K3322" t="b">
        <v>0</v>
      </c>
      <c r="L3322">
        <v>11</v>
      </c>
      <c r="M3322" t="b">
        <v>0</v>
      </c>
      <c r="N3322" t="s">
        <v>8303</v>
      </c>
      <c r="O3322" s="5">
        <f>E3322/D3322</f>
        <v>3.0066666666666665E-2</v>
      </c>
      <c r="P3322" s="6">
        <f>ROUND(E3322/L3322,2)</f>
        <v>41</v>
      </c>
      <c r="Q3322" t="str">
        <f>LEFT(N3322, SEARCH("/",N3322)-1)</f>
        <v>theater</v>
      </c>
      <c r="R3322" t="str">
        <f>RIGHT(N3322, LEN(N3322)-SEARCH("/",N3322))</f>
        <v>spaces</v>
      </c>
      <c r="S3322" s="10">
        <f t="shared" si="102"/>
        <v>41829.727384259255</v>
      </c>
      <c r="T3322" s="10">
        <f t="shared" si="103"/>
        <v>41859.727384259255</v>
      </c>
    </row>
    <row r="3323" spans="1:20" ht="33" x14ac:dyDescent="0.25">
      <c r="A3323">
        <v>3060</v>
      </c>
      <c r="B3323" s="3" t="s">
        <v>3060</v>
      </c>
      <c r="C3323" s="3" t="s">
        <v>7170</v>
      </c>
      <c r="D3323">
        <v>220000</v>
      </c>
      <c r="E3323">
        <v>335</v>
      </c>
      <c r="F3323" t="s">
        <v>8221</v>
      </c>
      <c r="G3323" t="s">
        <v>8224</v>
      </c>
      <c r="H3323" t="s">
        <v>8246</v>
      </c>
      <c r="I3323">
        <v>1443422134</v>
      </c>
      <c r="J3323">
        <v>1440830134</v>
      </c>
      <c r="K3323" t="b">
        <v>0</v>
      </c>
      <c r="L3323">
        <v>6</v>
      </c>
      <c r="M3323" t="b">
        <v>0</v>
      </c>
      <c r="N3323" t="s">
        <v>8303</v>
      </c>
      <c r="O3323" s="5">
        <f>E3323/D3323</f>
        <v>1.5227272727272728E-3</v>
      </c>
      <c r="P3323" s="6">
        <f>ROUND(E3323/L3323,2)</f>
        <v>55.83</v>
      </c>
      <c r="Q3323" t="str">
        <f>LEFT(N3323, SEARCH("/",N3323)-1)</f>
        <v>theater</v>
      </c>
      <c r="R3323" t="str">
        <f>RIGHT(N3323, LEN(N3323)-SEARCH("/",N3323))</f>
        <v>spaces</v>
      </c>
      <c r="S3323" s="10">
        <f t="shared" si="102"/>
        <v>42245.066365740735</v>
      </c>
      <c r="T3323" s="10">
        <f t="shared" si="103"/>
        <v>42275.066365740735</v>
      </c>
    </row>
    <row r="3324" spans="1:20" ht="18" x14ac:dyDescent="0.25">
      <c r="A3324">
        <v>3061</v>
      </c>
      <c r="B3324" s="3" t="s">
        <v>3061</v>
      </c>
      <c r="C3324" s="3" t="s">
        <v>7171</v>
      </c>
      <c r="D3324">
        <v>1000000</v>
      </c>
      <c r="E3324">
        <v>0</v>
      </c>
      <c r="F3324" t="s">
        <v>8221</v>
      </c>
      <c r="G3324" t="s">
        <v>8224</v>
      </c>
      <c r="H3324" t="s">
        <v>8246</v>
      </c>
      <c r="I3324">
        <v>1407955748</v>
      </c>
      <c r="J3324">
        <v>1405363748</v>
      </c>
      <c r="K3324" t="b">
        <v>0</v>
      </c>
      <c r="L3324">
        <v>0</v>
      </c>
      <c r="M3324" t="b">
        <v>0</v>
      </c>
      <c r="N3324" t="s">
        <v>8303</v>
      </c>
      <c r="O3324" s="5">
        <f>E3324/D3324</f>
        <v>0</v>
      </c>
      <c r="P3324" s="6" t="e">
        <f>ROUND(E3324/L3324,2)</f>
        <v>#DIV/0!</v>
      </c>
      <c r="Q3324" t="str">
        <f>LEFT(N3324, SEARCH("/",N3324)-1)</f>
        <v>theater</v>
      </c>
      <c r="R3324" t="str">
        <f>RIGHT(N3324, LEN(N3324)-SEARCH("/",N3324))</f>
        <v>spaces</v>
      </c>
      <c r="S3324" s="10">
        <f t="shared" si="102"/>
        <v>41834.575787037036</v>
      </c>
      <c r="T3324" s="10">
        <f t="shared" si="103"/>
        <v>41864.575787037036</v>
      </c>
    </row>
    <row r="3325" spans="1:20" ht="49" x14ac:dyDescent="0.25">
      <c r="A3325">
        <v>3062</v>
      </c>
      <c r="B3325" s="3" t="s">
        <v>3062</v>
      </c>
      <c r="C3325" s="3" t="s">
        <v>7172</v>
      </c>
      <c r="D3325">
        <v>10000</v>
      </c>
      <c r="E3325">
        <v>6684</v>
      </c>
      <c r="F3325" t="s">
        <v>8221</v>
      </c>
      <c r="G3325" t="s">
        <v>8224</v>
      </c>
      <c r="H3325" t="s">
        <v>8246</v>
      </c>
      <c r="I3325">
        <v>1443636000</v>
      </c>
      <c r="J3325">
        <v>1441111892</v>
      </c>
      <c r="K3325" t="b">
        <v>0</v>
      </c>
      <c r="L3325">
        <v>67</v>
      </c>
      <c r="M3325" t="b">
        <v>0</v>
      </c>
      <c r="N3325" t="s">
        <v>8303</v>
      </c>
      <c r="O3325" s="5">
        <f>E3325/D3325</f>
        <v>0.66839999999999999</v>
      </c>
      <c r="P3325" s="6">
        <f>ROUND(E3325/L3325,2)</f>
        <v>99.76</v>
      </c>
      <c r="Q3325" t="str">
        <f>LEFT(N3325, SEARCH("/",N3325)-1)</f>
        <v>theater</v>
      </c>
      <c r="R3325" t="str">
        <f>RIGHT(N3325, LEN(N3325)-SEARCH("/",N3325))</f>
        <v>spaces</v>
      </c>
      <c r="S3325" s="10">
        <f t="shared" si="102"/>
        <v>42248.3274537037</v>
      </c>
      <c r="T3325" s="10">
        <f t="shared" si="103"/>
        <v>42277.541666666664</v>
      </c>
    </row>
    <row r="3326" spans="1:20" ht="33" x14ac:dyDescent="0.25">
      <c r="A3326">
        <v>3063</v>
      </c>
      <c r="B3326" s="3" t="s">
        <v>3063</v>
      </c>
      <c r="C3326" s="3" t="s">
        <v>7173</v>
      </c>
      <c r="D3326">
        <v>3000</v>
      </c>
      <c r="E3326">
        <v>587</v>
      </c>
      <c r="F3326" t="s">
        <v>8221</v>
      </c>
      <c r="G3326" t="s">
        <v>8224</v>
      </c>
      <c r="H3326" t="s">
        <v>8246</v>
      </c>
      <c r="I3326">
        <v>1477174138</v>
      </c>
      <c r="J3326">
        <v>1474150138</v>
      </c>
      <c r="K3326" t="b">
        <v>0</v>
      </c>
      <c r="L3326">
        <v>23</v>
      </c>
      <c r="M3326" t="b">
        <v>0</v>
      </c>
      <c r="N3326" t="s">
        <v>8303</v>
      </c>
      <c r="O3326" s="5">
        <f>E3326/D3326</f>
        <v>0.19566666666666666</v>
      </c>
      <c r="P3326" s="6">
        <f>ROUND(E3326/L3326,2)</f>
        <v>25.52</v>
      </c>
      <c r="Q3326" t="str">
        <f>LEFT(N3326, SEARCH("/",N3326)-1)</f>
        <v>theater</v>
      </c>
      <c r="R3326" t="str">
        <f>RIGHT(N3326, LEN(N3326)-SEARCH("/",N3326))</f>
        <v>spaces</v>
      </c>
      <c r="S3326" s="10">
        <f t="shared" si="102"/>
        <v>42630.714560185188</v>
      </c>
      <c r="T3326" s="10">
        <f t="shared" si="103"/>
        <v>42665.714560185188</v>
      </c>
    </row>
    <row r="3327" spans="1:20" ht="33" x14ac:dyDescent="0.25">
      <c r="A3327">
        <v>3064</v>
      </c>
      <c r="B3327" s="3" t="s">
        <v>3064</v>
      </c>
      <c r="C3327" s="3" t="s">
        <v>7174</v>
      </c>
      <c r="D3327">
        <v>75000</v>
      </c>
      <c r="E3327">
        <v>8471</v>
      </c>
      <c r="F3327" t="s">
        <v>8221</v>
      </c>
      <c r="G3327" t="s">
        <v>8224</v>
      </c>
      <c r="H3327" t="s">
        <v>8246</v>
      </c>
      <c r="I3327">
        <v>1448175540</v>
      </c>
      <c r="J3327">
        <v>1445483246</v>
      </c>
      <c r="K3327" t="b">
        <v>0</v>
      </c>
      <c r="L3327">
        <v>72</v>
      </c>
      <c r="M3327" t="b">
        <v>0</v>
      </c>
      <c r="N3327" t="s">
        <v>8303</v>
      </c>
      <c r="O3327" s="5">
        <f>E3327/D3327</f>
        <v>0.11294666666666667</v>
      </c>
      <c r="P3327" s="6">
        <f>ROUND(E3327/L3327,2)</f>
        <v>117.65</v>
      </c>
      <c r="Q3327" t="str">
        <f>LEFT(N3327, SEARCH("/",N3327)-1)</f>
        <v>theater</v>
      </c>
      <c r="R3327" t="str">
        <f>RIGHT(N3327, LEN(N3327)-SEARCH("/",N3327))</f>
        <v>spaces</v>
      </c>
      <c r="S3327" s="10">
        <f t="shared" si="102"/>
        <v>42298.9218287037</v>
      </c>
      <c r="T3327" s="10">
        <f t="shared" si="103"/>
        <v>42330.082638888889</v>
      </c>
    </row>
    <row r="3328" spans="1:20" ht="49" x14ac:dyDescent="0.25">
      <c r="A3328">
        <v>3065</v>
      </c>
      <c r="B3328" s="3" t="s">
        <v>3065</v>
      </c>
      <c r="C3328" s="3" t="s">
        <v>7175</v>
      </c>
      <c r="D3328">
        <v>25000</v>
      </c>
      <c r="E3328">
        <v>10</v>
      </c>
      <c r="F3328" t="s">
        <v>8221</v>
      </c>
      <c r="G3328" t="s">
        <v>8224</v>
      </c>
      <c r="H3328" t="s">
        <v>8246</v>
      </c>
      <c r="I3328">
        <v>1406683172</v>
      </c>
      <c r="J3328">
        <v>1404523172</v>
      </c>
      <c r="K3328" t="b">
        <v>0</v>
      </c>
      <c r="L3328">
        <v>2</v>
      </c>
      <c r="M3328" t="b">
        <v>0</v>
      </c>
      <c r="N3328" t="s">
        <v>8303</v>
      </c>
      <c r="O3328" s="5">
        <f>E3328/D3328</f>
        <v>4.0000000000000002E-4</v>
      </c>
      <c r="P3328" s="6">
        <f>ROUND(E3328/L3328,2)</f>
        <v>5</v>
      </c>
      <c r="Q3328" t="str">
        <f>LEFT(N3328, SEARCH("/",N3328)-1)</f>
        <v>theater</v>
      </c>
      <c r="R3328" t="str">
        <f>RIGHT(N3328, LEN(N3328)-SEARCH("/",N3328))</f>
        <v>spaces</v>
      </c>
      <c r="S3328" s="10">
        <f t="shared" si="102"/>
        <v>41824.846898148149</v>
      </c>
      <c r="T3328" s="10">
        <f t="shared" si="103"/>
        <v>41849.846898148149</v>
      </c>
    </row>
    <row r="3329" spans="1:20" ht="49" x14ac:dyDescent="0.25">
      <c r="A3329">
        <v>3066</v>
      </c>
      <c r="B3329" s="3" t="s">
        <v>3066</v>
      </c>
      <c r="C3329" s="3" t="s">
        <v>7176</v>
      </c>
      <c r="D3329">
        <v>350000</v>
      </c>
      <c r="E3329">
        <v>41950</v>
      </c>
      <c r="F3329" t="s">
        <v>8221</v>
      </c>
      <c r="G3329" t="s">
        <v>8226</v>
      </c>
      <c r="H3329" t="s">
        <v>8248</v>
      </c>
      <c r="I3329">
        <v>1468128537</v>
      </c>
      <c r="J3329">
        <v>1465536537</v>
      </c>
      <c r="K3329" t="b">
        <v>0</v>
      </c>
      <c r="L3329">
        <v>15</v>
      </c>
      <c r="M3329" t="b">
        <v>0</v>
      </c>
      <c r="N3329" t="s">
        <v>8303</v>
      </c>
      <c r="O3329" s="5">
        <f>E3329/D3329</f>
        <v>0.11985714285714286</v>
      </c>
      <c r="P3329" s="6">
        <f>ROUND(E3329/L3329,2)</f>
        <v>2796.67</v>
      </c>
      <c r="Q3329" t="str">
        <f>LEFT(N3329, SEARCH("/",N3329)-1)</f>
        <v>theater</v>
      </c>
      <c r="R3329" t="str">
        <f>RIGHT(N3329, LEN(N3329)-SEARCH("/",N3329))</f>
        <v>spaces</v>
      </c>
      <c r="S3329" s="10">
        <f t="shared" si="102"/>
        <v>42531.020104166666</v>
      </c>
      <c r="T3329" s="10">
        <f t="shared" si="103"/>
        <v>42561.020104166666</v>
      </c>
    </row>
    <row r="3330" spans="1:20" ht="49" x14ac:dyDescent="0.25">
      <c r="A3330">
        <v>3067</v>
      </c>
      <c r="B3330" s="3" t="s">
        <v>3067</v>
      </c>
      <c r="C3330" s="3" t="s">
        <v>7177</v>
      </c>
      <c r="D3330">
        <v>8000</v>
      </c>
      <c r="E3330">
        <v>200</v>
      </c>
      <c r="F3330" t="s">
        <v>8221</v>
      </c>
      <c r="G3330" t="s">
        <v>8228</v>
      </c>
      <c r="H3330" t="s">
        <v>8250</v>
      </c>
      <c r="I3330">
        <v>1441837879</v>
      </c>
      <c r="J3330">
        <v>1439245879</v>
      </c>
      <c r="K3330" t="b">
        <v>0</v>
      </c>
      <c r="L3330">
        <v>1</v>
      </c>
      <c r="M3330" t="b">
        <v>0</v>
      </c>
      <c r="N3330" t="s">
        <v>8303</v>
      </c>
      <c r="O3330" s="5">
        <f>E3330/D3330</f>
        <v>2.5000000000000001E-2</v>
      </c>
      <c r="P3330" s="6">
        <f>ROUND(E3330/L3330,2)</f>
        <v>200</v>
      </c>
      <c r="Q3330" t="str">
        <f>LEFT(N3330, SEARCH("/",N3330)-1)</f>
        <v>theater</v>
      </c>
      <c r="R3330" t="str">
        <f>RIGHT(N3330, LEN(N3330)-SEARCH("/",N3330))</f>
        <v>spaces</v>
      </c>
      <c r="S3330" s="10">
        <f t="shared" si="102"/>
        <v>42226.730081018519</v>
      </c>
      <c r="T3330" s="10">
        <f t="shared" si="103"/>
        <v>42256.730081018519</v>
      </c>
    </row>
    <row r="3331" spans="1:20" ht="49" x14ac:dyDescent="0.25">
      <c r="A3331">
        <v>3068</v>
      </c>
      <c r="B3331" s="3" t="s">
        <v>3068</v>
      </c>
      <c r="C3331" s="3" t="s">
        <v>7178</v>
      </c>
      <c r="D3331">
        <v>250000</v>
      </c>
      <c r="E3331">
        <v>175</v>
      </c>
      <c r="F3331" t="s">
        <v>8221</v>
      </c>
      <c r="G3331" t="s">
        <v>8224</v>
      </c>
      <c r="H3331" t="s">
        <v>8246</v>
      </c>
      <c r="I3331">
        <v>1445013352</v>
      </c>
      <c r="J3331">
        <v>1442421352</v>
      </c>
      <c r="K3331" t="b">
        <v>0</v>
      </c>
      <c r="L3331">
        <v>2</v>
      </c>
      <c r="M3331" t="b">
        <v>0</v>
      </c>
      <c r="N3331" t="s">
        <v>8303</v>
      </c>
      <c r="O3331" s="5">
        <f>E3331/D3331</f>
        <v>6.9999999999999999E-4</v>
      </c>
      <c r="P3331" s="6">
        <f>ROUND(E3331/L3331,2)</f>
        <v>87.5</v>
      </c>
      <c r="Q3331" t="str">
        <f>LEFT(N3331, SEARCH("/",N3331)-1)</f>
        <v>theater</v>
      </c>
      <c r="R3331" t="str">
        <f>RIGHT(N3331, LEN(N3331)-SEARCH("/",N3331))</f>
        <v>spaces</v>
      </c>
      <c r="S3331" s="10">
        <f t="shared" ref="S3331:S3394" si="104">(J3331/86400)+25569+(-5/24)</f>
        <v>42263.483240740738</v>
      </c>
      <c r="T3331" s="10">
        <f t="shared" ref="T3331:T3394" si="105">(I3331/86400)+25569+(-5/24)</f>
        <v>42293.483240740738</v>
      </c>
    </row>
    <row r="3332" spans="1:20" ht="49" x14ac:dyDescent="0.25">
      <c r="A3332">
        <v>3069</v>
      </c>
      <c r="B3332" s="3" t="s">
        <v>3069</v>
      </c>
      <c r="C3332" s="3" t="s">
        <v>7179</v>
      </c>
      <c r="D3332">
        <v>1000</v>
      </c>
      <c r="E3332">
        <v>141</v>
      </c>
      <c r="F3332" t="s">
        <v>8221</v>
      </c>
      <c r="G3332" t="s">
        <v>8224</v>
      </c>
      <c r="H3332" t="s">
        <v>8246</v>
      </c>
      <c r="I3332">
        <v>1418587234</v>
      </c>
      <c r="J3332">
        <v>1415995234</v>
      </c>
      <c r="K3332" t="b">
        <v>0</v>
      </c>
      <c r="L3332">
        <v>7</v>
      </c>
      <c r="M3332" t="b">
        <v>0</v>
      </c>
      <c r="N3332" t="s">
        <v>8303</v>
      </c>
      <c r="O3332" s="5">
        <f>E3332/D3332</f>
        <v>0.14099999999999999</v>
      </c>
      <c r="P3332" s="6">
        <f>ROUND(E3332/L3332,2)</f>
        <v>20.14</v>
      </c>
      <c r="Q3332" t="str">
        <f>LEFT(N3332, SEARCH("/",N3332)-1)</f>
        <v>theater</v>
      </c>
      <c r="R3332" t="str">
        <f>RIGHT(N3332, LEN(N3332)-SEARCH("/",N3332))</f>
        <v>spaces</v>
      </c>
      <c r="S3332" s="10">
        <f t="shared" si="104"/>
        <v>41957.625393518516</v>
      </c>
      <c r="T3332" s="10">
        <f t="shared" si="105"/>
        <v>41987.625393518516</v>
      </c>
    </row>
    <row r="3333" spans="1:20" ht="49" x14ac:dyDescent="0.25">
      <c r="A3333">
        <v>3070</v>
      </c>
      <c r="B3333" s="3" t="s">
        <v>3070</v>
      </c>
      <c r="C3333" s="3" t="s">
        <v>7180</v>
      </c>
      <c r="D3333">
        <v>10000</v>
      </c>
      <c r="E3333">
        <v>334</v>
      </c>
      <c r="F3333" t="s">
        <v>8221</v>
      </c>
      <c r="G3333" t="s">
        <v>8225</v>
      </c>
      <c r="H3333" t="s">
        <v>8247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8303</v>
      </c>
      <c r="O3333" s="5">
        <f>E3333/D3333</f>
        <v>3.3399999999999999E-2</v>
      </c>
      <c r="P3333" s="6">
        <f>ROUND(E3333/L3333,2)</f>
        <v>20.88</v>
      </c>
      <c r="Q3333" t="str">
        <f>LEFT(N3333, SEARCH("/",N3333)-1)</f>
        <v>theater</v>
      </c>
      <c r="R3333" t="str">
        <f>RIGHT(N3333, LEN(N3333)-SEARCH("/",N3333))</f>
        <v>spaces</v>
      </c>
      <c r="S3333" s="10">
        <f t="shared" si="104"/>
        <v>42690.525104166663</v>
      </c>
      <c r="T3333" s="10">
        <f t="shared" si="105"/>
        <v>42711.525104166663</v>
      </c>
    </row>
    <row r="3334" spans="1:20" ht="49" x14ac:dyDescent="0.25">
      <c r="A3334">
        <v>3071</v>
      </c>
      <c r="B3334" s="3" t="s">
        <v>3071</v>
      </c>
      <c r="C3334" s="3" t="s">
        <v>7181</v>
      </c>
      <c r="D3334">
        <v>12000</v>
      </c>
      <c r="E3334">
        <v>7173</v>
      </c>
      <c r="F3334" t="s">
        <v>8221</v>
      </c>
      <c r="G3334" t="s">
        <v>8224</v>
      </c>
      <c r="H3334" t="s">
        <v>8246</v>
      </c>
      <c r="I3334">
        <v>1429595940</v>
      </c>
      <c r="J3334">
        <v>1428082481</v>
      </c>
      <c r="K3334" t="b">
        <v>0</v>
      </c>
      <c r="L3334">
        <v>117</v>
      </c>
      <c r="M3334" t="b">
        <v>0</v>
      </c>
      <c r="N3334" t="s">
        <v>8303</v>
      </c>
      <c r="O3334" s="5">
        <f>E3334/D3334</f>
        <v>0.59775</v>
      </c>
      <c r="P3334" s="6">
        <f>ROUND(E3334/L3334,2)</f>
        <v>61.31</v>
      </c>
      <c r="Q3334" t="str">
        <f>LEFT(N3334, SEARCH("/",N3334)-1)</f>
        <v>theater</v>
      </c>
      <c r="R3334" t="str">
        <f>RIGHT(N3334, LEN(N3334)-SEARCH("/",N3334))</f>
        <v>spaces</v>
      </c>
      <c r="S3334" s="10">
        <f t="shared" si="104"/>
        <v>42097.524085648147</v>
      </c>
      <c r="T3334" s="10">
        <f t="shared" si="105"/>
        <v>42115.040972222218</v>
      </c>
    </row>
    <row r="3335" spans="1:20" ht="49" x14ac:dyDescent="0.25">
      <c r="A3335">
        <v>3072</v>
      </c>
      <c r="B3335" s="3" t="s">
        <v>3072</v>
      </c>
      <c r="C3335" s="3" t="s">
        <v>7182</v>
      </c>
      <c r="D3335">
        <v>12000</v>
      </c>
      <c r="E3335">
        <v>2</v>
      </c>
      <c r="F3335" t="s">
        <v>8221</v>
      </c>
      <c r="G3335" t="s">
        <v>8224</v>
      </c>
      <c r="H3335" t="s">
        <v>8246</v>
      </c>
      <c r="I3335">
        <v>1477791960</v>
      </c>
      <c r="J3335">
        <v>1476549262</v>
      </c>
      <c r="K3335" t="b">
        <v>0</v>
      </c>
      <c r="L3335">
        <v>2</v>
      </c>
      <c r="M3335" t="b">
        <v>0</v>
      </c>
      <c r="N3335" t="s">
        <v>8303</v>
      </c>
      <c r="O3335" s="5">
        <f>E3335/D3335</f>
        <v>1.6666666666666666E-4</v>
      </c>
      <c r="P3335" s="6">
        <f>ROUND(E3335/L3335,2)</f>
        <v>1</v>
      </c>
      <c r="Q3335" t="str">
        <f>LEFT(N3335, SEARCH("/",N3335)-1)</f>
        <v>theater</v>
      </c>
      <c r="R3335" t="str">
        <f>RIGHT(N3335, LEN(N3335)-SEARCH("/",N3335))</f>
        <v>spaces</v>
      </c>
      <c r="S3335" s="10">
        <f t="shared" si="104"/>
        <v>42658.482199074067</v>
      </c>
      <c r="T3335" s="10">
        <f t="shared" si="105"/>
        <v>42672.865277777775</v>
      </c>
    </row>
    <row r="3336" spans="1:20" ht="49" x14ac:dyDescent="0.25">
      <c r="A3336">
        <v>3073</v>
      </c>
      <c r="B3336" s="3" t="s">
        <v>3073</v>
      </c>
      <c r="C3336" s="3" t="s">
        <v>7183</v>
      </c>
      <c r="D3336">
        <v>2800000</v>
      </c>
      <c r="E3336">
        <v>645</v>
      </c>
      <c r="F3336" t="s">
        <v>8221</v>
      </c>
      <c r="G3336" t="s">
        <v>8224</v>
      </c>
      <c r="H3336" t="s">
        <v>8246</v>
      </c>
      <c r="I3336">
        <v>1434309540</v>
      </c>
      <c r="J3336">
        <v>1429287900</v>
      </c>
      <c r="K3336" t="b">
        <v>0</v>
      </c>
      <c r="L3336">
        <v>7</v>
      </c>
      <c r="M3336" t="b">
        <v>0</v>
      </c>
      <c r="N3336" t="s">
        <v>8303</v>
      </c>
      <c r="O3336" s="5">
        <f>E3336/D3336</f>
        <v>2.3035714285714285E-4</v>
      </c>
      <c r="P3336" s="6">
        <f>ROUND(E3336/L3336,2)</f>
        <v>92.14</v>
      </c>
      <c r="Q3336" t="str">
        <f>LEFT(N3336, SEARCH("/",N3336)-1)</f>
        <v>theater</v>
      </c>
      <c r="R3336" t="str">
        <f>RIGHT(N3336, LEN(N3336)-SEARCH("/",N3336))</f>
        <v>spaces</v>
      </c>
      <c r="S3336" s="10">
        <f t="shared" si="104"/>
        <v>42111.475694444445</v>
      </c>
      <c r="T3336" s="10">
        <f t="shared" si="105"/>
        <v>42169.59652777778</v>
      </c>
    </row>
    <row r="3337" spans="1:20" ht="65" x14ac:dyDescent="0.25">
      <c r="A3337">
        <v>3074</v>
      </c>
      <c r="B3337" s="3" t="s">
        <v>3074</v>
      </c>
      <c r="C3337" s="3" t="s">
        <v>7184</v>
      </c>
      <c r="D3337">
        <v>25000</v>
      </c>
      <c r="E3337">
        <v>22</v>
      </c>
      <c r="F3337" t="s">
        <v>8221</v>
      </c>
      <c r="G3337" t="s">
        <v>8230</v>
      </c>
      <c r="H3337" t="s">
        <v>8249</v>
      </c>
      <c r="I3337">
        <v>1457617359</v>
      </c>
      <c r="J3337">
        <v>1455025359</v>
      </c>
      <c r="K3337" t="b">
        <v>0</v>
      </c>
      <c r="L3337">
        <v>3</v>
      </c>
      <c r="M3337" t="b">
        <v>0</v>
      </c>
      <c r="N3337" t="s">
        <v>8303</v>
      </c>
      <c r="O3337" s="5">
        <f>E3337/D3337</f>
        <v>8.8000000000000003E-4</v>
      </c>
      <c r="P3337" s="6">
        <f>ROUND(E3337/L3337,2)</f>
        <v>7.33</v>
      </c>
      <c r="Q3337" t="str">
        <f>LEFT(N3337, SEARCH("/",N3337)-1)</f>
        <v>theater</v>
      </c>
      <c r="R3337" t="str">
        <f>RIGHT(N3337, LEN(N3337)-SEARCH("/",N3337))</f>
        <v>spaces</v>
      </c>
      <c r="S3337" s="10">
        <f t="shared" si="104"/>
        <v>42409.362951388888</v>
      </c>
      <c r="T3337" s="10">
        <f t="shared" si="105"/>
        <v>42439.362951388888</v>
      </c>
    </row>
    <row r="3338" spans="1:20" ht="49" x14ac:dyDescent="0.25">
      <c r="A3338">
        <v>3075</v>
      </c>
      <c r="B3338" s="3" t="s">
        <v>3075</v>
      </c>
      <c r="C3338" s="3" t="s">
        <v>7185</v>
      </c>
      <c r="D3338">
        <v>15000</v>
      </c>
      <c r="E3338">
        <v>1296</v>
      </c>
      <c r="F3338" t="s">
        <v>8221</v>
      </c>
      <c r="G3338" t="s">
        <v>8224</v>
      </c>
      <c r="H3338" t="s">
        <v>8246</v>
      </c>
      <c r="I3338">
        <v>1471573640</v>
      </c>
      <c r="J3338">
        <v>1467253640</v>
      </c>
      <c r="K3338" t="b">
        <v>0</v>
      </c>
      <c r="L3338">
        <v>20</v>
      </c>
      <c r="M3338" t="b">
        <v>0</v>
      </c>
      <c r="N3338" t="s">
        <v>8303</v>
      </c>
      <c r="O3338" s="5">
        <f>E3338/D3338</f>
        <v>8.6400000000000005E-2</v>
      </c>
      <c r="P3338" s="6">
        <f>ROUND(E3338/L3338,2)</f>
        <v>64.8</v>
      </c>
      <c r="Q3338" t="str">
        <f>LEFT(N3338, SEARCH("/",N3338)-1)</f>
        <v>theater</v>
      </c>
      <c r="R3338" t="str">
        <f>RIGHT(N3338, LEN(N3338)-SEARCH("/",N3338))</f>
        <v>spaces</v>
      </c>
      <c r="S3338" s="10">
        <f t="shared" si="104"/>
        <v>42550.89398148148</v>
      </c>
      <c r="T3338" s="10">
        <f t="shared" si="105"/>
        <v>42600.89398148148</v>
      </c>
    </row>
    <row r="3339" spans="1:20" ht="33" x14ac:dyDescent="0.25">
      <c r="A3339">
        <v>3076</v>
      </c>
      <c r="B3339" s="3" t="s">
        <v>3076</v>
      </c>
      <c r="C3339" s="3" t="s">
        <v>7186</v>
      </c>
      <c r="D3339">
        <v>10000</v>
      </c>
      <c r="E3339">
        <v>1506</v>
      </c>
      <c r="F3339" t="s">
        <v>8221</v>
      </c>
      <c r="G3339" t="s">
        <v>8224</v>
      </c>
      <c r="H3339" t="s">
        <v>8246</v>
      </c>
      <c r="I3339">
        <v>1444405123</v>
      </c>
      <c r="J3339">
        <v>1439221123</v>
      </c>
      <c r="K3339" t="b">
        <v>0</v>
      </c>
      <c r="L3339">
        <v>50</v>
      </c>
      <c r="M3339" t="b">
        <v>0</v>
      </c>
      <c r="N3339" t="s">
        <v>8303</v>
      </c>
      <c r="O3339" s="5">
        <f>E3339/D3339</f>
        <v>0.15060000000000001</v>
      </c>
      <c r="P3339" s="6">
        <f>ROUND(E3339/L3339,2)</f>
        <v>30.12</v>
      </c>
      <c r="Q3339" t="str">
        <f>LEFT(N3339, SEARCH("/",N3339)-1)</f>
        <v>theater</v>
      </c>
      <c r="R3339" t="str">
        <f>RIGHT(N3339, LEN(N3339)-SEARCH("/",N3339))</f>
        <v>spaces</v>
      </c>
      <c r="S3339" s="10">
        <f t="shared" si="104"/>
        <v>42226.443553240737</v>
      </c>
      <c r="T3339" s="10">
        <f t="shared" si="105"/>
        <v>42286.443553240737</v>
      </c>
    </row>
    <row r="3340" spans="1:20" ht="49" x14ac:dyDescent="0.25">
      <c r="A3340">
        <v>3077</v>
      </c>
      <c r="B3340" s="3" t="s">
        <v>3077</v>
      </c>
      <c r="C3340" s="3" t="s">
        <v>7187</v>
      </c>
      <c r="D3340">
        <v>22000</v>
      </c>
      <c r="E3340">
        <v>105</v>
      </c>
      <c r="F3340" t="s">
        <v>8221</v>
      </c>
      <c r="G3340" t="s">
        <v>8229</v>
      </c>
      <c r="H3340" t="s">
        <v>8251</v>
      </c>
      <c r="I3340">
        <v>1488495478</v>
      </c>
      <c r="J3340">
        <v>1485903478</v>
      </c>
      <c r="K3340" t="b">
        <v>0</v>
      </c>
      <c r="L3340">
        <v>2</v>
      </c>
      <c r="M3340" t="b">
        <v>0</v>
      </c>
      <c r="N3340" t="s">
        <v>8303</v>
      </c>
      <c r="O3340" s="5">
        <f>E3340/D3340</f>
        <v>4.7727272727272731E-3</v>
      </c>
      <c r="P3340" s="6">
        <f>ROUND(E3340/L3340,2)</f>
        <v>52.5</v>
      </c>
      <c r="Q3340" t="str">
        <f>LEFT(N3340, SEARCH("/",N3340)-1)</f>
        <v>theater</v>
      </c>
      <c r="R3340" t="str">
        <f>RIGHT(N3340, LEN(N3340)-SEARCH("/",N3340))</f>
        <v>spaces</v>
      </c>
      <c r="S3340" s="10">
        <f t="shared" si="104"/>
        <v>42766.74858796296</v>
      </c>
      <c r="T3340" s="10">
        <f t="shared" si="105"/>
        <v>42796.74858796296</v>
      </c>
    </row>
    <row r="3341" spans="1:20" ht="49" x14ac:dyDescent="0.25">
      <c r="A3341">
        <v>3078</v>
      </c>
      <c r="B3341" s="3" t="s">
        <v>3078</v>
      </c>
      <c r="C3341" s="3" t="s">
        <v>7188</v>
      </c>
      <c r="D3341">
        <v>60000</v>
      </c>
      <c r="E3341">
        <v>71</v>
      </c>
      <c r="F3341" t="s">
        <v>8221</v>
      </c>
      <c r="G3341" t="s">
        <v>8224</v>
      </c>
      <c r="H3341" t="s">
        <v>8246</v>
      </c>
      <c r="I3341">
        <v>1424920795</v>
      </c>
      <c r="J3341">
        <v>1422328795</v>
      </c>
      <c r="K3341" t="b">
        <v>0</v>
      </c>
      <c r="L3341">
        <v>3</v>
      </c>
      <c r="M3341" t="b">
        <v>0</v>
      </c>
      <c r="N3341" t="s">
        <v>8303</v>
      </c>
      <c r="O3341" s="5">
        <f>E3341/D3341</f>
        <v>1.1833333333333333E-3</v>
      </c>
      <c r="P3341" s="6">
        <f>ROUND(E3341/L3341,2)</f>
        <v>23.67</v>
      </c>
      <c r="Q3341" t="str">
        <f>LEFT(N3341, SEARCH("/",N3341)-1)</f>
        <v>theater</v>
      </c>
      <c r="R3341" t="str">
        <f>RIGHT(N3341, LEN(N3341)-SEARCH("/",N3341))</f>
        <v>spaces</v>
      </c>
      <c r="S3341" s="10">
        <f t="shared" si="104"/>
        <v>42030.930497685178</v>
      </c>
      <c r="T3341" s="10">
        <f t="shared" si="105"/>
        <v>42060.930497685178</v>
      </c>
    </row>
    <row r="3342" spans="1:20" ht="49" x14ac:dyDescent="0.25">
      <c r="A3342">
        <v>3079</v>
      </c>
      <c r="B3342" s="3" t="s">
        <v>3079</v>
      </c>
      <c r="C3342" s="3" t="s">
        <v>7189</v>
      </c>
      <c r="D3342">
        <v>1333666</v>
      </c>
      <c r="E3342">
        <v>11226</v>
      </c>
      <c r="F3342" t="s">
        <v>8221</v>
      </c>
      <c r="G3342" t="s">
        <v>8224</v>
      </c>
      <c r="H3342" t="s">
        <v>8246</v>
      </c>
      <c r="I3342">
        <v>1427040435</v>
      </c>
      <c r="J3342">
        <v>1424452035</v>
      </c>
      <c r="K3342" t="b">
        <v>0</v>
      </c>
      <c r="L3342">
        <v>27</v>
      </c>
      <c r="M3342" t="b">
        <v>0</v>
      </c>
      <c r="N3342" t="s">
        <v>8303</v>
      </c>
      <c r="O3342" s="5">
        <f>E3342/D3342</f>
        <v>8.4173998587352451E-3</v>
      </c>
      <c r="P3342" s="6">
        <f>ROUND(E3342/L3342,2)</f>
        <v>415.78</v>
      </c>
      <c r="Q3342" t="str">
        <f>LEFT(N3342, SEARCH("/",N3342)-1)</f>
        <v>theater</v>
      </c>
      <c r="R3342" t="str">
        <f>RIGHT(N3342, LEN(N3342)-SEARCH("/",N3342))</f>
        <v>spaces</v>
      </c>
      <c r="S3342" s="10">
        <f t="shared" si="104"/>
        <v>42055.50503472222</v>
      </c>
      <c r="T3342" s="10">
        <f t="shared" si="105"/>
        <v>42085.463368055549</v>
      </c>
    </row>
    <row r="3343" spans="1:20" ht="49" x14ac:dyDescent="0.25">
      <c r="A3343">
        <v>3080</v>
      </c>
      <c r="B3343" s="3" t="s">
        <v>3080</v>
      </c>
      <c r="C3343" s="3" t="s">
        <v>7190</v>
      </c>
      <c r="D3343">
        <v>2000000</v>
      </c>
      <c r="E3343">
        <v>376</v>
      </c>
      <c r="F3343" t="s">
        <v>8221</v>
      </c>
      <c r="G3343" t="s">
        <v>8224</v>
      </c>
      <c r="H3343" t="s">
        <v>8246</v>
      </c>
      <c r="I3343">
        <v>1419644444</v>
      </c>
      <c r="J3343">
        <v>1414456844</v>
      </c>
      <c r="K3343" t="b">
        <v>0</v>
      </c>
      <c r="L3343">
        <v>7</v>
      </c>
      <c r="M3343" t="b">
        <v>0</v>
      </c>
      <c r="N3343" t="s">
        <v>8303</v>
      </c>
      <c r="O3343" s="5">
        <f>E3343/D3343</f>
        <v>1.8799999999999999E-4</v>
      </c>
      <c r="P3343" s="6">
        <f>ROUND(E3343/L3343,2)</f>
        <v>53.71</v>
      </c>
      <c r="Q3343" t="str">
        <f>LEFT(N3343, SEARCH("/",N3343)-1)</f>
        <v>theater</v>
      </c>
      <c r="R3343" t="str">
        <f>RIGHT(N3343, LEN(N3343)-SEARCH("/",N3343))</f>
        <v>spaces</v>
      </c>
      <c r="S3343" s="10">
        <f t="shared" si="104"/>
        <v>41939.8199537037</v>
      </c>
      <c r="T3343" s="10">
        <f t="shared" si="105"/>
        <v>41999.861620370364</v>
      </c>
    </row>
    <row r="3344" spans="1:20" ht="49" x14ac:dyDescent="0.25">
      <c r="A3344">
        <v>3081</v>
      </c>
      <c r="B3344" s="3" t="s">
        <v>3081</v>
      </c>
      <c r="C3344" s="3" t="s">
        <v>7191</v>
      </c>
      <c r="D3344">
        <v>1000000</v>
      </c>
      <c r="E3344">
        <v>2103</v>
      </c>
      <c r="F3344" t="s">
        <v>8221</v>
      </c>
      <c r="G3344" t="s">
        <v>8224</v>
      </c>
      <c r="H3344" t="s">
        <v>8246</v>
      </c>
      <c r="I3344">
        <v>1442722891</v>
      </c>
      <c r="J3344">
        <v>1440130891</v>
      </c>
      <c r="K3344" t="b">
        <v>0</v>
      </c>
      <c r="L3344">
        <v>5</v>
      </c>
      <c r="M3344" t="b">
        <v>0</v>
      </c>
      <c r="N3344" t="s">
        <v>8303</v>
      </c>
      <c r="O3344" s="5">
        <f>E3344/D3344</f>
        <v>2.1029999999999998E-3</v>
      </c>
      <c r="P3344" s="6">
        <f>ROUND(E3344/L3344,2)</f>
        <v>420.6</v>
      </c>
      <c r="Q3344" t="str">
        <f>LEFT(N3344, SEARCH("/",N3344)-1)</f>
        <v>theater</v>
      </c>
      <c r="R3344" t="str">
        <f>RIGHT(N3344, LEN(N3344)-SEARCH("/",N3344))</f>
        <v>spaces</v>
      </c>
      <c r="S3344" s="10">
        <f t="shared" si="104"/>
        <v>42236.973275462959</v>
      </c>
      <c r="T3344" s="10">
        <f t="shared" si="105"/>
        <v>42266.973275462959</v>
      </c>
    </row>
    <row r="3345" spans="1:20" ht="49" x14ac:dyDescent="0.25">
      <c r="A3345">
        <v>3082</v>
      </c>
      <c r="B3345" s="3" t="s">
        <v>3082</v>
      </c>
      <c r="C3345" s="3" t="s">
        <v>7192</v>
      </c>
      <c r="D3345">
        <v>9000</v>
      </c>
      <c r="E3345">
        <v>0</v>
      </c>
      <c r="F3345" t="s">
        <v>8221</v>
      </c>
      <c r="G3345" t="s">
        <v>8224</v>
      </c>
      <c r="H3345" t="s">
        <v>8246</v>
      </c>
      <c r="I3345">
        <v>1447628946</v>
      </c>
      <c r="J3345">
        <v>1445033346</v>
      </c>
      <c r="K3345" t="b">
        <v>0</v>
      </c>
      <c r="L3345">
        <v>0</v>
      </c>
      <c r="M3345" t="b">
        <v>0</v>
      </c>
      <c r="N3345" t="s">
        <v>8303</v>
      </c>
      <c r="O3345" s="5">
        <f>E3345/D3345</f>
        <v>0</v>
      </c>
      <c r="P3345" s="6" t="e">
        <f>ROUND(E3345/L3345,2)</f>
        <v>#DIV/0!</v>
      </c>
      <c r="Q3345" t="str">
        <f>LEFT(N3345, SEARCH("/",N3345)-1)</f>
        <v>theater</v>
      </c>
      <c r="R3345" t="str">
        <f>RIGHT(N3345, LEN(N3345)-SEARCH("/",N3345))</f>
        <v>spaces</v>
      </c>
      <c r="S3345" s="10">
        <f t="shared" si="104"/>
        <v>42293.714652777773</v>
      </c>
      <c r="T3345" s="10">
        <f t="shared" si="105"/>
        <v>42323.756319444445</v>
      </c>
    </row>
    <row r="3346" spans="1:20" ht="65" x14ac:dyDescent="0.25">
      <c r="A3346">
        <v>3083</v>
      </c>
      <c r="B3346" s="3" t="s">
        <v>3083</v>
      </c>
      <c r="C3346" s="3" t="s">
        <v>7193</v>
      </c>
      <c r="D3346">
        <v>20000</v>
      </c>
      <c r="E3346">
        <v>56</v>
      </c>
      <c r="F3346" t="s">
        <v>8221</v>
      </c>
      <c r="G3346" t="s">
        <v>8224</v>
      </c>
      <c r="H3346" t="s">
        <v>8246</v>
      </c>
      <c r="I3346">
        <v>1409547600</v>
      </c>
      <c r="J3346">
        <v>1406986278</v>
      </c>
      <c r="K3346" t="b">
        <v>0</v>
      </c>
      <c r="L3346">
        <v>3</v>
      </c>
      <c r="M3346" t="b">
        <v>0</v>
      </c>
      <c r="N3346" t="s">
        <v>8303</v>
      </c>
      <c r="O3346" s="5">
        <f>E3346/D3346</f>
        <v>2.8E-3</v>
      </c>
      <c r="P3346" s="6">
        <f>ROUND(E3346/L3346,2)</f>
        <v>18.670000000000002</v>
      </c>
      <c r="Q3346" t="str">
        <f>LEFT(N3346, SEARCH("/",N3346)-1)</f>
        <v>theater</v>
      </c>
      <c r="R3346" t="str">
        <f>RIGHT(N3346, LEN(N3346)-SEARCH("/",N3346))</f>
        <v>spaces</v>
      </c>
      <c r="S3346" s="10">
        <f t="shared" si="104"/>
        <v>41853.355069444442</v>
      </c>
      <c r="T3346" s="10">
        <f t="shared" si="105"/>
        <v>41883</v>
      </c>
    </row>
    <row r="3347" spans="1:20" ht="49" x14ac:dyDescent="0.25">
      <c r="A3347">
        <v>3084</v>
      </c>
      <c r="B3347" s="3" t="s">
        <v>3084</v>
      </c>
      <c r="C3347" s="3" t="s">
        <v>7194</v>
      </c>
      <c r="D3347">
        <v>4059</v>
      </c>
      <c r="E3347">
        <v>470</v>
      </c>
      <c r="F3347" t="s">
        <v>8221</v>
      </c>
      <c r="G3347" t="s">
        <v>8224</v>
      </c>
      <c r="H3347" t="s">
        <v>8246</v>
      </c>
      <c r="I3347">
        <v>1430851680</v>
      </c>
      <c r="J3347">
        <v>1428340931</v>
      </c>
      <c r="K3347" t="b">
        <v>0</v>
      </c>
      <c r="L3347">
        <v>6</v>
      </c>
      <c r="M3347" t="b">
        <v>0</v>
      </c>
      <c r="N3347" t="s">
        <v>8303</v>
      </c>
      <c r="O3347" s="5">
        <f>E3347/D3347</f>
        <v>0.11579206701157921</v>
      </c>
      <c r="P3347" s="6">
        <f>ROUND(E3347/L3347,2)</f>
        <v>78.33</v>
      </c>
      <c r="Q3347" t="str">
        <f>LEFT(N3347, SEARCH("/",N3347)-1)</f>
        <v>theater</v>
      </c>
      <c r="R3347" t="str">
        <f>RIGHT(N3347, LEN(N3347)-SEARCH("/",N3347))</f>
        <v>spaces</v>
      </c>
      <c r="S3347" s="10">
        <f t="shared" si="104"/>
        <v>42100.515405092585</v>
      </c>
      <c r="T3347" s="10">
        <f t="shared" si="105"/>
        <v>42129.574999999997</v>
      </c>
    </row>
    <row r="3348" spans="1:20" ht="49" x14ac:dyDescent="0.25">
      <c r="A3348">
        <v>3085</v>
      </c>
      <c r="B3348" s="3" t="s">
        <v>3085</v>
      </c>
      <c r="C3348" s="3" t="s">
        <v>7195</v>
      </c>
      <c r="D3348">
        <v>25000</v>
      </c>
      <c r="E3348">
        <v>610</v>
      </c>
      <c r="F3348" t="s">
        <v>8221</v>
      </c>
      <c r="G3348" t="s">
        <v>8224</v>
      </c>
      <c r="H3348" t="s">
        <v>8246</v>
      </c>
      <c r="I3348">
        <v>1443561159</v>
      </c>
      <c r="J3348">
        <v>1440969159</v>
      </c>
      <c r="K3348" t="b">
        <v>0</v>
      </c>
      <c r="L3348">
        <v>9</v>
      </c>
      <c r="M3348" t="b">
        <v>0</v>
      </c>
      <c r="N3348" t="s">
        <v>8303</v>
      </c>
      <c r="O3348" s="5">
        <f>E3348/D3348</f>
        <v>2.4400000000000002E-2</v>
      </c>
      <c r="P3348" s="6">
        <f>ROUND(E3348/L3348,2)</f>
        <v>67.78</v>
      </c>
      <c r="Q3348" t="str">
        <f>LEFT(N3348, SEARCH("/",N3348)-1)</f>
        <v>theater</v>
      </c>
      <c r="R3348" t="str">
        <f>RIGHT(N3348, LEN(N3348)-SEARCH("/",N3348))</f>
        <v>spaces</v>
      </c>
      <c r="S3348" s="10">
        <f t="shared" si="104"/>
        <v>42246.675451388888</v>
      </c>
      <c r="T3348" s="10">
        <f t="shared" si="105"/>
        <v>42276.675451388888</v>
      </c>
    </row>
    <row r="3349" spans="1:20" ht="49" x14ac:dyDescent="0.25">
      <c r="A3349">
        <v>3086</v>
      </c>
      <c r="B3349" s="3" t="s">
        <v>3086</v>
      </c>
      <c r="C3349" s="3" t="s">
        <v>7196</v>
      </c>
      <c r="D3349">
        <v>20000</v>
      </c>
      <c r="E3349">
        <v>50</v>
      </c>
      <c r="F3349" t="s">
        <v>8221</v>
      </c>
      <c r="G3349" t="s">
        <v>8237</v>
      </c>
      <c r="H3349" t="s">
        <v>8249</v>
      </c>
      <c r="I3349">
        <v>1439827559</v>
      </c>
      <c r="J3349">
        <v>1434643559</v>
      </c>
      <c r="K3349" t="b">
        <v>0</v>
      </c>
      <c r="L3349">
        <v>3</v>
      </c>
      <c r="M3349" t="b">
        <v>0</v>
      </c>
      <c r="N3349" t="s">
        <v>8303</v>
      </c>
      <c r="O3349" s="5">
        <f>E3349/D3349</f>
        <v>2.5000000000000001E-3</v>
      </c>
      <c r="P3349" s="6">
        <f>ROUND(E3349/L3349,2)</f>
        <v>16.670000000000002</v>
      </c>
      <c r="Q3349" t="str">
        <f>LEFT(N3349, SEARCH("/",N3349)-1)</f>
        <v>theater</v>
      </c>
      <c r="R3349" t="str">
        <f>RIGHT(N3349, LEN(N3349)-SEARCH("/",N3349))</f>
        <v>spaces</v>
      </c>
      <c r="S3349" s="10">
        <f t="shared" si="104"/>
        <v>42173.462488425925</v>
      </c>
      <c r="T3349" s="10">
        <f t="shared" si="105"/>
        <v>42233.462488425925</v>
      </c>
    </row>
    <row r="3350" spans="1:20" ht="49" x14ac:dyDescent="0.25">
      <c r="A3350">
        <v>3087</v>
      </c>
      <c r="B3350" s="3" t="s">
        <v>3087</v>
      </c>
      <c r="C3350" s="3" t="s">
        <v>7197</v>
      </c>
      <c r="D3350">
        <v>20000</v>
      </c>
      <c r="E3350">
        <v>125</v>
      </c>
      <c r="F3350" t="s">
        <v>8221</v>
      </c>
      <c r="G3350" t="s">
        <v>8224</v>
      </c>
      <c r="H3350" t="s">
        <v>8246</v>
      </c>
      <c r="I3350">
        <v>1482294990</v>
      </c>
      <c r="J3350">
        <v>1477107390</v>
      </c>
      <c r="K3350" t="b">
        <v>0</v>
      </c>
      <c r="L3350">
        <v>2</v>
      </c>
      <c r="M3350" t="b">
        <v>0</v>
      </c>
      <c r="N3350" t="s">
        <v>8303</v>
      </c>
      <c r="O3350" s="5">
        <f>E3350/D3350</f>
        <v>6.2500000000000003E-3</v>
      </c>
      <c r="P3350" s="6">
        <f>ROUND(E3350/L3350,2)</f>
        <v>62.5</v>
      </c>
      <c r="Q3350" t="str">
        <f>LEFT(N3350, SEARCH("/",N3350)-1)</f>
        <v>theater</v>
      </c>
      <c r="R3350" t="str">
        <f>RIGHT(N3350, LEN(N3350)-SEARCH("/",N3350))</f>
        <v>spaces</v>
      </c>
      <c r="S3350" s="10">
        <f t="shared" si="104"/>
        <v>42664.942013888889</v>
      </c>
      <c r="T3350" s="10">
        <f t="shared" si="105"/>
        <v>42724.983680555553</v>
      </c>
    </row>
    <row r="3351" spans="1:20" ht="33" x14ac:dyDescent="0.25">
      <c r="A3351">
        <v>3088</v>
      </c>
      <c r="B3351" s="3" t="s">
        <v>3088</v>
      </c>
      <c r="C3351" s="3" t="s">
        <v>7198</v>
      </c>
      <c r="D3351">
        <v>65000</v>
      </c>
      <c r="E3351">
        <v>126</v>
      </c>
      <c r="F3351" t="s">
        <v>8221</v>
      </c>
      <c r="G3351" t="s">
        <v>8224</v>
      </c>
      <c r="H3351" t="s">
        <v>8246</v>
      </c>
      <c r="I3351">
        <v>1420724460</v>
      </c>
      <c r="J3351">
        <v>1418046247</v>
      </c>
      <c r="K3351" t="b">
        <v>0</v>
      </c>
      <c r="L3351">
        <v>3</v>
      </c>
      <c r="M3351" t="b">
        <v>0</v>
      </c>
      <c r="N3351" t="s">
        <v>8303</v>
      </c>
      <c r="O3351" s="5">
        <f>E3351/D3351</f>
        <v>1.9384615384615384E-3</v>
      </c>
      <c r="P3351" s="6">
        <f>ROUND(E3351/L3351,2)</f>
        <v>42</v>
      </c>
      <c r="Q3351" t="str">
        <f>LEFT(N3351, SEARCH("/",N3351)-1)</f>
        <v>theater</v>
      </c>
      <c r="R3351" t="str">
        <f>RIGHT(N3351, LEN(N3351)-SEARCH("/",N3351))</f>
        <v>spaces</v>
      </c>
      <c r="S3351" s="10">
        <f t="shared" si="104"/>
        <v>41981.363969907405</v>
      </c>
      <c r="T3351" s="10">
        <f t="shared" si="105"/>
        <v>42012.361805555549</v>
      </c>
    </row>
    <row r="3352" spans="1:20" ht="33" x14ac:dyDescent="0.25">
      <c r="A3352">
        <v>3089</v>
      </c>
      <c r="B3352" s="3" t="s">
        <v>3089</v>
      </c>
      <c r="C3352" s="3" t="s">
        <v>7199</v>
      </c>
      <c r="D3352">
        <v>25000</v>
      </c>
      <c r="E3352">
        <v>5854</v>
      </c>
      <c r="F3352" t="s">
        <v>8221</v>
      </c>
      <c r="G3352" t="s">
        <v>8224</v>
      </c>
      <c r="H3352" t="s">
        <v>8246</v>
      </c>
      <c r="I3352">
        <v>1468029540</v>
      </c>
      <c r="J3352">
        <v>1465304483</v>
      </c>
      <c r="K3352" t="b">
        <v>0</v>
      </c>
      <c r="L3352">
        <v>45</v>
      </c>
      <c r="M3352" t="b">
        <v>0</v>
      </c>
      <c r="N3352" t="s">
        <v>8303</v>
      </c>
      <c r="O3352" s="5">
        <f>E3352/D3352</f>
        <v>0.23416000000000001</v>
      </c>
      <c r="P3352" s="6">
        <f>ROUND(E3352/L3352,2)</f>
        <v>130.09</v>
      </c>
      <c r="Q3352" t="str">
        <f>LEFT(N3352, SEARCH("/",N3352)-1)</f>
        <v>theater</v>
      </c>
      <c r="R3352" t="str">
        <f>RIGHT(N3352, LEN(N3352)-SEARCH("/",N3352))</f>
        <v>spaces</v>
      </c>
      <c r="S3352" s="10">
        <f t="shared" si="104"/>
        <v>42528.334293981483</v>
      </c>
      <c r="T3352" s="10">
        <f t="shared" si="105"/>
        <v>42559.874305555553</v>
      </c>
    </row>
    <row r="3353" spans="1:20" ht="49" x14ac:dyDescent="0.25">
      <c r="A3353">
        <v>3090</v>
      </c>
      <c r="B3353" s="3" t="s">
        <v>3090</v>
      </c>
      <c r="C3353" s="3" t="s">
        <v>7200</v>
      </c>
      <c r="D3353">
        <v>225000</v>
      </c>
      <c r="E3353">
        <v>11432</v>
      </c>
      <c r="F3353" t="s">
        <v>8221</v>
      </c>
      <c r="G3353" t="s">
        <v>8224</v>
      </c>
      <c r="H3353" t="s">
        <v>8246</v>
      </c>
      <c r="I3353">
        <v>1430505545</v>
      </c>
      <c r="J3353">
        <v>1425325145</v>
      </c>
      <c r="K3353" t="b">
        <v>0</v>
      </c>
      <c r="L3353">
        <v>9</v>
      </c>
      <c r="M3353" t="b">
        <v>0</v>
      </c>
      <c r="N3353" t="s">
        <v>8303</v>
      </c>
      <c r="O3353" s="5">
        <f>E3353/D3353</f>
        <v>5.080888888888889E-2</v>
      </c>
      <c r="P3353" s="6">
        <f>ROUND(E3353/L3353,2)</f>
        <v>1270.22</v>
      </c>
      <c r="Q3353" t="str">
        <f>LEFT(N3353, SEARCH("/",N3353)-1)</f>
        <v>theater</v>
      </c>
      <c r="R3353" t="str">
        <f>RIGHT(N3353, LEN(N3353)-SEARCH("/",N3353))</f>
        <v>spaces</v>
      </c>
      <c r="S3353" s="10">
        <f t="shared" si="104"/>
        <v>42065.610474537032</v>
      </c>
      <c r="T3353" s="10">
        <f t="shared" si="105"/>
        <v>42125.568807870368</v>
      </c>
    </row>
    <row r="3354" spans="1:20" ht="49" x14ac:dyDescent="0.25">
      <c r="A3354">
        <v>3091</v>
      </c>
      <c r="B3354" s="3" t="s">
        <v>3091</v>
      </c>
      <c r="C3354" s="3" t="s">
        <v>7201</v>
      </c>
      <c r="D3354">
        <v>5000</v>
      </c>
      <c r="E3354">
        <v>796</v>
      </c>
      <c r="F3354" t="s">
        <v>8221</v>
      </c>
      <c r="G3354" t="s">
        <v>8224</v>
      </c>
      <c r="H3354" t="s">
        <v>8246</v>
      </c>
      <c r="I3354">
        <v>1471214743</v>
      </c>
      <c r="J3354">
        <v>1468622743</v>
      </c>
      <c r="K3354" t="b">
        <v>0</v>
      </c>
      <c r="L3354">
        <v>9</v>
      </c>
      <c r="M3354" t="b">
        <v>0</v>
      </c>
      <c r="N3354" t="s">
        <v>8303</v>
      </c>
      <c r="O3354" s="5">
        <f>E3354/D3354</f>
        <v>0.15920000000000001</v>
      </c>
      <c r="P3354" s="6">
        <f>ROUND(E3354/L3354,2)</f>
        <v>88.44</v>
      </c>
      <c r="Q3354" t="str">
        <f>LEFT(N3354, SEARCH("/",N3354)-1)</f>
        <v>theater</v>
      </c>
      <c r="R3354" t="str">
        <f>RIGHT(N3354, LEN(N3354)-SEARCH("/",N3354))</f>
        <v>spaces</v>
      </c>
      <c r="S3354" s="10">
        <f t="shared" si="104"/>
        <v>42566.740081018514</v>
      </c>
      <c r="T3354" s="10">
        <f t="shared" si="105"/>
        <v>42596.740081018514</v>
      </c>
    </row>
    <row r="3355" spans="1:20" ht="49" x14ac:dyDescent="0.25">
      <c r="A3355">
        <v>3092</v>
      </c>
      <c r="B3355" s="3" t="s">
        <v>3092</v>
      </c>
      <c r="C3355" s="3" t="s">
        <v>7202</v>
      </c>
      <c r="D3355">
        <v>100000</v>
      </c>
      <c r="E3355">
        <v>1183.19</v>
      </c>
      <c r="F3355" t="s">
        <v>8221</v>
      </c>
      <c r="G3355" t="s">
        <v>8224</v>
      </c>
      <c r="H3355" t="s">
        <v>8246</v>
      </c>
      <c r="I3355">
        <v>1444946400</v>
      </c>
      <c r="J3355">
        <v>1441723912</v>
      </c>
      <c r="K3355" t="b">
        <v>0</v>
      </c>
      <c r="L3355">
        <v>21</v>
      </c>
      <c r="M3355" t="b">
        <v>0</v>
      </c>
      <c r="N3355" t="s">
        <v>8303</v>
      </c>
      <c r="O3355" s="5">
        <f>E3355/D3355</f>
        <v>1.1831900000000001E-2</v>
      </c>
      <c r="P3355" s="6">
        <f>ROUND(E3355/L3355,2)</f>
        <v>56.34</v>
      </c>
      <c r="Q3355" t="str">
        <f>LEFT(N3355, SEARCH("/",N3355)-1)</f>
        <v>theater</v>
      </c>
      <c r="R3355" t="str">
        <f>RIGHT(N3355, LEN(N3355)-SEARCH("/",N3355))</f>
        <v>spaces</v>
      </c>
      <c r="S3355" s="10">
        <f t="shared" si="104"/>
        <v>42255.41101851852</v>
      </c>
      <c r="T3355" s="10">
        <f t="shared" si="105"/>
        <v>42292.708333333336</v>
      </c>
    </row>
    <row r="3356" spans="1:20" ht="49" x14ac:dyDescent="0.25">
      <c r="A3356">
        <v>3093</v>
      </c>
      <c r="B3356" s="3" t="s">
        <v>3093</v>
      </c>
      <c r="C3356" s="3" t="s">
        <v>7203</v>
      </c>
      <c r="D3356">
        <v>4000</v>
      </c>
      <c r="E3356">
        <v>910</v>
      </c>
      <c r="F3356" t="s">
        <v>8221</v>
      </c>
      <c r="G3356" t="s">
        <v>8229</v>
      </c>
      <c r="H3356" t="s">
        <v>8251</v>
      </c>
      <c r="I3356">
        <v>1401595140</v>
      </c>
      <c r="J3356">
        <v>1398980941</v>
      </c>
      <c r="K3356" t="b">
        <v>0</v>
      </c>
      <c r="L3356">
        <v>17</v>
      </c>
      <c r="M3356" t="b">
        <v>0</v>
      </c>
      <c r="N3356" t="s">
        <v>8303</v>
      </c>
      <c r="O3356" s="5">
        <f>E3356/D3356</f>
        <v>0.22750000000000001</v>
      </c>
      <c r="P3356" s="6">
        <f>ROUND(E3356/L3356,2)</f>
        <v>53.53</v>
      </c>
      <c r="Q3356" t="str">
        <f>LEFT(N3356, SEARCH("/",N3356)-1)</f>
        <v>theater</v>
      </c>
      <c r="R3356" t="str">
        <f>RIGHT(N3356, LEN(N3356)-SEARCH("/",N3356))</f>
        <v>spaces</v>
      </c>
      <c r="S3356" s="10">
        <f t="shared" si="104"/>
        <v>41760.700706018521</v>
      </c>
      <c r="T3356" s="10">
        <f t="shared" si="105"/>
        <v>41790.957638888889</v>
      </c>
    </row>
    <row r="3357" spans="1:20" ht="33" x14ac:dyDescent="0.25">
      <c r="A3357">
        <v>3094</v>
      </c>
      <c r="B3357" s="3" t="s">
        <v>3094</v>
      </c>
      <c r="C3357" s="3" t="s">
        <v>7204</v>
      </c>
      <c r="D3357">
        <v>100000</v>
      </c>
      <c r="E3357">
        <v>25</v>
      </c>
      <c r="F3357" t="s">
        <v>8221</v>
      </c>
      <c r="G3357" t="s">
        <v>8224</v>
      </c>
      <c r="H3357" t="s">
        <v>8246</v>
      </c>
      <c r="I3357">
        <v>1442775956</v>
      </c>
      <c r="J3357">
        <v>1437591956</v>
      </c>
      <c r="K3357" t="b">
        <v>0</v>
      </c>
      <c r="L3357">
        <v>1</v>
      </c>
      <c r="M3357" t="b">
        <v>0</v>
      </c>
      <c r="N3357" t="s">
        <v>8303</v>
      </c>
      <c r="O3357" s="5">
        <f>E3357/D3357</f>
        <v>2.5000000000000001E-4</v>
      </c>
      <c r="P3357" s="6">
        <f>ROUND(E3357/L3357,2)</f>
        <v>25</v>
      </c>
      <c r="Q3357" t="str">
        <f>LEFT(N3357, SEARCH("/",N3357)-1)</f>
        <v>theater</v>
      </c>
      <c r="R3357" t="str">
        <f>RIGHT(N3357, LEN(N3357)-SEARCH("/",N3357))</f>
        <v>spaces</v>
      </c>
      <c r="S3357" s="10">
        <f t="shared" si="104"/>
        <v>42207.587453703702</v>
      </c>
      <c r="T3357" s="10">
        <f t="shared" si="105"/>
        <v>42267.587453703702</v>
      </c>
    </row>
    <row r="3358" spans="1:20" ht="49" x14ac:dyDescent="0.25">
      <c r="A3358">
        <v>3095</v>
      </c>
      <c r="B3358" s="3" t="s">
        <v>3095</v>
      </c>
      <c r="C3358" s="3" t="s">
        <v>7205</v>
      </c>
      <c r="D3358">
        <v>14920</v>
      </c>
      <c r="E3358">
        <v>50</v>
      </c>
      <c r="F3358" t="s">
        <v>8221</v>
      </c>
      <c r="G3358" t="s">
        <v>8224</v>
      </c>
      <c r="H3358" t="s">
        <v>8246</v>
      </c>
      <c r="I3358">
        <v>1470011780</v>
      </c>
      <c r="J3358">
        <v>1464827780</v>
      </c>
      <c r="K3358" t="b">
        <v>0</v>
      </c>
      <c r="L3358">
        <v>1</v>
      </c>
      <c r="M3358" t="b">
        <v>0</v>
      </c>
      <c r="N3358" t="s">
        <v>8303</v>
      </c>
      <c r="O3358" s="5">
        <f>E3358/D3358</f>
        <v>3.351206434316354E-3</v>
      </c>
      <c r="P3358" s="6">
        <f>ROUND(E3358/L3358,2)</f>
        <v>50</v>
      </c>
      <c r="Q3358" t="str">
        <f>LEFT(N3358, SEARCH("/",N3358)-1)</f>
        <v>theater</v>
      </c>
      <c r="R3358" t="str">
        <f>RIGHT(N3358, LEN(N3358)-SEARCH("/",N3358))</f>
        <v>spaces</v>
      </c>
      <c r="S3358" s="10">
        <f t="shared" si="104"/>
        <v>42522.81689814815</v>
      </c>
      <c r="T3358" s="10">
        <f t="shared" si="105"/>
        <v>42582.81689814815</v>
      </c>
    </row>
    <row r="3359" spans="1:20" ht="49" x14ac:dyDescent="0.25">
      <c r="A3359">
        <v>3096</v>
      </c>
      <c r="B3359" s="3" t="s">
        <v>3096</v>
      </c>
      <c r="C3359" s="3" t="s">
        <v>7206</v>
      </c>
      <c r="D3359">
        <v>20000</v>
      </c>
      <c r="E3359">
        <v>795</v>
      </c>
      <c r="F3359" t="s">
        <v>8221</v>
      </c>
      <c r="G3359" t="s">
        <v>8224</v>
      </c>
      <c r="H3359" t="s">
        <v>8246</v>
      </c>
      <c r="I3359">
        <v>1432151326</v>
      </c>
      <c r="J3359">
        <v>1429559326</v>
      </c>
      <c r="K3359" t="b">
        <v>0</v>
      </c>
      <c r="L3359">
        <v>14</v>
      </c>
      <c r="M3359" t="b">
        <v>0</v>
      </c>
      <c r="N3359" t="s">
        <v>8303</v>
      </c>
      <c r="O3359" s="5">
        <f>E3359/D3359</f>
        <v>3.9750000000000001E-2</v>
      </c>
      <c r="P3359" s="6">
        <f>ROUND(E3359/L3359,2)</f>
        <v>56.79</v>
      </c>
      <c r="Q3359" t="str">
        <f>LEFT(N3359, SEARCH("/",N3359)-1)</f>
        <v>theater</v>
      </c>
      <c r="R3359" t="str">
        <f>RIGHT(N3359, LEN(N3359)-SEARCH("/",N3359))</f>
        <v>spaces</v>
      </c>
      <c r="S3359" s="10">
        <f t="shared" si="104"/>
        <v>42114.617199074077</v>
      </c>
      <c r="T3359" s="10">
        <f t="shared" si="105"/>
        <v>42144.617199074077</v>
      </c>
    </row>
    <row r="3360" spans="1:20" ht="49" x14ac:dyDescent="0.25">
      <c r="A3360">
        <v>3097</v>
      </c>
      <c r="B3360" s="3" t="s">
        <v>3097</v>
      </c>
      <c r="C3360" s="3" t="s">
        <v>7207</v>
      </c>
      <c r="D3360">
        <v>10000</v>
      </c>
      <c r="E3360">
        <v>1715</v>
      </c>
      <c r="F3360" t="s">
        <v>8221</v>
      </c>
      <c r="G3360" t="s">
        <v>8225</v>
      </c>
      <c r="H3360" t="s">
        <v>8247</v>
      </c>
      <c r="I3360">
        <v>1475848800</v>
      </c>
      <c r="J3360">
        <v>1474027501</v>
      </c>
      <c r="K3360" t="b">
        <v>0</v>
      </c>
      <c r="L3360">
        <v>42</v>
      </c>
      <c r="M3360" t="b">
        <v>0</v>
      </c>
      <c r="N3360" t="s">
        <v>8303</v>
      </c>
      <c r="O3360" s="5">
        <f>E3360/D3360</f>
        <v>0.17150000000000001</v>
      </c>
      <c r="P3360" s="6">
        <f>ROUND(E3360/L3360,2)</f>
        <v>40.83</v>
      </c>
      <c r="Q3360" t="str">
        <f>LEFT(N3360, SEARCH("/",N3360)-1)</f>
        <v>theater</v>
      </c>
      <c r="R3360" t="str">
        <f>RIGHT(N3360, LEN(N3360)-SEARCH("/",N3360))</f>
        <v>spaces</v>
      </c>
      <c r="S3360" s="10">
        <f t="shared" si="104"/>
        <v>42629.29515046296</v>
      </c>
      <c r="T3360" s="10">
        <f t="shared" si="105"/>
        <v>42650.374999999993</v>
      </c>
    </row>
    <row r="3361" spans="1:20" ht="49" x14ac:dyDescent="0.25">
      <c r="A3361">
        <v>3098</v>
      </c>
      <c r="B3361" s="3" t="s">
        <v>3098</v>
      </c>
      <c r="C3361" s="3" t="s">
        <v>7208</v>
      </c>
      <c r="D3361">
        <v>48725</v>
      </c>
      <c r="E3361">
        <v>1758</v>
      </c>
      <c r="F3361" t="s">
        <v>8221</v>
      </c>
      <c r="G3361" t="s">
        <v>8224</v>
      </c>
      <c r="H3361" t="s">
        <v>8246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8303</v>
      </c>
      <c r="O3361" s="5">
        <f>E3361/D3361</f>
        <v>3.608004104669061E-2</v>
      </c>
      <c r="P3361" s="6">
        <f>ROUND(E3361/L3361,2)</f>
        <v>65.11</v>
      </c>
      <c r="Q3361" t="str">
        <f>LEFT(N3361, SEARCH("/",N3361)-1)</f>
        <v>theater</v>
      </c>
      <c r="R3361" t="str">
        <f>RIGHT(N3361, LEN(N3361)-SEARCH("/",N3361))</f>
        <v>spaces</v>
      </c>
      <c r="S3361" s="10">
        <f t="shared" si="104"/>
        <v>42359.58390046296</v>
      </c>
      <c r="T3361" s="10">
        <f t="shared" si="105"/>
        <v>42407.803472222215</v>
      </c>
    </row>
    <row r="3362" spans="1:20" ht="49" x14ac:dyDescent="0.25">
      <c r="A3362">
        <v>3099</v>
      </c>
      <c r="B3362" s="3" t="s">
        <v>3099</v>
      </c>
      <c r="C3362" s="3" t="s">
        <v>7209</v>
      </c>
      <c r="D3362">
        <v>2000</v>
      </c>
      <c r="E3362">
        <v>278</v>
      </c>
      <c r="F3362" t="s">
        <v>8221</v>
      </c>
      <c r="G3362" t="s">
        <v>8224</v>
      </c>
      <c r="H3362" t="s">
        <v>8246</v>
      </c>
      <c r="I3362">
        <v>1455251591</v>
      </c>
      <c r="J3362">
        <v>1452659591</v>
      </c>
      <c r="K3362" t="b">
        <v>0</v>
      </c>
      <c r="L3362">
        <v>5</v>
      </c>
      <c r="M3362" t="b">
        <v>0</v>
      </c>
      <c r="N3362" t="s">
        <v>8303</v>
      </c>
      <c r="O3362" s="5">
        <f>E3362/D3362</f>
        <v>0.13900000000000001</v>
      </c>
      <c r="P3362" s="6">
        <f>ROUND(E3362/L3362,2)</f>
        <v>55.6</v>
      </c>
      <c r="Q3362" t="str">
        <f>LEFT(N3362, SEARCH("/",N3362)-1)</f>
        <v>theater</v>
      </c>
      <c r="R3362" t="str">
        <f>RIGHT(N3362, LEN(N3362)-SEARCH("/",N3362))</f>
        <v>spaces</v>
      </c>
      <c r="S3362" s="10">
        <f t="shared" si="104"/>
        <v>42381.981377314813</v>
      </c>
      <c r="T3362" s="10">
        <f t="shared" si="105"/>
        <v>42411.981377314813</v>
      </c>
    </row>
    <row r="3363" spans="1:20" ht="49" x14ac:dyDescent="0.25">
      <c r="A3363">
        <v>3100</v>
      </c>
      <c r="B3363" s="3" t="s">
        <v>3100</v>
      </c>
      <c r="C3363" s="3" t="s">
        <v>7210</v>
      </c>
      <c r="D3363">
        <v>12000</v>
      </c>
      <c r="E3363">
        <v>1827</v>
      </c>
      <c r="F3363" t="s">
        <v>8221</v>
      </c>
      <c r="G3363" t="s">
        <v>8224</v>
      </c>
      <c r="H3363" t="s">
        <v>8246</v>
      </c>
      <c r="I3363">
        <v>1413816975</v>
      </c>
      <c r="J3363">
        <v>1411224975</v>
      </c>
      <c r="K3363" t="b">
        <v>0</v>
      </c>
      <c r="L3363">
        <v>13</v>
      </c>
      <c r="M3363" t="b">
        <v>0</v>
      </c>
      <c r="N3363" t="s">
        <v>8303</v>
      </c>
      <c r="O3363" s="5">
        <f>E3363/D3363</f>
        <v>0.15225</v>
      </c>
      <c r="P3363" s="6">
        <f>ROUND(E3363/L3363,2)</f>
        <v>140.54</v>
      </c>
      <c r="Q3363" t="str">
        <f>LEFT(N3363, SEARCH("/",N3363)-1)</f>
        <v>theater</v>
      </c>
      <c r="R3363" t="str">
        <f>RIGHT(N3363, LEN(N3363)-SEARCH("/",N3363))</f>
        <v>spaces</v>
      </c>
      <c r="S3363" s="10">
        <f t="shared" si="104"/>
        <v>41902.4140625</v>
      </c>
      <c r="T3363" s="10">
        <f t="shared" si="105"/>
        <v>41932.4140625</v>
      </c>
    </row>
    <row r="3364" spans="1:20" ht="49" x14ac:dyDescent="0.25">
      <c r="A3364">
        <v>3101</v>
      </c>
      <c r="B3364" s="3" t="s">
        <v>3101</v>
      </c>
      <c r="C3364" s="3" t="s">
        <v>7211</v>
      </c>
      <c r="D3364">
        <v>2500</v>
      </c>
      <c r="E3364">
        <v>300</v>
      </c>
      <c r="F3364" t="s">
        <v>8221</v>
      </c>
      <c r="G3364" t="s">
        <v>8230</v>
      </c>
      <c r="H3364" t="s">
        <v>8249</v>
      </c>
      <c r="I3364">
        <v>1437033360</v>
      </c>
      <c r="J3364">
        <v>1434445937</v>
      </c>
      <c r="K3364" t="b">
        <v>0</v>
      </c>
      <c r="L3364">
        <v>12</v>
      </c>
      <c r="M3364" t="b">
        <v>0</v>
      </c>
      <c r="N3364" t="s">
        <v>8303</v>
      </c>
      <c r="O3364" s="5">
        <f>E3364/D3364</f>
        <v>0.12</v>
      </c>
      <c r="P3364" s="6">
        <f>ROUND(E3364/L3364,2)</f>
        <v>25</v>
      </c>
      <c r="Q3364" t="str">
        <f>LEFT(N3364, SEARCH("/",N3364)-1)</f>
        <v>theater</v>
      </c>
      <c r="R3364" t="str">
        <f>RIGHT(N3364, LEN(N3364)-SEARCH("/",N3364))</f>
        <v>spaces</v>
      </c>
      <c r="S3364" s="10">
        <f t="shared" si="104"/>
        <v>42171.175196759257</v>
      </c>
      <c r="T3364" s="10">
        <f t="shared" si="105"/>
        <v>42201.12222222222</v>
      </c>
    </row>
    <row r="3365" spans="1:20" ht="49" x14ac:dyDescent="0.25">
      <c r="A3365">
        <v>3102</v>
      </c>
      <c r="B3365" s="3" t="s">
        <v>3102</v>
      </c>
      <c r="C3365" s="3" t="s">
        <v>7212</v>
      </c>
      <c r="D3365">
        <v>16000</v>
      </c>
      <c r="E3365">
        <v>6258</v>
      </c>
      <c r="F3365" t="s">
        <v>8221</v>
      </c>
      <c r="G3365" t="s">
        <v>8225</v>
      </c>
      <c r="H3365" t="s">
        <v>8247</v>
      </c>
      <c r="I3365">
        <v>1471939818</v>
      </c>
      <c r="J3365">
        <v>1467619818</v>
      </c>
      <c r="K3365" t="b">
        <v>0</v>
      </c>
      <c r="L3365">
        <v>90</v>
      </c>
      <c r="M3365" t="b">
        <v>0</v>
      </c>
      <c r="N3365" t="s">
        <v>8303</v>
      </c>
      <c r="O3365" s="5">
        <f>E3365/D3365</f>
        <v>0.391125</v>
      </c>
      <c r="P3365" s="6">
        <f>ROUND(E3365/L3365,2)</f>
        <v>69.53</v>
      </c>
      <c r="Q3365" t="str">
        <f>LEFT(N3365, SEARCH("/",N3365)-1)</f>
        <v>theater</v>
      </c>
      <c r="R3365" t="str">
        <f>RIGHT(N3365, LEN(N3365)-SEARCH("/",N3365))</f>
        <v>spaces</v>
      </c>
      <c r="S3365" s="10">
        <f t="shared" si="104"/>
        <v>42555.132152777776</v>
      </c>
      <c r="T3365" s="10">
        <f t="shared" si="105"/>
        <v>42605.132152777776</v>
      </c>
    </row>
    <row r="3366" spans="1:20" ht="33" x14ac:dyDescent="0.25">
      <c r="A3366">
        <v>3103</v>
      </c>
      <c r="B3366" s="3" t="s">
        <v>3103</v>
      </c>
      <c r="C3366" s="3" t="s">
        <v>7213</v>
      </c>
      <c r="D3366">
        <v>4100</v>
      </c>
      <c r="E3366">
        <v>11</v>
      </c>
      <c r="F3366" t="s">
        <v>8221</v>
      </c>
      <c r="G3366" t="s">
        <v>8224</v>
      </c>
      <c r="H3366" t="s">
        <v>8246</v>
      </c>
      <c r="I3366">
        <v>1434080706</v>
      </c>
      <c r="J3366">
        <v>1428896706</v>
      </c>
      <c r="K3366" t="b">
        <v>0</v>
      </c>
      <c r="L3366">
        <v>2</v>
      </c>
      <c r="M3366" t="b">
        <v>0</v>
      </c>
      <c r="N3366" t="s">
        <v>8303</v>
      </c>
      <c r="O3366" s="5">
        <f>E3366/D3366</f>
        <v>2.6829268292682929E-3</v>
      </c>
      <c r="P3366" s="6">
        <f>ROUND(E3366/L3366,2)</f>
        <v>5.5</v>
      </c>
      <c r="Q3366" t="str">
        <f>LEFT(N3366, SEARCH("/",N3366)-1)</f>
        <v>theater</v>
      </c>
      <c r="R3366" t="str">
        <f>RIGHT(N3366, LEN(N3366)-SEARCH("/",N3366))</f>
        <v>spaces</v>
      </c>
      <c r="S3366" s="10">
        <f t="shared" si="104"/>
        <v>42106.94798611111</v>
      </c>
      <c r="T3366" s="10">
        <f t="shared" si="105"/>
        <v>42166.94798611111</v>
      </c>
    </row>
    <row r="3367" spans="1:20" ht="49" x14ac:dyDescent="0.25">
      <c r="A3367">
        <v>3104</v>
      </c>
      <c r="B3367" s="3" t="s">
        <v>3104</v>
      </c>
      <c r="C3367" s="3" t="s">
        <v>7214</v>
      </c>
      <c r="D3367">
        <v>4000</v>
      </c>
      <c r="E3367">
        <v>1185</v>
      </c>
      <c r="F3367" t="s">
        <v>8221</v>
      </c>
      <c r="G3367" t="s">
        <v>8226</v>
      </c>
      <c r="H3367" t="s">
        <v>8248</v>
      </c>
      <c r="I3367">
        <v>1422928800</v>
      </c>
      <c r="J3367">
        <v>1420235311</v>
      </c>
      <c r="K3367" t="b">
        <v>0</v>
      </c>
      <c r="L3367">
        <v>5</v>
      </c>
      <c r="M3367" t="b">
        <v>0</v>
      </c>
      <c r="N3367" t="s">
        <v>8303</v>
      </c>
      <c r="O3367" s="5">
        <f>E3367/D3367</f>
        <v>0.29625000000000001</v>
      </c>
      <c r="P3367" s="6">
        <f>ROUND(E3367/L3367,2)</f>
        <v>237</v>
      </c>
      <c r="Q3367" t="str">
        <f>LEFT(N3367, SEARCH("/",N3367)-1)</f>
        <v>theater</v>
      </c>
      <c r="R3367" t="str">
        <f>RIGHT(N3367, LEN(N3367)-SEARCH("/",N3367))</f>
        <v>spaces</v>
      </c>
      <c r="S3367" s="10">
        <f t="shared" si="104"/>
        <v>42006.70035879629</v>
      </c>
      <c r="T3367" s="10">
        <f t="shared" si="105"/>
        <v>42037.874999999993</v>
      </c>
    </row>
    <row r="3368" spans="1:20" ht="49" x14ac:dyDescent="0.25">
      <c r="A3368">
        <v>3105</v>
      </c>
      <c r="B3368" s="3" t="s">
        <v>3105</v>
      </c>
      <c r="C3368" s="3" t="s">
        <v>7215</v>
      </c>
      <c r="D3368">
        <v>5845</v>
      </c>
      <c r="E3368">
        <v>2476</v>
      </c>
      <c r="F3368" t="s">
        <v>8221</v>
      </c>
      <c r="G3368" t="s">
        <v>8224</v>
      </c>
      <c r="H3368" t="s">
        <v>8246</v>
      </c>
      <c r="I3368">
        <v>1413694800</v>
      </c>
      <c r="J3368">
        <v>1408986916</v>
      </c>
      <c r="K3368" t="b">
        <v>0</v>
      </c>
      <c r="L3368">
        <v>31</v>
      </c>
      <c r="M3368" t="b">
        <v>0</v>
      </c>
      <c r="N3368" t="s">
        <v>8303</v>
      </c>
      <c r="O3368" s="5">
        <f>E3368/D3368</f>
        <v>0.4236099230111206</v>
      </c>
      <c r="P3368" s="6">
        <f>ROUND(E3368/L3368,2)</f>
        <v>79.87</v>
      </c>
      <c r="Q3368" t="str">
        <f>LEFT(N3368, SEARCH("/",N3368)-1)</f>
        <v>theater</v>
      </c>
      <c r="R3368" t="str">
        <f>RIGHT(N3368, LEN(N3368)-SEARCH("/",N3368))</f>
        <v>spaces</v>
      </c>
      <c r="S3368" s="10">
        <f t="shared" si="104"/>
        <v>41876.510601851849</v>
      </c>
      <c r="T3368" s="10">
        <f t="shared" si="105"/>
        <v>41931</v>
      </c>
    </row>
    <row r="3369" spans="1:20" ht="49" x14ac:dyDescent="0.25">
      <c r="A3369">
        <v>3106</v>
      </c>
      <c r="B3369" s="3" t="s">
        <v>3106</v>
      </c>
      <c r="C3369" s="3" t="s">
        <v>7216</v>
      </c>
      <c r="D3369">
        <v>1000</v>
      </c>
      <c r="E3369">
        <v>41</v>
      </c>
      <c r="F3369" t="s">
        <v>8221</v>
      </c>
      <c r="G3369" t="s">
        <v>8225</v>
      </c>
      <c r="H3369" t="s">
        <v>8247</v>
      </c>
      <c r="I3369">
        <v>1442440800</v>
      </c>
      <c r="J3369">
        <v>1440497876</v>
      </c>
      <c r="K3369" t="b">
        <v>0</v>
      </c>
      <c r="L3369">
        <v>4</v>
      </c>
      <c r="M3369" t="b">
        <v>0</v>
      </c>
      <c r="N3369" t="s">
        <v>8303</v>
      </c>
      <c r="O3369" s="5">
        <f>E3369/D3369</f>
        <v>4.1000000000000002E-2</v>
      </c>
      <c r="P3369" s="6">
        <f>ROUND(E3369/L3369,2)</f>
        <v>10.25</v>
      </c>
      <c r="Q3369" t="str">
        <f>LEFT(N3369, SEARCH("/",N3369)-1)</f>
        <v>theater</v>
      </c>
      <c r="R3369" t="str">
        <f>RIGHT(N3369, LEN(N3369)-SEARCH("/",N3369))</f>
        <v>spaces</v>
      </c>
      <c r="S3369" s="10">
        <f t="shared" si="104"/>
        <v>42241.220787037033</v>
      </c>
      <c r="T3369" s="10">
        <f t="shared" si="105"/>
        <v>42263.708333333336</v>
      </c>
    </row>
    <row r="3370" spans="1:20" ht="49" x14ac:dyDescent="0.25">
      <c r="A3370">
        <v>3107</v>
      </c>
      <c r="B3370" s="3" t="s">
        <v>3107</v>
      </c>
      <c r="C3370" s="3" t="s">
        <v>7217</v>
      </c>
      <c r="D3370">
        <v>40000</v>
      </c>
      <c r="E3370">
        <v>7905</v>
      </c>
      <c r="F3370" t="s">
        <v>8221</v>
      </c>
      <c r="G3370" t="s">
        <v>8224</v>
      </c>
      <c r="H3370" t="s">
        <v>8246</v>
      </c>
      <c r="I3370">
        <v>1431372751</v>
      </c>
      <c r="J3370">
        <v>1430767951</v>
      </c>
      <c r="K3370" t="b">
        <v>0</v>
      </c>
      <c r="L3370">
        <v>29</v>
      </c>
      <c r="M3370" t="b">
        <v>0</v>
      </c>
      <c r="N3370" t="s">
        <v>8303</v>
      </c>
      <c r="O3370" s="5">
        <f>E3370/D3370</f>
        <v>0.197625</v>
      </c>
      <c r="P3370" s="6">
        <f>ROUND(E3370/L3370,2)</f>
        <v>272.58999999999997</v>
      </c>
      <c r="Q3370" t="str">
        <f>LEFT(N3370, SEARCH("/",N3370)-1)</f>
        <v>theater</v>
      </c>
      <c r="R3370" t="str">
        <f>RIGHT(N3370, LEN(N3370)-SEARCH("/",N3370))</f>
        <v>spaces</v>
      </c>
      <c r="S3370" s="10">
        <f t="shared" si="104"/>
        <v>42128.605914351851</v>
      </c>
      <c r="T3370" s="10">
        <f t="shared" si="105"/>
        <v>42135.605914351851</v>
      </c>
    </row>
    <row r="3371" spans="1:20" ht="18" x14ac:dyDescent="0.25">
      <c r="A3371">
        <v>3108</v>
      </c>
      <c r="B3371" s="3" t="s">
        <v>3108</v>
      </c>
      <c r="C3371" s="3" t="s">
        <v>7218</v>
      </c>
      <c r="D3371">
        <v>50000</v>
      </c>
      <c r="E3371">
        <v>26</v>
      </c>
      <c r="F3371" t="s">
        <v>8221</v>
      </c>
      <c r="G3371" t="s">
        <v>8224</v>
      </c>
      <c r="H3371" t="s">
        <v>8246</v>
      </c>
      <c r="I3371">
        <v>1430234394</v>
      </c>
      <c r="J3371">
        <v>1425053994</v>
      </c>
      <c r="K3371" t="b">
        <v>0</v>
      </c>
      <c r="L3371">
        <v>2</v>
      </c>
      <c r="M3371" t="b">
        <v>0</v>
      </c>
      <c r="N3371" t="s">
        <v>8303</v>
      </c>
      <c r="O3371" s="5">
        <f>E3371/D3371</f>
        <v>5.1999999999999995E-4</v>
      </c>
      <c r="P3371" s="6">
        <f>ROUND(E3371/L3371,2)</f>
        <v>13</v>
      </c>
      <c r="Q3371" t="str">
        <f>LEFT(N3371, SEARCH("/",N3371)-1)</f>
        <v>theater</v>
      </c>
      <c r="R3371" t="str">
        <f>RIGHT(N3371, LEN(N3371)-SEARCH("/",N3371))</f>
        <v>spaces</v>
      </c>
      <c r="S3371" s="10">
        <f t="shared" si="104"/>
        <v>42062.47215277778</v>
      </c>
      <c r="T3371" s="10">
        <f t="shared" si="105"/>
        <v>42122.430486111109</v>
      </c>
    </row>
    <row r="3372" spans="1:20" ht="49" x14ac:dyDescent="0.25">
      <c r="A3372">
        <v>3109</v>
      </c>
      <c r="B3372" s="3" t="s">
        <v>3109</v>
      </c>
      <c r="C3372" s="3" t="s">
        <v>7219</v>
      </c>
      <c r="D3372">
        <v>26500</v>
      </c>
      <c r="E3372">
        <v>6633</v>
      </c>
      <c r="F3372" t="s">
        <v>8221</v>
      </c>
      <c r="G3372" t="s">
        <v>8224</v>
      </c>
      <c r="H3372" t="s">
        <v>8246</v>
      </c>
      <c r="I3372">
        <v>1409194810</v>
      </c>
      <c r="J3372">
        <v>1406170810</v>
      </c>
      <c r="K3372" t="b">
        <v>0</v>
      </c>
      <c r="L3372">
        <v>114</v>
      </c>
      <c r="M3372" t="b">
        <v>0</v>
      </c>
      <c r="N3372" t="s">
        <v>8303</v>
      </c>
      <c r="O3372" s="5">
        <f>E3372/D3372</f>
        <v>0.25030188679245285</v>
      </c>
      <c r="P3372" s="6">
        <f>ROUND(E3372/L3372,2)</f>
        <v>58.18</v>
      </c>
      <c r="Q3372" t="str">
        <f>LEFT(N3372, SEARCH("/",N3372)-1)</f>
        <v>theater</v>
      </c>
      <c r="R3372" t="str">
        <f>RIGHT(N3372, LEN(N3372)-SEARCH("/",N3372))</f>
        <v>spaces</v>
      </c>
      <c r="S3372" s="10">
        <f t="shared" si="104"/>
        <v>41843.916782407403</v>
      </c>
      <c r="T3372" s="10">
        <f t="shared" si="105"/>
        <v>41878.916782407403</v>
      </c>
    </row>
    <row r="3373" spans="1:20" ht="49" x14ac:dyDescent="0.25">
      <c r="A3373">
        <v>3110</v>
      </c>
      <c r="B3373" s="3" t="s">
        <v>3110</v>
      </c>
      <c r="C3373" s="3" t="s">
        <v>7220</v>
      </c>
      <c r="D3373">
        <v>25000</v>
      </c>
      <c r="E3373">
        <v>10</v>
      </c>
      <c r="F3373" t="s">
        <v>8221</v>
      </c>
      <c r="G3373" t="s">
        <v>8224</v>
      </c>
      <c r="H3373" t="s">
        <v>8246</v>
      </c>
      <c r="I3373">
        <v>1487465119</v>
      </c>
      <c r="J3373">
        <v>1484009119</v>
      </c>
      <c r="K3373" t="b">
        <v>0</v>
      </c>
      <c r="L3373">
        <v>1</v>
      </c>
      <c r="M3373" t="b">
        <v>0</v>
      </c>
      <c r="N3373" t="s">
        <v>8303</v>
      </c>
      <c r="O3373" s="5">
        <f>E3373/D3373</f>
        <v>4.0000000000000002E-4</v>
      </c>
      <c r="P3373" s="6">
        <f>ROUND(E3373/L3373,2)</f>
        <v>10</v>
      </c>
      <c r="Q3373" t="str">
        <f>LEFT(N3373, SEARCH("/",N3373)-1)</f>
        <v>theater</v>
      </c>
      <c r="R3373" t="str">
        <f>RIGHT(N3373, LEN(N3373)-SEARCH("/",N3373))</f>
        <v>spaces</v>
      </c>
      <c r="S3373" s="10">
        <f t="shared" si="104"/>
        <v>42744.823136574072</v>
      </c>
      <c r="T3373" s="10">
        <f t="shared" si="105"/>
        <v>42784.823136574072</v>
      </c>
    </row>
    <row r="3374" spans="1:20" ht="33" x14ac:dyDescent="0.25">
      <c r="A3374">
        <v>3111</v>
      </c>
      <c r="B3374" s="3" t="s">
        <v>3111</v>
      </c>
      <c r="C3374" s="3" t="s">
        <v>7221</v>
      </c>
      <c r="D3374">
        <v>20000</v>
      </c>
      <c r="E3374">
        <v>5328</v>
      </c>
      <c r="F3374" t="s">
        <v>8221</v>
      </c>
      <c r="G3374" t="s">
        <v>8224</v>
      </c>
      <c r="H3374" t="s">
        <v>8246</v>
      </c>
      <c r="I3374">
        <v>1412432220</v>
      </c>
      <c r="J3374">
        <v>1409753820</v>
      </c>
      <c r="K3374" t="b">
        <v>0</v>
      </c>
      <c r="L3374">
        <v>76</v>
      </c>
      <c r="M3374" t="b">
        <v>0</v>
      </c>
      <c r="N3374" t="s">
        <v>8303</v>
      </c>
      <c r="O3374" s="5">
        <f>E3374/D3374</f>
        <v>0.26640000000000003</v>
      </c>
      <c r="P3374" s="6">
        <f>ROUND(E3374/L3374,2)</f>
        <v>70.11</v>
      </c>
      <c r="Q3374" t="str">
        <f>LEFT(N3374, SEARCH("/",N3374)-1)</f>
        <v>theater</v>
      </c>
      <c r="R3374" t="str">
        <f>RIGHT(N3374, LEN(N3374)-SEARCH("/",N3374))</f>
        <v>spaces</v>
      </c>
      <c r="S3374" s="10">
        <f t="shared" si="104"/>
        <v>41885.386805555558</v>
      </c>
      <c r="T3374" s="10">
        <f t="shared" si="105"/>
        <v>41916.386805555558</v>
      </c>
    </row>
    <row r="3375" spans="1:20" ht="49" x14ac:dyDescent="0.25">
      <c r="A3375">
        <v>3112</v>
      </c>
      <c r="B3375" s="3" t="s">
        <v>3112</v>
      </c>
      <c r="C3375" s="3" t="s">
        <v>7222</v>
      </c>
      <c r="D3375">
        <v>11000</v>
      </c>
      <c r="E3375">
        <v>521</v>
      </c>
      <c r="F3375" t="s">
        <v>8221</v>
      </c>
      <c r="G3375" t="s">
        <v>8224</v>
      </c>
      <c r="H3375" t="s">
        <v>8246</v>
      </c>
      <c r="I3375">
        <v>1477968934</v>
      </c>
      <c r="J3375">
        <v>1472784934</v>
      </c>
      <c r="K3375" t="b">
        <v>0</v>
      </c>
      <c r="L3375">
        <v>9</v>
      </c>
      <c r="M3375" t="b">
        <v>0</v>
      </c>
      <c r="N3375" t="s">
        <v>8303</v>
      </c>
      <c r="O3375" s="5">
        <f>E3375/D3375</f>
        <v>4.7363636363636365E-2</v>
      </c>
      <c r="P3375" s="6">
        <f>ROUND(E3375/L3375,2)</f>
        <v>57.89</v>
      </c>
      <c r="Q3375" t="str">
        <f>LEFT(N3375, SEARCH("/",N3375)-1)</f>
        <v>theater</v>
      </c>
      <c r="R3375" t="str">
        <f>RIGHT(N3375, LEN(N3375)-SEARCH("/",N3375))</f>
        <v>spaces</v>
      </c>
      <c r="S3375" s="10">
        <f t="shared" si="104"/>
        <v>42614.913587962961</v>
      </c>
      <c r="T3375" s="10">
        <f t="shared" si="105"/>
        <v>42674.913587962961</v>
      </c>
    </row>
    <row r="3376" spans="1:20" ht="49" x14ac:dyDescent="0.25">
      <c r="A3376">
        <v>3113</v>
      </c>
      <c r="B3376" s="3" t="s">
        <v>3113</v>
      </c>
      <c r="C3376" s="3" t="s">
        <v>7223</v>
      </c>
      <c r="D3376">
        <v>109225</v>
      </c>
      <c r="E3376">
        <v>4635</v>
      </c>
      <c r="F3376" t="s">
        <v>8221</v>
      </c>
      <c r="G3376" t="s">
        <v>8224</v>
      </c>
      <c r="H3376" t="s">
        <v>8246</v>
      </c>
      <c r="I3376">
        <v>1429291982</v>
      </c>
      <c r="J3376">
        <v>1426699982</v>
      </c>
      <c r="K3376" t="b">
        <v>0</v>
      </c>
      <c r="L3376">
        <v>37</v>
      </c>
      <c r="M3376" t="b">
        <v>0</v>
      </c>
      <c r="N3376" t="s">
        <v>8303</v>
      </c>
      <c r="O3376" s="5">
        <f>E3376/D3376</f>
        <v>4.2435339894712751E-2</v>
      </c>
      <c r="P3376" s="6">
        <f>ROUND(E3376/L3376,2)</f>
        <v>125.27</v>
      </c>
      <c r="Q3376" t="str">
        <f>LEFT(N3376, SEARCH("/",N3376)-1)</f>
        <v>theater</v>
      </c>
      <c r="R3376" t="str">
        <f>RIGHT(N3376, LEN(N3376)-SEARCH("/",N3376))</f>
        <v>spaces</v>
      </c>
      <c r="S3376" s="10">
        <f t="shared" si="104"/>
        <v>42081.522939814815</v>
      </c>
      <c r="T3376" s="10">
        <f t="shared" si="105"/>
        <v>42111.522939814815</v>
      </c>
    </row>
    <row r="3377" spans="1:20" ht="49" x14ac:dyDescent="0.25">
      <c r="A3377">
        <v>3114</v>
      </c>
      <c r="B3377" s="3" t="s">
        <v>3114</v>
      </c>
      <c r="C3377" s="3" t="s">
        <v>7224</v>
      </c>
      <c r="D3377">
        <v>75000</v>
      </c>
      <c r="E3377">
        <v>0</v>
      </c>
      <c r="F3377" t="s">
        <v>8221</v>
      </c>
      <c r="G3377" t="s">
        <v>8224</v>
      </c>
      <c r="H3377" t="s">
        <v>8246</v>
      </c>
      <c r="I3377">
        <v>1411312250</v>
      </c>
      <c r="J3377">
        <v>1406128250</v>
      </c>
      <c r="K3377" t="b">
        <v>0</v>
      </c>
      <c r="L3377">
        <v>0</v>
      </c>
      <c r="M3377" t="b">
        <v>0</v>
      </c>
      <c r="N3377" t="s">
        <v>8303</v>
      </c>
      <c r="O3377" s="5">
        <f>E3377/D3377</f>
        <v>0</v>
      </c>
      <c r="P3377" s="6" t="e">
        <f>ROUND(E3377/L3377,2)</f>
        <v>#DIV/0!</v>
      </c>
      <c r="Q3377" t="str">
        <f>LEFT(N3377, SEARCH("/",N3377)-1)</f>
        <v>theater</v>
      </c>
      <c r="R3377" t="str">
        <f>RIGHT(N3377, LEN(N3377)-SEARCH("/",N3377))</f>
        <v>spaces</v>
      </c>
      <c r="S3377" s="10">
        <f t="shared" si="104"/>
        <v>41843.42418981481</v>
      </c>
      <c r="T3377" s="10">
        <f t="shared" si="105"/>
        <v>41903.42418981481</v>
      </c>
    </row>
    <row r="3378" spans="1:20" ht="49" x14ac:dyDescent="0.25">
      <c r="A3378">
        <v>3115</v>
      </c>
      <c r="B3378" s="3" t="s">
        <v>3115</v>
      </c>
      <c r="C3378" s="3" t="s">
        <v>7225</v>
      </c>
      <c r="D3378">
        <v>10000</v>
      </c>
      <c r="E3378">
        <v>300</v>
      </c>
      <c r="F3378" t="s">
        <v>8221</v>
      </c>
      <c r="G3378" t="s">
        <v>8235</v>
      </c>
      <c r="H3378" t="s">
        <v>8255</v>
      </c>
      <c r="I3378">
        <v>1465123427</v>
      </c>
      <c r="J3378">
        <v>1462531427</v>
      </c>
      <c r="K3378" t="b">
        <v>0</v>
      </c>
      <c r="L3378">
        <v>1</v>
      </c>
      <c r="M3378" t="b">
        <v>0</v>
      </c>
      <c r="N3378" t="s">
        <v>8303</v>
      </c>
      <c r="O3378" s="5">
        <f>E3378/D3378</f>
        <v>0.03</v>
      </c>
      <c r="P3378" s="6">
        <f>ROUND(E3378/L3378,2)</f>
        <v>300</v>
      </c>
      <c r="Q3378" t="str">
        <f>LEFT(N3378, SEARCH("/",N3378)-1)</f>
        <v>theater</v>
      </c>
      <c r="R3378" t="str">
        <f>RIGHT(N3378, LEN(N3378)-SEARCH("/",N3378))</f>
        <v>spaces</v>
      </c>
      <c r="S3378" s="10">
        <f t="shared" si="104"/>
        <v>42496.238738425927</v>
      </c>
      <c r="T3378" s="10">
        <f t="shared" si="105"/>
        <v>42526.238738425927</v>
      </c>
    </row>
    <row r="3379" spans="1:20" ht="49" x14ac:dyDescent="0.25">
      <c r="A3379">
        <v>3116</v>
      </c>
      <c r="B3379" s="3" t="s">
        <v>3116</v>
      </c>
      <c r="C3379" s="3" t="s">
        <v>7226</v>
      </c>
      <c r="D3379">
        <v>750</v>
      </c>
      <c r="E3379">
        <v>430</v>
      </c>
      <c r="F3379" t="s">
        <v>8221</v>
      </c>
      <c r="G3379" t="s">
        <v>8224</v>
      </c>
      <c r="H3379" t="s">
        <v>8246</v>
      </c>
      <c r="I3379">
        <v>1427890925</v>
      </c>
      <c r="J3379">
        <v>1426681325</v>
      </c>
      <c r="K3379" t="b">
        <v>0</v>
      </c>
      <c r="L3379">
        <v>10</v>
      </c>
      <c r="M3379" t="b">
        <v>0</v>
      </c>
      <c r="N3379" t="s">
        <v>8303</v>
      </c>
      <c r="O3379" s="5">
        <f>E3379/D3379</f>
        <v>0.57333333333333336</v>
      </c>
      <c r="P3379" s="6">
        <f>ROUND(E3379/L3379,2)</f>
        <v>43</v>
      </c>
      <c r="Q3379" t="str">
        <f>LEFT(N3379, SEARCH("/",N3379)-1)</f>
        <v>theater</v>
      </c>
      <c r="R3379" t="str">
        <f>RIGHT(N3379, LEN(N3379)-SEARCH("/",N3379))</f>
        <v>spaces</v>
      </c>
      <c r="S3379" s="10">
        <f t="shared" si="104"/>
        <v>42081.30700231481</v>
      </c>
      <c r="T3379" s="10">
        <f t="shared" si="105"/>
        <v>42095.30700231481</v>
      </c>
    </row>
    <row r="3380" spans="1:20" ht="49" x14ac:dyDescent="0.25">
      <c r="A3380">
        <v>3117</v>
      </c>
      <c r="B3380" s="3" t="s">
        <v>3117</v>
      </c>
      <c r="C3380" s="3" t="s">
        <v>7227</v>
      </c>
      <c r="D3380">
        <v>1000</v>
      </c>
      <c r="E3380">
        <v>1</v>
      </c>
      <c r="F3380" t="s">
        <v>8221</v>
      </c>
      <c r="G3380" t="s">
        <v>8225</v>
      </c>
      <c r="H3380" t="s">
        <v>8247</v>
      </c>
      <c r="I3380">
        <v>1464354720</v>
      </c>
      <c r="J3380">
        <v>1463648360</v>
      </c>
      <c r="K3380" t="b">
        <v>0</v>
      </c>
      <c r="L3380">
        <v>1</v>
      </c>
      <c r="M3380" t="b">
        <v>0</v>
      </c>
      <c r="N3380" t="s">
        <v>8303</v>
      </c>
      <c r="O3380" s="5">
        <f>E3380/D3380</f>
        <v>1E-3</v>
      </c>
      <c r="P3380" s="6">
        <f>ROUND(E3380/L3380,2)</f>
        <v>1</v>
      </c>
      <c r="Q3380" t="str">
        <f>LEFT(N3380, SEARCH("/",N3380)-1)</f>
        <v>theater</v>
      </c>
      <c r="R3380" t="str">
        <f>RIGHT(N3380, LEN(N3380)-SEARCH("/",N3380))</f>
        <v>spaces</v>
      </c>
      <c r="S3380" s="10">
        <f t="shared" si="104"/>
        <v>42509.166203703702</v>
      </c>
      <c r="T3380" s="10">
        <f t="shared" si="105"/>
        <v>42517.341666666667</v>
      </c>
    </row>
    <row r="3381" spans="1:20" ht="33" x14ac:dyDescent="0.25">
      <c r="A3381">
        <v>3118</v>
      </c>
      <c r="B3381" s="3" t="s">
        <v>3118</v>
      </c>
      <c r="C3381" s="3" t="s">
        <v>7228</v>
      </c>
      <c r="D3381">
        <v>500000</v>
      </c>
      <c r="E3381">
        <v>1550</v>
      </c>
      <c r="F3381" t="s">
        <v>8221</v>
      </c>
      <c r="G3381" t="s">
        <v>8235</v>
      </c>
      <c r="H3381" t="s">
        <v>8255</v>
      </c>
      <c r="I3381">
        <v>1467473723</v>
      </c>
      <c r="J3381">
        <v>1465832123</v>
      </c>
      <c r="K3381" t="b">
        <v>0</v>
      </c>
      <c r="L3381">
        <v>2</v>
      </c>
      <c r="M3381" t="b">
        <v>0</v>
      </c>
      <c r="N3381" t="s">
        <v>8303</v>
      </c>
      <c r="O3381" s="5">
        <f>E3381/D3381</f>
        <v>3.0999999999999999E-3</v>
      </c>
      <c r="P3381" s="6">
        <f>ROUND(E3381/L3381,2)</f>
        <v>775</v>
      </c>
      <c r="Q3381" t="str">
        <f>LEFT(N3381, SEARCH("/",N3381)-1)</f>
        <v>theater</v>
      </c>
      <c r="R3381" t="str">
        <f>RIGHT(N3381, LEN(N3381)-SEARCH("/",N3381))</f>
        <v>spaces</v>
      </c>
      <c r="S3381" s="10">
        <f t="shared" si="104"/>
        <v>42534.441238425927</v>
      </c>
      <c r="T3381" s="10">
        <f t="shared" si="105"/>
        <v>42553.441238425927</v>
      </c>
    </row>
    <row r="3382" spans="1:20" ht="49" x14ac:dyDescent="0.25">
      <c r="A3382">
        <v>3119</v>
      </c>
      <c r="B3382" s="3" t="s">
        <v>3119</v>
      </c>
      <c r="C3382" s="3" t="s">
        <v>7229</v>
      </c>
      <c r="D3382">
        <v>10000</v>
      </c>
      <c r="E3382">
        <v>5</v>
      </c>
      <c r="F3382" t="s">
        <v>8221</v>
      </c>
      <c r="G3382" t="s">
        <v>8224</v>
      </c>
      <c r="H3382" t="s">
        <v>8246</v>
      </c>
      <c r="I3382">
        <v>1427414732</v>
      </c>
      <c r="J3382">
        <v>1424826332</v>
      </c>
      <c r="K3382" t="b">
        <v>0</v>
      </c>
      <c r="L3382">
        <v>1</v>
      </c>
      <c r="M3382" t="b">
        <v>0</v>
      </c>
      <c r="N3382" t="s">
        <v>8303</v>
      </c>
      <c r="O3382" s="5">
        <f>E3382/D3382</f>
        <v>5.0000000000000001E-4</v>
      </c>
      <c r="P3382" s="6">
        <f>ROUND(E3382/L3382,2)</f>
        <v>5</v>
      </c>
      <c r="Q3382" t="str">
        <f>LEFT(N3382, SEARCH("/",N3382)-1)</f>
        <v>theater</v>
      </c>
      <c r="R3382" t="str">
        <f>RIGHT(N3382, LEN(N3382)-SEARCH("/",N3382))</f>
        <v>spaces</v>
      </c>
      <c r="S3382" s="10">
        <f t="shared" si="104"/>
        <v>42059.837175925924</v>
      </c>
      <c r="T3382" s="10">
        <f t="shared" si="105"/>
        <v>42089.795509259253</v>
      </c>
    </row>
    <row r="3383" spans="1:20" ht="49" x14ac:dyDescent="0.25">
      <c r="A3383">
        <v>3120</v>
      </c>
      <c r="B3383" s="3" t="s">
        <v>3120</v>
      </c>
      <c r="C3383" s="3" t="s">
        <v>7230</v>
      </c>
      <c r="D3383">
        <v>1300000</v>
      </c>
      <c r="E3383">
        <v>128</v>
      </c>
      <c r="F3383" t="s">
        <v>8221</v>
      </c>
      <c r="G3383" t="s">
        <v>8233</v>
      </c>
      <c r="H3383" t="s">
        <v>8249</v>
      </c>
      <c r="I3383">
        <v>1462484196</v>
      </c>
      <c r="J3383">
        <v>1457303796</v>
      </c>
      <c r="K3383" t="b">
        <v>0</v>
      </c>
      <c r="L3383">
        <v>10</v>
      </c>
      <c r="M3383" t="b">
        <v>0</v>
      </c>
      <c r="N3383" t="s">
        <v>8303</v>
      </c>
      <c r="O3383" s="5">
        <f>E3383/D3383</f>
        <v>9.8461538461538464E-5</v>
      </c>
      <c r="P3383" s="6">
        <f>ROUND(E3383/L3383,2)</f>
        <v>12.8</v>
      </c>
      <c r="Q3383" t="str">
        <f>LEFT(N3383, SEARCH("/",N3383)-1)</f>
        <v>theater</v>
      </c>
      <c r="R3383" t="str">
        <f>RIGHT(N3383, LEN(N3383)-SEARCH("/",N3383))</f>
        <v>spaces</v>
      </c>
      <c r="S3383" s="10">
        <f t="shared" si="104"/>
        <v>42435.733749999992</v>
      </c>
      <c r="T3383" s="10">
        <f t="shared" si="105"/>
        <v>42495.692083333335</v>
      </c>
    </row>
    <row r="3384" spans="1:20" ht="49" x14ac:dyDescent="0.25">
      <c r="A3384">
        <v>3188</v>
      </c>
      <c r="B3384" s="3" t="s">
        <v>3188</v>
      </c>
      <c r="C3384" s="3" t="s">
        <v>7298</v>
      </c>
      <c r="D3384">
        <v>200</v>
      </c>
      <c r="E3384">
        <v>130</v>
      </c>
      <c r="F3384" t="s">
        <v>8221</v>
      </c>
      <c r="G3384" t="s">
        <v>8225</v>
      </c>
      <c r="H3384" t="s">
        <v>8247</v>
      </c>
      <c r="I3384">
        <v>1433930302</v>
      </c>
      <c r="J3384">
        <v>1432115902</v>
      </c>
      <c r="K3384" t="b">
        <v>0</v>
      </c>
      <c r="L3384">
        <v>9</v>
      </c>
      <c r="M3384" t="b">
        <v>0</v>
      </c>
      <c r="N3384" t="s">
        <v>8305</v>
      </c>
      <c r="O3384" s="5">
        <f>E3384/D3384</f>
        <v>0.65</v>
      </c>
      <c r="P3384" s="6">
        <f>ROUND(E3384/L3384,2)</f>
        <v>14.44</v>
      </c>
      <c r="Q3384" t="str">
        <f>LEFT(N3384, SEARCH("/",N3384)-1)</f>
        <v>theater</v>
      </c>
      <c r="R3384" t="str">
        <f>RIGHT(N3384, LEN(N3384)-SEARCH("/",N3384))</f>
        <v>musical</v>
      </c>
      <c r="S3384" s="10">
        <f t="shared" si="104"/>
        <v>42144.207199074073</v>
      </c>
      <c r="T3384" s="10">
        <f t="shared" si="105"/>
        <v>42165.207199074073</v>
      </c>
    </row>
    <row r="3385" spans="1:20" ht="49" x14ac:dyDescent="0.25">
      <c r="A3385">
        <v>3189</v>
      </c>
      <c r="B3385" s="3" t="s">
        <v>3189</v>
      </c>
      <c r="C3385" s="3" t="s">
        <v>7299</v>
      </c>
      <c r="D3385">
        <v>55000</v>
      </c>
      <c r="E3385">
        <v>6780</v>
      </c>
      <c r="F3385" t="s">
        <v>8221</v>
      </c>
      <c r="G3385" t="s">
        <v>8235</v>
      </c>
      <c r="H3385" t="s">
        <v>8255</v>
      </c>
      <c r="I3385">
        <v>1432455532</v>
      </c>
      <c r="J3385">
        <v>1429863532</v>
      </c>
      <c r="K3385" t="b">
        <v>0</v>
      </c>
      <c r="L3385">
        <v>19</v>
      </c>
      <c r="M3385" t="b">
        <v>0</v>
      </c>
      <c r="N3385" t="s">
        <v>8305</v>
      </c>
      <c r="O3385" s="5">
        <f>E3385/D3385</f>
        <v>0.12327272727272727</v>
      </c>
      <c r="P3385" s="6">
        <f>ROUND(E3385/L3385,2)</f>
        <v>356.84</v>
      </c>
      <c r="Q3385" t="str">
        <f>LEFT(N3385, SEARCH("/",N3385)-1)</f>
        <v>theater</v>
      </c>
      <c r="R3385" t="str">
        <f>RIGHT(N3385, LEN(N3385)-SEARCH("/",N3385))</f>
        <v>musical</v>
      </c>
      <c r="S3385" s="10">
        <f t="shared" si="104"/>
        <v>42118.138101851851</v>
      </c>
      <c r="T3385" s="10">
        <f t="shared" si="105"/>
        <v>42148.138101851851</v>
      </c>
    </row>
    <row r="3386" spans="1:20" ht="49" x14ac:dyDescent="0.25">
      <c r="A3386">
        <v>3190</v>
      </c>
      <c r="B3386" s="3" t="s">
        <v>3190</v>
      </c>
      <c r="C3386" s="3" t="s">
        <v>7300</v>
      </c>
      <c r="D3386">
        <v>4000</v>
      </c>
      <c r="E3386">
        <v>0</v>
      </c>
      <c r="F3386" t="s">
        <v>8221</v>
      </c>
      <c r="G3386" t="s">
        <v>8229</v>
      </c>
      <c r="H3386" t="s">
        <v>8251</v>
      </c>
      <c r="I3386">
        <v>1481258275</v>
      </c>
      <c r="J3386">
        <v>1478662675</v>
      </c>
      <c r="K3386" t="b">
        <v>0</v>
      </c>
      <c r="L3386">
        <v>0</v>
      </c>
      <c r="M3386" t="b">
        <v>0</v>
      </c>
      <c r="N3386" t="s">
        <v>8305</v>
      </c>
      <c r="O3386" s="5">
        <f>E3386/D3386</f>
        <v>0</v>
      </c>
      <c r="P3386" s="6" t="e">
        <f>ROUND(E3386/L3386,2)</f>
        <v>#DIV/0!</v>
      </c>
      <c r="Q3386" t="str">
        <f>LEFT(N3386, SEARCH("/",N3386)-1)</f>
        <v>theater</v>
      </c>
      <c r="R3386" t="str">
        <f>RIGHT(N3386, LEN(N3386)-SEARCH("/",N3386))</f>
        <v>musical</v>
      </c>
      <c r="S3386" s="10">
        <f t="shared" si="104"/>
        <v>42682.942997685182</v>
      </c>
      <c r="T3386" s="10">
        <f t="shared" si="105"/>
        <v>42712.984664351847</v>
      </c>
    </row>
    <row r="3387" spans="1:20" ht="49" x14ac:dyDescent="0.25">
      <c r="A3387">
        <v>3191</v>
      </c>
      <c r="B3387" s="3" t="s">
        <v>3191</v>
      </c>
      <c r="C3387" s="3" t="s">
        <v>7301</v>
      </c>
      <c r="D3387">
        <v>3750</v>
      </c>
      <c r="E3387">
        <v>151</v>
      </c>
      <c r="F3387" t="s">
        <v>8221</v>
      </c>
      <c r="G3387" t="s">
        <v>8224</v>
      </c>
      <c r="H3387" t="s">
        <v>8246</v>
      </c>
      <c r="I3387">
        <v>1471370869</v>
      </c>
      <c r="J3387">
        <v>1466186869</v>
      </c>
      <c r="K3387" t="b">
        <v>0</v>
      </c>
      <c r="L3387">
        <v>4</v>
      </c>
      <c r="M3387" t="b">
        <v>0</v>
      </c>
      <c r="N3387" t="s">
        <v>8305</v>
      </c>
      <c r="O3387" s="5">
        <f>E3387/D3387</f>
        <v>4.0266666666666666E-2</v>
      </c>
      <c r="P3387" s="6">
        <f>ROUND(E3387/L3387,2)</f>
        <v>37.75</v>
      </c>
      <c r="Q3387" t="str">
        <f>LEFT(N3387, SEARCH("/",N3387)-1)</f>
        <v>theater</v>
      </c>
      <c r="R3387" t="str">
        <f>RIGHT(N3387, LEN(N3387)-SEARCH("/",N3387))</f>
        <v>musical</v>
      </c>
      <c r="S3387" s="10">
        <f t="shared" si="104"/>
        <v>42538.547094907401</v>
      </c>
      <c r="T3387" s="10">
        <f t="shared" si="105"/>
        <v>42598.547094907401</v>
      </c>
    </row>
    <row r="3388" spans="1:20" ht="49" x14ac:dyDescent="0.25">
      <c r="A3388">
        <v>3192</v>
      </c>
      <c r="B3388" s="3" t="s">
        <v>3192</v>
      </c>
      <c r="C3388" s="3" t="s">
        <v>7302</v>
      </c>
      <c r="D3388">
        <v>10000</v>
      </c>
      <c r="E3388">
        <v>102</v>
      </c>
      <c r="F3388" t="s">
        <v>8221</v>
      </c>
      <c r="G3388" t="s">
        <v>8225</v>
      </c>
      <c r="H3388" t="s">
        <v>8247</v>
      </c>
      <c r="I3388">
        <v>1425160800</v>
      </c>
      <c r="J3388">
        <v>1421274859</v>
      </c>
      <c r="K3388" t="b">
        <v>0</v>
      </c>
      <c r="L3388">
        <v>8</v>
      </c>
      <c r="M3388" t="b">
        <v>0</v>
      </c>
      <c r="N3388" t="s">
        <v>8305</v>
      </c>
      <c r="O3388" s="5">
        <f>E3388/D3388</f>
        <v>1.0200000000000001E-2</v>
      </c>
      <c r="P3388" s="6">
        <f>ROUND(E3388/L3388,2)</f>
        <v>12.75</v>
      </c>
      <c r="Q3388" t="str">
        <f>LEFT(N3388, SEARCH("/",N3388)-1)</f>
        <v>theater</v>
      </c>
      <c r="R3388" t="str">
        <f>RIGHT(N3388, LEN(N3388)-SEARCH("/",N3388))</f>
        <v>musical</v>
      </c>
      <c r="S3388" s="10">
        <f t="shared" si="104"/>
        <v>42018.732164351844</v>
      </c>
      <c r="T3388" s="10">
        <f t="shared" si="105"/>
        <v>42063.708333333336</v>
      </c>
    </row>
    <row r="3389" spans="1:20" ht="49" x14ac:dyDescent="0.25">
      <c r="A3389">
        <v>3193</v>
      </c>
      <c r="B3389" s="3" t="s">
        <v>3193</v>
      </c>
      <c r="C3389" s="3" t="s">
        <v>7303</v>
      </c>
      <c r="D3389">
        <v>5000</v>
      </c>
      <c r="E3389">
        <v>587</v>
      </c>
      <c r="F3389" t="s">
        <v>8221</v>
      </c>
      <c r="G3389" t="s">
        <v>8225</v>
      </c>
      <c r="H3389" t="s">
        <v>8247</v>
      </c>
      <c r="I3389">
        <v>1424474056</v>
      </c>
      <c r="J3389">
        <v>1420586056</v>
      </c>
      <c r="K3389" t="b">
        <v>0</v>
      </c>
      <c r="L3389">
        <v>24</v>
      </c>
      <c r="M3389" t="b">
        <v>0</v>
      </c>
      <c r="N3389" t="s">
        <v>8305</v>
      </c>
      <c r="O3389" s="5">
        <f>E3389/D3389</f>
        <v>0.1174</v>
      </c>
      <c r="P3389" s="6">
        <f>ROUND(E3389/L3389,2)</f>
        <v>24.46</v>
      </c>
      <c r="Q3389" t="str">
        <f>LEFT(N3389, SEARCH("/",N3389)-1)</f>
        <v>theater</v>
      </c>
      <c r="R3389" t="str">
        <f>RIGHT(N3389, LEN(N3389)-SEARCH("/",N3389))</f>
        <v>musical</v>
      </c>
      <c r="S3389" s="10">
        <f t="shared" si="104"/>
        <v>42010.759907407402</v>
      </c>
      <c r="T3389" s="10">
        <f t="shared" si="105"/>
        <v>42055.759907407402</v>
      </c>
    </row>
    <row r="3390" spans="1:20" ht="49" x14ac:dyDescent="0.25">
      <c r="A3390">
        <v>3194</v>
      </c>
      <c r="B3390" s="3" t="s">
        <v>3194</v>
      </c>
      <c r="C3390" s="3" t="s">
        <v>7304</v>
      </c>
      <c r="D3390">
        <v>11000</v>
      </c>
      <c r="E3390">
        <v>0</v>
      </c>
      <c r="F3390" t="s">
        <v>8221</v>
      </c>
      <c r="G3390" t="s">
        <v>8224</v>
      </c>
      <c r="H3390" t="s">
        <v>8246</v>
      </c>
      <c r="I3390">
        <v>1437960598</v>
      </c>
      <c r="J3390">
        <v>1435368598</v>
      </c>
      <c r="K3390" t="b">
        <v>0</v>
      </c>
      <c r="L3390">
        <v>0</v>
      </c>
      <c r="M3390" t="b">
        <v>0</v>
      </c>
      <c r="N3390" t="s">
        <v>8305</v>
      </c>
      <c r="O3390" s="5">
        <f>E3390/D3390</f>
        <v>0</v>
      </c>
      <c r="P3390" s="6" t="e">
        <f>ROUND(E3390/L3390,2)</f>
        <v>#DIV/0!</v>
      </c>
      <c r="Q3390" t="str">
        <f>LEFT(N3390, SEARCH("/",N3390)-1)</f>
        <v>theater</v>
      </c>
      <c r="R3390" t="str">
        <f>RIGHT(N3390, LEN(N3390)-SEARCH("/",N3390))</f>
        <v>musical</v>
      </c>
      <c r="S3390" s="10">
        <f t="shared" si="104"/>
        <v>42181.854143518511</v>
      </c>
      <c r="T3390" s="10">
        <f t="shared" si="105"/>
        <v>42211.854143518511</v>
      </c>
    </row>
    <row r="3391" spans="1:20" ht="49" x14ac:dyDescent="0.25">
      <c r="A3391">
        <v>3195</v>
      </c>
      <c r="B3391" s="3" t="s">
        <v>3195</v>
      </c>
      <c r="C3391" s="3" t="s">
        <v>7305</v>
      </c>
      <c r="D3391">
        <v>3500</v>
      </c>
      <c r="E3391">
        <v>2070</v>
      </c>
      <c r="F3391" t="s">
        <v>8221</v>
      </c>
      <c r="G3391" t="s">
        <v>8224</v>
      </c>
      <c r="H3391" t="s">
        <v>8246</v>
      </c>
      <c r="I3391">
        <v>1423750542</v>
      </c>
      <c r="J3391">
        <v>1421158542</v>
      </c>
      <c r="K3391" t="b">
        <v>0</v>
      </c>
      <c r="L3391">
        <v>39</v>
      </c>
      <c r="M3391" t="b">
        <v>0</v>
      </c>
      <c r="N3391" t="s">
        <v>8305</v>
      </c>
      <c r="O3391" s="5">
        <f>E3391/D3391</f>
        <v>0.59142857142857141</v>
      </c>
      <c r="P3391" s="6">
        <f>ROUND(E3391/L3391,2)</f>
        <v>53.08</v>
      </c>
      <c r="Q3391" t="str">
        <f>LEFT(N3391, SEARCH("/",N3391)-1)</f>
        <v>theater</v>
      </c>
      <c r="R3391" t="str">
        <f>RIGHT(N3391, LEN(N3391)-SEARCH("/",N3391))</f>
        <v>musical</v>
      </c>
      <c r="S3391" s="10">
        <f t="shared" si="104"/>
        <v>42017.385902777773</v>
      </c>
      <c r="T3391" s="10">
        <f t="shared" si="105"/>
        <v>42047.385902777773</v>
      </c>
    </row>
    <row r="3392" spans="1:20" ht="49" x14ac:dyDescent="0.25">
      <c r="A3392">
        <v>3196</v>
      </c>
      <c r="B3392" s="3" t="s">
        <v>3196</v>
      </c>
      <c r="C3392" s="3" t="s">
        <v>7306</v>
      </c>
      <c r="D3392">
        <v>3000000</v>
      </c>
      <c r="E3392">
        <v>1800</v>
      </c>
      <c r="F3392" t="s">
        <v>8221</v>
      </c>
      <c r="G3392" t="s">
        <v>8224</v>
      </c>
      <c r="H3392" t="s">
        <v>8246</v>
      </c>
      <c r="I3392">
        <v>1438437600</v>
      </c>
      <c r="J3392">
        <v>1433254875</v>
      </c>
      <c r="K3392" t="b">
        <v>0</v>
      </c>
      <c r="L3392">
        <v>6</v>
      </c>
      <c r="M3392" t="b">
        <v>0</v>
      </c>
      <c r="N3392" t="s">
        <v>8305</v>
      </c>
      <c r="O3392" s="5">
        <f>E3392/D3392</f>
        <v>5.9999999999999995E-4</v>
      </c>
      <c r="P3392" s="6">
        <f>ROUND(E3392/L3392,2)</f>
        <v>300</v>
      </c>
      <c r="Q3392" t="str">
        <f>LEFT(N3392, SEARCH("/",N3392)-1)</f>
        <v>theater</v>
      </c>
      <c r="R3392" t="str">
        <f>RIGHT(N3392, LEN(N3392)-SEARCH("/",N3392))</f>
        <v>musical</v>
      </c>
      <c r="S3392" s="10">
        <f t="shared" si="104"/>
        <v>42157.389756944445</v>
      </c>
      <c r="T3392" s="10">
        <f t="shared" si="105"/>
        <v>42217.374999999993</v>
      </c>
    </row>
    <row r="3393" spans="1:20" ht="33" x14ac:dyDescent="0.25">
      <c r="A3393">
        <v>3197</v>
      </c>
      <c r="B3393" s="3" t="s">
        <v>3197</v>
      </c>
      <c r="C3393" s="3" t="s">
        <v>7307</v>
      </c>
      <c r="D3393">
        <v>10000</v>
      </c>
      <c r="E3393">
        <v>1145</v>
      </c>
      <c r="F3393" t="s">
        <v>8221</v>
      </c>
      <c r="G3393" t="s">
        <v>8234</v>
      </c>
      <c r="H3393" t="s">
        <v>8254</v>
      </c>
      <c r="I3393">
        <v>1423050618</v>
      </c>
      <c r="J3393">
        <v>1420458618</v>
      </c>
      <c r="K3393" t="b">
        <v>0</v>
      </c>
      <c r="L3393">
        <v>4</v>
      </c>
      <c r="M3393" t="b">
        <v>0</v>
      </c>
      <c r="N3393" t="s">
        <v>8305</v>
      </c>
      <c r="O3393" s="5">
        <f>E3393/D3393</f>
        <v>0.1145</v>
      </c>
      <c r="P3393" s="6">
        <f>ROUND(E3393/L3393,2)</f>
        <v>286.25</v>
      </c>
      <c r="Q3393" t="str">
        <f>LEFT(N3393, SEARCH("/",N3393)-1)</f>
        <v>theater</v>
      </c>
      <c r="R3393" t="str">
        <f>RIGHT(N3393, LEN(N3393)-SEARCH("/",N3393))</f>
        <v>musical</v>
      </c>
      <c r="S3393" s="10">
        <f t="shared" si="104"/>
        <v>42009.28493055555</v>
      </c>
      <c r="T3393" s="10">
        <f t="shared" si="105"/>
        <v>42039.28493055555</v>
      </c>
    </row>
    <row r="3394" spans="1:20" ht="49" x14ac:dyDescent="0.25">
      <c r="A3394">
        <v>3198</v>
      </c>
      <c r="B3394" s="3" t="s">
        <v>3198</v>
      </c>
      <c r="C3394" s="3" t="s">
        <v>7308</v>
      </c>
      <c r="D3394">
        <v>30000</v>
      </c>
      <c r="E3394">
        <v>110</v>
      </c>
      <c r="F3394" t="s">
        <v>8221</v>
      </c>
      <c r="G3394" t="s">
        <v>8232</v>
      </c>
      <c r="H3394" t="s">
        <v>8253</v>
      </c>
      <c r="I3394">
        <v>1424081477</v>
      </c>
      <c r="J3394">
        <v>1420798277</v>
      </c>
      <c r="K3394" t="b">
        <v>0</v>
      </c>
      <c r="L3394">
        <v>3</v>
      </c>
      <c r="M3394" t="b">
        <v>0</v>
      </c>
      <c r="N3394" t="s">
        <v>8305</v>
      </c>
      <c r="O3394" s="5">
        <f>E3394/D3394</f>
        <v>3.6666666666666666E-3</v>
      </c>
      <c r="P3394" s="6">
        <f>ROUND(E3394/L3394,2)</f>
        <v>36.67</v>
      </c>
      <c r="Q3394" t="str">
        <f>LEFT(N3394, SEARCH("/",N3394)-1)</f>
        <v>theater</v>
      </c>
      <c r="R3394" t="str">
        <f>RIGHT(N3394, LEN(N3394)-SEARCH("/",N3394))</f>
        <v>musical</v>
      </c>
      <c r="S3394" s="10">
        <f t="shared" si="104"/>
        <v>42013.216168981475</v>
      </c>
      <c r="T3394" s="10">
        <f t="shared" si="105"/>
        <v>42051.216168981475</v>
      </c>
    </row>
    <row r="3395" spans="1:20" ht="49" x14ac:dyDescent="0.25">
      <c r="A3395">
        <v>3199</v>
      </c>
      <c r="B3395" s="3" t="s">
        <v>3199</v>
      </c>
      <c r="C3395" s="3" t="s">
        <v>7309</v>
      </c>
      <c r="D3395">
        <v>5000</v>
      </c>
      <c r="E3395">
        <v>2608</v>
      </c>
      <c r="F3395" t="s">
        <v>8221</v>
      </c>
      <c r="G3395" t="s">
        <v>8224</v>
      </c>
      <c r="H3395" t="s">
        <v>8246</v>
      </c>
      <c r="I3395">
        <v>1410037200</v>
      </c>
      <c r="J3395">
        <v>1407435418</v>
      </c>
      <c r="K3395" t="b">
        <v>0</v>
      </c>
      <c r="L3395">
        <v>53</v>
      </c>
      <c r="M3395" t="b">
        <v>0</v>
      </c>
      <c r="N3395" t="s">
        <v>8305</v>
      </c>
      <c r="O3395" s="5">
        <f>E3395/D3395</f>
        <v>0.52159999999999995</v>
      </c>
      <c r="P3395" s="6">
        <f>ROUND(E3395/L3395,2)</f>
        <v>49.21</v>
      </c>
      <c r="Q3395" t="str">
        <f>LEFT(N3395, SEARCH("/",N3395)-1)</f>
        <v>theater</v>
      </c>
      <c r="R3395" t="str">
        <f>RIGHT(N3395, LEN(N3395)-SEARCH("/",N3395))</f>
        <v>musical</v>
      </c>
      <c r="S3395" s="10">
        <f t="shared" ref="S3395:S3458" si="106">(J3395/86400)+25569+(-5/24)</f>
        <v>41858.553449074076</v>
      </c>
      <c r="T3395" s="10">
        <f t="shared" ref="T3395:T3458" si="107">(I3395/86400)+25569+(-5/24)</f>
        <v>41888.666666666664</v>
      </c>
    </row>
    <row r="3396" spans="1:20" ht="49" x14ac:dyDescent="0.25">
      <c r="A3396">
        <v>3200</v>
      </c>
      <c r="B3396" s="3" t="s">
        <v>3200</v>
      </c>
      <c r="C3396" s="3" t="s">
        <v>7310</v>
      </c>
      <c r="D3396">
        <v>50000</v>
      </c>
      <c r="E3396">
        <v>1</v>
      </c>
      <c r="F3396" t="s">
        <v>8221</v>
      </c>
      <c r="G3396" t="s">
        <v>8224</v>
      </c>
      <c r="H3396" t="s">
        <v>8246</v>
      </c>
      <c r="I3396">
        <v>1461994440</v>
      </c>
      <c r="J3396">
        <v>1459410101</v>
      </c>
      <c r="K3396" t="b">
        <v>0</v>
      </c>
      <c r="L3396">
        <v>1</v>
      </c>
      <c r="M3396" t="b">
        <v>0</v>
      </c>
      <c r="N3396" t="s">
        <v>8305</v>
      </c>
      <c r="O3396" s="5">
        <f>E3396/D3396</f>
        <v>2.0000000000000002E-5</v>
      </c>
      <c r="P3396" s="6">
        <f>ROUND(E3396/L3396,2)</f>
        <v>1</v>
      </c>
      <c r="Q3396" t="str">
        <f>LEFT(N3396, SEARCH("/",N3396)-1)</f>
        <v>theater</v>
      </c>
      <c r="R3396" t="str">
        <f>RIGHT(N3396, LEN(N3396)-SEARCH("/",N3396))</f>
        <v>musical</v>
      </c>
      <c r="S3396" s="10">
        <f t="shared" si="106"/>
        <v>42460.112280092588</v>
      </c>
      <c r="T3396" s="10">
        <f t="shared" si="107"/>
        <v>42490.023611111108</v>
      </c>
    </row>
    <row r="3397" spans="1:20" ht="49" x14ac:dyDescent="0.25">
      <c r="A3397">
        <v>3201</v>
      </c>
      <c r="B3397" s="3" t="s">
        <v>3201</v>
      </c>
      <c r="C3397" s="3" t="s">
        <v>7311</v>
      </c>
      <c r="D3397">
        <v>2000</v>
      </c>
      <c r="E3397">
        <v>25</v>
      </c>
      <c r="F3397" t="s">
        <v>8221</v>
      </c>
      <c r="G3397" t="s">
        <v>8225</v>
      </c>
      <c r="H3397" t="s">
        <v>8247</v>
      </c>
      <c r="I3397">
        <v>1409509477</v>
      </c>
      <c r="J3397">
        <v>1407695077</v>
      </c>
      <c r="K3397" t="b">
        <v>0</v>
      </c>
      <c r="L3397">
        <v>2</v>
      </c>
      <c r="M3397" t="b">
        <v>0</v>
      </c>
      <c r="N3397" t="s">
        <v>8305</v>
      </c>
      <c r="O3397" s="5">
        <f>E3397/D3397</f>
        <v>1.2500000000000001E-2</v>
      </c>
      <c r="P3397" s="6">
        <f>ROUND(E3397/L3397,2)</f>
        <v>12.5</v>
      </c>
      <c r="Q3397" t="str">
        <f>LEFT(N3397, SEARCH("/",N3397)-1)</f>
        <v>theater</v>
      </c>
      <c r="R3397" t="str">
        <f>RIGHT(N3397, LEN(N3397)-SEARCH("/",N3397))</f>
        <v>musical</v>
      </c>
      <c r="S3397" s="10">
        <f t="shared" si="106"/>
        <v>41861.558761574073</v>
      </c>
      <c r="T3397" s="10">
        <f t="shared" si="107"/>
        <v>41882.558761574073</v>
      </c>
    </row>
    <row r="3398" spans="1:20" ht="49" x14ac:dyDescent="0.25">
      <c r="A3398">
        <v>3202</v>
      </c>
      <c r="B3398" s="3" t="s">
        <v>3202</v>
      </c>
      <c r="C3398" s="3" t="s">
        <v>7312</v>
      </c>
      <c r="D3398">
        <v>5000</v>
      </c>
      <c r="E3398">
        <v>2726</v>
      </c>
      <c r="F3398" t="s">
        <v>8221</v>
      </c>
      <c r="G3398" t="s">
        <v>8224</v>
      </c>
      <c r="H3398" t="s">
        <v>8246</v>
      </c>
      <c r="I3398">
        <v>1450072740</v>
      </c>
      <c r="J3398">
        <v>1445027346</v>
      </c>
      <c r="K3398" t="b">
        <v>0</v>
      </c>
      <c r="L3398">
        <v>25</v>
      </c>
      <c r="M3398" t="b">
        <v>0</v>
      </c>
      <c r="N3398" t="s">
        <v>8305</v>
      </c>
      <c r="O3398" s="5">
        <f>E3398/D3398</f>
        <v>0.54520000000000002</v>
      </c>
      <c r="P3398" s="6">
        <f>ROUND(E3398/L3398,2)</f>
        <v>109.04</v>
      </c>
      <c r="Q3398" t="str">
        <f>LEFT(N3398, SEARCH("/",N3398)-1)</f>
        <v>theater</v>
      </c>
      <c r="R3398" t="str">
        <f>RIGHT(N3398, LEN(N3398)-SEARCH("/",N3398))</f>
        <v>musical</v>
      </c>
      <c r="S3398" s="10">
        <f t="shared" si="106"/>
        <v>42293.645208333335</v>
      </c>
      <c r="T3398" s="10">
        <f t="shared" si="107"/>
        <v>42352.040972222218</v>
      </c>
    </row>
    <row r="3399" spans="1:20" ht="33" x14ac:dyDescent="0.25">
      <c r="A3399">
        <v>3203</v>
      </c>
      <c r="B3399" s="3" t="s">
        <v>3203</v>
      </c>
      <c r="C3399" s="3" t="s">
        <v>7313</v>
      </c>
      <c r="D3399">
        <v>1000</v>
      </c>
      <c r="E3399">
        <v>250</v>
      </c>
      <c r="F3399" t="s">
        <v>8221</v>
      </c>
      <c r="G3399" t="s">
        <v>8224</v>
      </c>
      <c r="H3399" t="s">
        <v>8246</v>
      </c>
      <c r="I3399">
        <v>1443224622</v>
      </c>
      <c r="J3399">
        <v>1440632622</v>
      </c>
      <c r="K3399" t="b">
        <v>0</v>
      </c>
      <c r="L3399">
        <v>6</v>
      </c>
      <c r="M3399" t="b">
        <v>0</v>
      </c>
      <c r="N3399" t="s">
        <v>8305</v>
      </c>
      <c r="O3399" s="5">
        <f>E3399/D3399</f>
        <v>0.25</v>
      </c>
      <c r="P3399" s="6">
        <f>ROUND(E3399/L3399,2)</f>
        <v>41.67</v>
      </c>
      <c r="Q3399" t="str">
        <f>LEFT(N3399, SEARCH("/",N3399)-1)</f>
        <v>theater</v>
      </c>
      <c r="R3399" t="str">
        <f>RIGHT(N3399, LEN(N3399)-SEARCH("/",N3399))</f>
        <v>musical</v>
      </c>
      <c r="S3399" s="10">
        <f t="shared" si="106"/>
        <v>42242.780347222222</v>
      </c>
      <c r="T3399" s="10">
        <f t="shared" si="107"/>
        <v>42272.780347222222</v>
      </c>
    </row>
    <row r="3400" spans="1:20" ht="49" x14ac:dyDescent="0.25">
      <c r="A3400">
        <v>3204</v>
      </c>
      <c r="B3400" s="3" t="s">
        <v>3204</v>
      </c>
      <c r="C3400" s="3" t="s">
        <v>7314</v>
      </c>
      <c r="D3400">
        <v>500</v>
      </c>
      <c r="E3400">
        <v>0</v>
      </c>
      <c r="F3400" t="s">
        <v>8221</v>
      </c>
      <c r="G3400" t="s">
        <v>8224</v>
      </c>
      <c r="H3400" t="s">
        <v>8246</v>
      </c>
      <c r="I3400">
        <v>1437149640</v>
      </c>
      <c r="J3400">
        <v>1434558479</v>
      </c>
      <c r="K3400" t="b">
        <v>0</v>
      </c>
      <c r="L3400">
        <v>0</v>
      </c>
      <c r="M3400" t="b">
        <v>0</v>
      </c>
      <c r="N3400" t="s">
        <v>8305</v>
      </c>
      <c r="O3400" s="5">
        <f>E3400/D3400</f>
        <v>0</v>
      </c>
      <c r="P3400" s="6" t="e">
        <f>ROUND(E3400/L3400,2)</f>
        <v>#DIV/0!</v>
      </c>
      <c r="Q3400" t="str">
        <f>LEFT(N3400, SEARCH("/",N3400)-1)</f>
        <v>theater</v>
      </c>
      <c r="R3400" t="str">
        <f>RIGHT(N3400, LEN(N3400)-SEARCH("/",N3400))</f>
        <v>musical</v>
      </c>
      <c r="S3400" s="10">
        <f t="shared" si="106"/>
        <v>42172.477766203701</v>
      </c>
      <c r="T3400" s="10">
        <f t="shared" si="107"/>
        <v>42202.468055555553</v>
      </c>
    </row>
    <row r="3401" spans="1:20" ht="49" x14ac:dyDescent="0.25">
      <c r="A3401">
        <v>3205</v>
      </c>
      <c r="B3401" s="3" t="s">
        <v>3205</v>
      </c>
      <c r="C3401" s="3" t="s">
        <v>7315</v>
      </c>
      <c r="D3401">
        <v>8000</v>
      </c>
      <c r="E3401">
        <v>273</v>
      </c>
      <c r="F3401" t="s">
        <v>8221</v>
      </c>
      <c r="G3401" t="s">
        <v>8225</v>
      </c>
      <c r="H3401" t="s">
        <v>8247</v>
      </c>
      <c r="I3401">
        <v>1430470772</v>
      </c>
      <c r="J3401">
        <v>1427878772</v>
      </c>
      <c r="K3401" t="b">
        <v>0</v>
      </c>
      <c r="L3401">
        <v>12</v>
      </c>
      <c r="M3401" t="b">
        <v>0</v>
      </c>
      <c r="N3401" t="s">
        <v>8305</v>
      </c>
      <c r="O3401" s="5">
        <f>E3401/D3401</f>
        <v>3.4125000000000003E-2</v>
      </c>
      <c r="P3401" s="6">
        <f>ROUND(E3401/L3401,2)</f>
        <v>22.75</v>
      </c>
      <c r="Q3401" t="str">
        <f>LEFT(N3401, SEARCH("/",N3401)-1)</f>
        <v>theater</v>
      </c>
      <c r="R3401" t="str">
        <f>RIGHT(N3401, LEN(N3401)-SEARCH("/",N3401))</f>
        <v>musical</v>
      </c>
      <c r="S3401" s="10">
        <f t="shared" si="106"/>
        <v>42095.166342592587</v>
      </c>
      <c r="T3401" s="10">
        <f t="shared" si="107"/>
        <v>42125.166342592587</v>
      </c>
    </row>
    <row r="3402" spans="1:20" ht="49" x14ac:dyDescent="0.25">
      <c r="A3402">
        <v>3206</v>
      </c>
      <c r="B3402" s="3" t="s">
        <v>3206</v>
      </c>
      <c r="C3402" s="3" t="s">
        <v>7316</v>
      </c>
      <c r="D3402">
        <v>5000</v>
      </c>
      <c r="E3402">
        <v>0</v>
      </c>
      <c r="F3402" t="s">
        <v>8221</v>
      </c>
      <c r="G3402" t="s">
        <v>8224</v>
      </c>
      <c r="H3402" t="s">
        <v>8246</v>
      </c>
      <c r="I3402">
        <v>1442644651</v>
      </c>
      <c r="J3402">
        <v>1440052651</v>
      </c>
      <c r="K3402" t="b">
        <v>0</v>
      </c>
      <c r="L3402">
        <v>0</v>
      </c>
      <c r="M3402" t="b">
        <v>0</v>
      </c>
      <c r="N3402" t="s">
        <v>8305</v>
      </c>
      <c r="O3402" s="5">
        <f>E3402/D3402</f>
        <v>0</v>
      </c>
      <c r="P3402" s="6" t="e">
        <f>ROUND(E3402/L3402,2)</f>
        <v>#DIV/0!</v>
      </c>
      <c r="Q3402" t="str">
        <f>LEFT(N3402, SEARCH("/",N3402)-1)</f>
        <v>theater</v>
      </c>
      <c r="R3402" t="str">
        <f>RIGHT(N3402, LEN(N3402)-SEARCH("/",N3402))</f>
        <v>musical</v>
      </c>
      <c r="S3402" s="10">
        <f t="shared" si="106"/>
        <v>42236.067719907405</v>
      </c>
      <c r="T3402" s="10">
        <f t="shared" si="107"/>
        <v>42266.067719907405</v>
      </c>
    </row>
    <row r="3403" spans="1:20" ht="49" x14ac:dyDescent="0.25">
      <c r="A3403">
        <v>3207</v>
      </c>
      <c r="B3403" s="3" t="s">
        <v>3207</v>
      </c>
      <c r="C3403" s="3" t="s">
        <v>7317</v>
      </c>
      <c r="D3403">
        <v>5500</v>
      </c>
      <c r="E3403">
        <v>2550</v>
      </c>
      <c r="F3403" t="s">
        <v>8221</v>
      </c>
      <c r="G3403" t="s">
        <v>8224</v>
      </c>
      <c r="H3403" t="s">
        <v>8246</v>
      </c>
      <c r="I3403">
        <v>1429767607</v>
      </c>
      <c r="J3403">
        <v>1424587207</v>
      </c>
      <c r="K3403" t="b">
        <v>0</v>
      </c>
      <c r="L3403">
        <v>36</v>
      </c>
      <c r="M3403" t="b">
        <v>0</v>
      </c>
      <c r="N3403" t="s">
        <v>8305</v>
      </c>
      <c r="O3403" s="5">
        <f>E3403/D3403</f>
        <v>0.46363636363636362</v>
      </c>
      <c r="P3403" s="6">
        <f>ROUND(E3403/L3403,2)</f>
        <v>70.83</v>
      </c>
      <c r="Q3403" t="str">
        <f>LEFT(N3403, SEARCH("/",N3403)-1)</f>
        <v>theater</v>
      </c>
      <c r="R3403" t="str">
        <f>RIGHT(N3403, LEN(N3403)-SEARCH("/",N3403))</f>
        <v>musical</v>
      </c>
      <c r="S3403" s="10">
        <f t="shared" si="106"/>
        <v>42057.069525462961</v>
      </c>
      <c r="T3403" s="10">
        <f t="shared" si="107"/>
        <v>42117.027858796289</v>
      </c>
    </row>
    <row r="3404" spans="1:20" ht="49" x14ac:dyDescent="0.25">
      <c r="A3404">
        <v>3628</v>
      </c>
      <c r="B3404" s="3" t="s">
        <v>3626</v>
      </c>
      <c r="C3404" s="3" t="s">
        <v>7738</v>
      </c>
      <c r="D3404">
        <v>100000</v>
      </c>
      <c r="E3404">
        <v>0</v>
      </c>
      <c r="F3404" t="s">
        <v>8221</v>
      </c>
      <c r="G3404" t="s">
        <v>8224</v>
      </c>
      <c r="H3404" t="s">
        <v>8246</v>
      </c>
      <c r="I3404">
        <v>1450040396</v>
      </c>
      <c r="J3404">
        <v>1444852796</v>
      </c>
      <c r="K3404" t="b">
        <v>0</v>
      </c>
      <c r="L3404">
        <v>0</v>
      </c>
      <c r="M3404" t="b">
        <v>0</v>
      </c>
      <c r="N3404" t="s">
        <v>8305</v>
      </c>
      <c r="O3404" s="5">
        <f>E3404/D3404</f>
        <v>0</v>
      </c>
      <c r="P3404" s="6" t="e">
        <f>ROUND(E3404/L3404,2)</f>
        <v>#DIV/0!</v>
      </c>
      <c r="Q3404" t="str">
        <f>LEFT(N3404, SEARCH("/",N3404)-1)</f>
        <v>theater</v>
      </c>
      <c r="R3404" t="str">
        <f>RIGHT(N3404, LEN(N3404)-SEARCH("/",N3404))</f>
        <v>musical</v>
      </c>
      <c r="S3404" s="10">
        <f t="shared" si="106"/>
        <v>42291.6249537037</v>
      </c>
      <c r="T3404" s="10">
        <f t="shared" si="107"/>
        <v>42351.666620370372</v>
      </c>
    </row>
    <row r="3405" spans="1:20" ht="49" x14ac:dyDescent="0.25">
      <c r="A3405">
        <v>3629</v>
      </c>
      <c r="B3405" s="3" t="s">
        <v>3627</v>
      </c>
      <c r="C3405" s="3" t="s">
        <v>7739</v>
      </c>
      <c r="D3405">
        <v>1000000</v>
      </c>
      <c r="E3405">
        <v>2</v>
      </c>
      <c r="F3405" t="s">
        <v>8221</v>
      </c>
      <c r="G3405" t="s">
        <v>8224</v>
      </c>
      <c r="H3405" t="s">
        <v>8246</v>
      </c>
      <c r="I3405">
        <v>1462467600</v>
      </c>
      <c r="J3405">
        <v>1457403364</v>
      </c>
      <c r="K3405" t="b">
        <v>0</v>
      </c>
      <c r="L3405">
        <v>2</v>
      </c>
      <c r="M3405" t="b">
        <v>0</v>
      </c>
      <c r="N3405" t="s">
        <v>8305</v>
      </c>
      <c r="O3405" s="5">
        <f>E3405/D3405</f>
        <v>1.9999999999999999E-6</v>
      </c>
      <c r="P3405" s="6">
        <f>ROUND(E3405/L3405,2)</f>
        <v>1</v>
      </c>
      <c r="Q3405" t="str">
        <f>LEFT(N3405, SEARCH("/",N3405)-1)</f>
        <v>theater</v>
      </c>
      <c r="R3405" t="str">
        <f>RIGHT(N3405, LEN(N3405)-SEARCH("/",N3405))</f>
        <v>musical</v>
      </c>
      <c r="S3405" s="10">
        <f t="shared" si="106"/>
        <v>42436.886157407404</v>
      </c>
      <c r="T3405" s="10">
        <f t="shared" si="107"/>
        <v>42495.499999999993</v>
      </c>
    </row>
    <row r="3406" spans="1:20" ht="49" x14ac:dyDescent="0.25">
      <c r="A3406">
        <v>3630</v>
      </c>
      <c r="B3406" s="3" t="s">
        <v>3628</v>
      </c>
      <c r="C3406" s="3" t="s">
        <v>7740</v>
      </c>
      <c r="D3406">
        <v>3000</v>
      </c>
      <c r="E3406">
        <v>1</v>
      </c>
      <c r="F3406" t="s">
        <v>8221</v>
      </c>
      <c r="G3406" t="s">
        <v>8225</v>
      </c>
      <c r="H3406" t="s">
        <v>8247</v>
      </c>
      <c r="I3406">
        <v>1417295990</v>
      </c>
      <c r="J3406">
        <v>1414700390</v>
      </c>
      <c r="K3406" t="b">
        <v>0</v>
      </c>
      <c r="L3406">
        <v>1</v>
      </c>
      <c r="M3406" t="b">
        <v>0</v>
      </c>
      <c r="N3406" t="s">
        <v>8305</v>
      </c>
      <c r="O3406" s="5">
        <f>E3406/D3406</f>
        <v>3.3333333333333332E-4</v>
      </c>
      <c r="P3406" s="6">
        <f>ROUND(E3406/L3406,2)</f>
        <v>1</v>
      </c>
      <c r="Q3406" t="str">
        <f>LEFT(N3406, SEARCH("/",N3406)-1)</f>
        <v>theater</v>
      </c>
      <c r="R3406" t="str">
        <f>RIGHT(N3406, LEN(N3406)-SEARCH("/",N3406))</f>
        <v>musical</v>
      </c>
      <c r="S3406" s="10">
        <f t="shared" si="106"/>
        <v>41942.638773148145</v>
      </c>
      <c r="T3406" s="10">
        <f t="shared" si="107"/>
        <v>41972.680439814816</v>
      </c>
    </row>
    <row r="3407" spans="1:20" ht="49" x14ac:dyDescent="0.25">
      <c r="A3407">
        <v>3631</v>
      </c>
      <c r="B3407" s="3" t="s">
        <v>3629</v>
      </c>
      <c r="C3407" s="3" t="s">
        <v>7741</v>
      </c>
      <c r="D3407">
        <v>17100</v>
      </c>
      <c r="E3407">
        <v>8725</v>
      </c>
      <c r="F3407" t="s">
        <v>8221</v>
      </c>
      <c r="G3407" t="s">
        <v>8224</v>
      </c>
      <c r="H3407" t="s">
        <v>8246</v>
      </c>
      <c r="I3407">
        <v>1411444740</v>
      </c>
      <c r="J3407">
        <v>1409335497</v>
      </c>
      <c r="K3407" t="b">
        <v>0</v>
      </c>
      <c r="L3407">
        <v>59</v>
      </c>
      <c r="M3407" t="b">
        <v>0</v>
      </c>
      <c r="N3407" t="s">
        <v>8305</v>
      </c>
      <c r="O3407" s="5">
        <f>E3407/D3407</f>
        <v>0.51023391812865493</v>
      </c>
      <c r="P3407" s="6">
        <f>ROUND(E3407/L3407,2)</f>
        <v>147.88</v>
      </c>
      <c r="Q3407" t="str">
        <f>LEFT(N3407, SEARCH("/",N3407)-1)</f>
        <v>theater</v>
      </c>
      <c r="R3407" t="str">
        <f>RIGHT(N3407, LEN(N3407)-SEARCH("/",N3407))</f>
        <v>musical</v>
      </c>
      <c r="S3407" s="10">
        <f t="shared" si="106"/>
        <v>41880.54510416666</v>
      </c>
      <c r="T3407" s="10">
        <f t="shared" si="107"/>
        <v>41904.957638888889</v>
      </c>
    </row>
    <row r="3408" spans="1:20" ht="49" x14ac:dyDescent="0.25">
      <c r="A3408">
        <v>3632</v>
      </c>
      <c r="B3408" s="3" t="s">
        <v>3630</v>
      </c>
      <c r="C3408" s="3" t="s">
        <v>7742</v>
      </c>
      <c r="D3408">
        <v>500</v>
      </c>
      <c r="E3408">
        <v>100</v>
      </c>
      <c r="F3408" t="s">
        <v>8221</v>
      </c>
      <c r="G3408" t="s">
        <v>8225</v>
      </c>
      <c r="H3408" t="s">
        <v>8247</v>
      </c>
      <c r="I3408">
        <v>1416781749</v>
      </c>
      <c r="J3408">
        <v>1415053749</v>
      </c>
      <c r="K3408" t="b">
        <v>0</v>
      </c>
      <c r="L3408">
        <v>1</v>
      </c>
      <c r="M3408" t="b">
        <v>0</v>
      </c>
      <c r="N3408" t="s">
        <v>8305</v>
      </c>
      <c r="O3408" s="5">
        <f>E3408/D3408</f>
        <v>0.2</v>
      </c>
      <c r="P3408" s="6">
        <f>ROUND(E3408/L3408,2)</f>
        <v>100</v>
      </c>
      <c r="Q3408" t="str">
        <f>LEFT(N3408, SEARCH("/",N3408)-1)</f>
        <v>theater</v>
      </c>
      <c r="R3408" t="str">
        <f>RIGHT(N3408, LEN(N3408)-SEARCH("/",N3408))</f>
        <v>musical</v>
      </c>
      <c r="S3408" s="10">
        <f t="shared" si="106"/>
        <v>41946.728576388887</v>
      </c>
      <c r="T3408" s="10">
        <f t="shared" si="107"/>
        <v>41966.728576388887</v>
      </c>
    </row>
    <row r="3409" spans="1:20" ht="49" x14ac:dyDescent="0.25">
      <c r="A3409">
        <v>3633</v>
      </c>
      <c r="B3409" s="3" t="s">
        <v>3631</v>
      </c>
      <c r="C3409" s="3" t="s">
        <v>7743</v>
      </c>
      <c r="D3409">
        <v>5000</v>
      </c>
      <c r="E3409">
        <v>1762</v>
      </c>
      <c r="F3409" t="s">
        <v>8221</v>
      </c>
      <c r="G3409" t="s">
        <v>8224</v>
      </c>
      <c r="H3409" t="s">
        <v>8246</v>
      </c>
      <c r="I3409">
        <v>1479517200</v>
      </c>
      <c r="J3409">
        <v>1475765867</v>
      </c>
      <c r="K3409" t="b">
        <v>0</v>
      </c>
      <c r="L3409">
        <v>31</v>
      </c>
      <c r="M3409" t="b">
        <v>0</v>
      </c>
      <c r="N3409" t="s">
        <v>8305</v>
      </c>
      <c r="O3409" s="5">
        <f>E3409/D3409</f>
        <v>0.35239999999999999</v>
      </c>
      <c r="P3409" s="6">
        <f>ROUND(E3409/L3409,2)</f>
        <v>56.84</v>
      </c>
      <c r="Q3409" t="str">
        <f>LEFT(N3409, SEARCH("/",N3409)-1)</f>
        <v>theater</v>
      </c>
      <c r="R3409" t="str">
        <f>RIGHT(N3409, LEN(N3409)-SEARCH("/",N3409))</f>
        <v>musical</v>
      </c>
      <c r="S3409" s="10">
        <f t="shared" si="106"/>
        <v>42649.415127314809</v>
      </c>
      <c r="T3409" s="10">
        <f t="shared" si="107"/>
        <v>42692.833333333336</v>
      </c>
    </row>
    <row r="3410" spans="1:20" ht="49" x14ac:dyDescent="0.25">
      <c r="A3410">
        <v>3634</v>
      </c>
      <c r="B3410" s="3" t="s">
        <v>3632</v>
      </c>
      <c r="C3410" s="3" t="s">
        <v>7744</v>
      </c>
      <c r="D3410">
        <v>75000</v>
      </c>
      <c r="E3410">
        <v>3185</v>
      </c>
      <c r="F3410" t="s">
        <v>8221</v>
      </c>
      <c r="G3410" t="s">
        <v>8229</v>
      </c>
      <c r="H3410" t="s">
        <v>8251</v>
      </c>
      <c r="I3410">
        <v>1484366340</v>
      </c>
      <c r="J3410">
        <v>1480219174</v>
      </c>
      <c r="K3410" t="b">
        <v>0</v>
      </c>
      <c r="L3410">
        <v>18</v>
      </c>
      <c r="M3410" t="b">
        <v>0</v>
      </c>
      <c r="N3410" t="s">
        <v>8305</v>
      </c>
      <c r="O3410" s="5">
        <f>E3410/D3410</f>
        <v>4.2466666666666666E-2</v>
      </c>
      <c r="P3410" s="6">
        <f>ROUND(E3410/L3410,2)</f>
        <v>176.94</v>
      </c>
      <c r="Q3410" t="str">
        <f>LEFT(N3410, SEARCH("/",N3410)-1)</f>
        <v>theater</v>
      </c>
      <c r="R3410" t="str">
        <f>RIGHT(N3410, LEN(N3410)-SEARCH("/",N3410))</f>
        <v>musical</v>
      </c>
      <c r="S3410" s="10">
        <f t="shared" si="106"/>
        <v>42700.958032407405</v>
      </c>
      <c r="T3410" s="10">
        <f t="shared" si="107"/>
        <v>42748.957638888889</v>
      </c>
    </row>
    <row r="3411" spans="1:20" ht="33" x14ac:dyDescent="0.25">
      <c r="A3411">
        <v>3635</v>
      </c>
      <c r="B3411" s="3" t="s">
        <v>3633</v>
      </c>
      <c r="C3411" s="3" t="s">
        <v>7745</v>
      </c>
      <c r="D3411">
        <v>3500</v>
      </c>
      <c r="E3411">
        <v>1276</v>
      </c>
      <c r="F3411" t="s">
        <v>8221</v>
      </c>
      <c r="G3411" t="s">
        <v>8224</v>
      </c>
      <c r="H3411" t="s">
        <v>8246</v>
      </c>
      <c r="I3411">
        <v>1461186676</v>
      </c>
      <c r="J3411">
        <v>1458594676</v>
      </c>
      <c r="K3411" t="b">
        <v>0</v>
      </c>
      <c r="L3411">
        <v>10</v>
      </c>
      <c r="M3411" t="b">
        <v>0</v>
      </c>
      <c r="N3411" t="s">
        <v>8305</v>
      </c>
      <c r="O3411" s="5">
        <f>E3411/D3411</f>
        <v>0.36457142857142855</v>
      </c>
      <c r="P3411" s="6">
        <f>ROUND(E3411/L3411,2)</f>
        <v>127.6</v>
      </c>
      <c r="Q3411" t="str">
        <f>LEFT(N3411, SEARCH("/",N3411)-1)</f>
        <v>theater</v>
      </c>
      <c r="R3411" t="str">
        <f>RIGHT(N3411, LEN(N3411)-SEARCH("/",N3411))</f>
        <v>musical</v>
      </c>
      <c r="S3411" s="10">
        <f t="shared" si="106"/>
        <v>42450.674490740734</v>
      </c>
      <c r="T3411" s="10">
        <f t="shared" si="107"/>
        <v>42480.674490740734</v>
      </c>
    </row>
    <row r="3412" spans="1:20" ht="49" x14ac:dyDescent="0.25">
      <c r="A3412">
        <v>3636</v>
      </c>
      <c r="B3412" s="3" t="s">
        <v>3634</v>
      </c>
      <c r="C3412" s="3" t="s">
        <v>7746</v>
      </c>
      <c r="D3412">
        <v>150000</v>
      </c>
      <c r="E3412">
        <v>0</v>
      </c>
      <c r="F3412" t="s">
        <v>8221</v>
      </c>
      <c r="G3412" t="s">
        <v>8224</v>
      </c>
      <c r="H3412" t="s">
        <v>8246</v>
      </c>
      <c r="I3412">
        <v>1442248829</v>
      </c>
      <c r="J3412">
        <v>1439224829</v>
      </c>
      <c r="K3412" t="b">
        <v>0</v>
      </c>
      <c r="L3412">
        <v>0</v>
      </c>
      <c r="M3412" t="b">
        <v>0</v>
      </c>
      <c r="N3412" t="s">
        <v>8305</v>
      </c>
      <c r="O3412" s="5">
        <f>E3412/D3412</f>
        <v>0</v>
      </c>
      <c r="P3412" s="6" t="e">
        <f>ROUND(E3412/L3412,2)</f>
        <v>#DIV/0!</v>
      </c>
      <c r="Q3412" t="str">
        <f>LEFT(N3412, SEARCH("/",N3412)-1)</f>
        <v>theater</v>
      </c>
      <c r="R3412" t="str">
        <f>RIGHT(N3412, LEN(N3412)-SEARCH("/",N3412))</f>
        <v>musical</v>
      </c>
      <c r="S3412" s="10">
        <f t="shared" si="106"/>
        <v>42226.486446759256</v>
      </c>
      <c r="T3412" s="10">
        <f t="shared" si="107"/>
        <v>42261.486446759256</v>
      </c>
    </row>
    <row r="3413" spans="1:20" ht="65" x14ac:dyDescent="0.25">
      <c r="A3413">
        <v>3637</v>
      </c>
      <c r="B3413" s="3" t="s">
        <v>3635</v>
      </c>
      <c r="C3413" s="3" t="s">
        <v>7747</v>
      </c>
      <c r="D3413">
        <v>3000</v>
      </c>
      <c r="E3413">
        <v>926</v>
      </c>
      <c r="F3413" t="s">
        <v>8221</v>
      </c>
      <c r="G3413" t="s">
        <v>8224</v>
      </c>
      <c r="H3413" t="s">
        <v>8246</v>
      </c>
      <c r="I3413">
        <v>1420130935</v>
      </c>
      <c r="J3413">
        <v>1417538935</v>
      </c>
      <c r="K3413" t="b">
        <v>0</v>
      </c>
      <c r="L3413">
        <v>14</v>
      </c>
      <c r="M3413" t="b">
        <v>0</v>
      </c>
      <c r="N3413" t="s">
        <v>8305</v>
      </c>
      <c r="O3413" s="5">
        <f>E3413/D3413</f>
        <v>0.30866666666666664</v>
      </c>
      <c r="P3413" s="6">
        <f>ROUND(E3413/L3413,2)</f>
        <v>66.14</v>
      </c>
      <c r="Q3413" t="str">
        <f>LEFT(N3413, SEARCH("/",N3413)-1)</f>
        <v>theater</v>
      </c>
      <c r="R3413" t="str">
        <f>RIGHT(N3413, LEN(N3413)-SEARCH("/",N3413))</f>
        <v>musical</v>
      </c>
      <c r="S3413" s="10">
        <f t="shared" si="106"/>
        <v>41975.492303240739</v>
      </c>
      <c r="T3413" s="10">
        <f t="shared" si="107"/>
        <v>42005.492303240739</v>
      </c>
    </row>
    <row r="3414" spans="1:20" ht="33" x14ac:dyDescent="0.25">
      <c r="A3414">
        <v>3638</v>
      </c>
      <c r="B3414" s="3" t="s">
        <v>3636</v>
      </c>
      <c r="C3414" s="3" t="s">
        <v>7748</v>
      </c>
      <c r="D3414">
        <v>3300</v>
      </c>
      <c r="E3414">
        <v>216</v>
      </c>
      <c r="F3414" t="s">
        <v>8221</v>
      </c>
      <c r="G3414" t="s">
        <v>8229</v>
      </c>
      <c r="H3414" t="s">
        <v>8251</v>
      </c>
      <c r="I3414">
        <v>1429456132</v>
      </c>
      <c r="J3414">
        <v>1424275732</v>
      </c>
      <c r="K3414" t="b">
        <v>0</v>
      </c>
      <c r="L3414">
        <v>2</v>
      </c>
      <c r="M3414" t="b">
        <v>0</v>
      </c>
      <c r="N3414" t="s">
        <v>8305</v>
      </c>
      <c r="O3414" s="5">
        <f>E3414/D3414</f>
        <v>6.545454545454546E-2</v>
      </c>
      <c r="P3414" s="6">
        <f>ROUND(E3414/L3414,2)</f>
        <v>108</v>
      </c>
      <c r="Q3414" t="str">
        <f>LEFT(N3414, SEARCH("/",N3414)-1)</f>
        <v>theater</v>
      </c>
      <c r="R3414" t="str">
        <f>RIGHT(N3414, LEN(N3414)-SEARCH("/",N3414))</f>
        <v>musical</v>
      </c>
      <c r="S3414" s="10">
        <f t="shared" si="106"/>
        <v>42053.464490740742</v>
      </c>
      <c r="T3414" s="10">
        <f t="shared" si="107"/>
        <v>42113.42282407407</v>
      </c>
    </row>
    <row r="3415" spans="1:20" ht="49" x14ac:dyDescent="0.25">
      <c r="A3415">
        <v>3639</v>
      </c>
      <c r="B3415" s="3" t="s">
        <v>3637</v>
      </c>
      <c r="C3415" s="3" t="s">
        <v>7749</v>
      </c>
      <c r="D3415">
        <v>25000</v>
      </c>
      <c r="E3415">
        <v>1</v>
      </c>
      <c r="F3415" t="s">
        <v>8221</v>
      </c>
      <c r="G3415" t="s">
        <v>8224</v>
      </c>
      <c r="H3415" t="s">
        <v>8246</v>
      </c>
      <c r="I3415">
        <v>1475853060</v>
      </c>
      <c r="J3415">
        <v>1470672906</v>
      </c>
      <c r="K3415" t="b">
        <v>0</v>
      </c>
      <c r="L3415">
        <v>1</v>
      </c>
      <c r="M3415" t="b">
        <v>0</v>
      </c>
      <c r="N3415" t="s">
        <v>8305</v>
      </c>
      <c r="O3415" s="5">
        <f>E3415/D3415</f>
        <v>4.0000000000000003E-5</v>
      </c>
      <c r="P3415" s="6">
        <f>ROUND(E3415/L3415,2)</f>
        <v>1</v>
      </c>
      <c r="Q3415" t="str">
        <f>LEFT(N3415, SEARCH("/",N3415)-1)</f>
        <v>theater</v>
      </c>
      <c r="R3415" t="str">
        <f>RIGHT(N3415, LEN(N3415)-SEARCH("/",N3415))</f>
        <v>musical</v>
      </c>
      <c r="S3415" s="10">
        <f t="shared" si="106"/>
        <v>42590.468819444439</v>
      </c>
      <c r="T3415" s="10">
        <f t="shared" si="107"/>
        <v>42650.424305555549</v>
      </c>
    </row>
    <row r="3416" spans="1:20" ht="81" x14ac:dyDescent="0.25">
      <c r="A3416">
        <v>3640</v>
      </c>
      <c r="B3416" s="3" t="s">
        <v>3638</v>
      </c>
      <c r="C3416" s="3" t="s">
        <v>7750</v>
      </c>
      <c r="D3416">
        <v>1000</v>
      </c>
      <c r="E3416">
        <v>55</v>
      </c>
      <c r="F3416" t="s">
        <v>8221</v>
      </c>
      <c r="G3416" t="s">
        <v>8224</v>
      </c>
      <c r="H3416" t="s">
        <v>8246</v>
      </c>
      <c r="I3416">
        <v>1431283530</v>
      </c>
      <c r="J3416">
        <v>1428691530</v>
      </c>
      <c r="K3416" t="b">
        <v>0</v>
      </c>
      <c r="L3416">
        <v>3</v>
      </c>
      <c r="M3416" t="b">
        <v>0</v>
      </c>
      <c r="N3416" t="s">
        <v>8305</v>
      </c>
      <c r="O3416" s="5">
        <f>E3416/D3416</f>
        <v>5.5E-2</v>
      </c>
      <c r="P3416" s="6">
        <f>ROUND(E3416/L3416,2)</f>
        <v>18.329999999999998</v>
      </c>
      <c r="Q3416" t="str">
        <f>LEFT(N3416, SEARCH("/",N3416)-1)</f>
        <v>theater</v>
      </c>
      <c r="R3416" t="str">
        <f>RIGHT(N3416, LEN(N3416)-SEARCH("/",N3416))</f>
        <v>musical</v>
      </c>
      <c r="S3416" s="10">
        <f t="shared" si="106"/>
        <v>42104.573263888888</v>
      </c>
      <c r="T3416" s="10">
        <f t="shared" si="107"/>
        <v>42134.573263888888</v>
      </c>
    </row>
    <row r="3417" spans="1:20" ht="49" x14ac:dyDescent="0.25">
      <c r="A3417">
        <v>3641</v>
      </c>
      <c r="B3417" s="3" t="s">
        <v>3639</v>
      </c>
      <c r="C3417" s="3" t="s">
        <v>7751</v>
      </c>
      <c r="D3417">
        <v>3000</v>
      </c>
      <c r="E3417">
        <v>0</v>
      </c>
      <c r="F3417" t="s">
        <v>8221</v>
      </c>
      <c r="G3417" t="s">
        <v>8224</v>
      </c>
      <c r="H3417" t="s">
        <v>8246</v>
      </c>
      <c r="I3417">
        <v>1412485200</v>
      </c>
      <c r="J3417">
        <v>1410966179</v>
      </c>
      <c r="K3417" t="b">
        <v>0</v>
      </c>
      <c r="L3417">
        <v>0</v>
      </c>
      <c r="M3417" t="b">
        <v>0</v>
      </c>
      <c r="N3417" t="s">
        <v>8305</v>
      </c>
      <c r="O3417" s="5">
        <f>E3417/D3417</f>
        <v>0</v>
      </c>
      <c r="P3417" s="6" t="e">
        <f>ROUND(E3417/L3417,2)</f>
        <v>#DIV/0!</v>
      </c>
      <c r="Q3417" t="str">
        <f>LEFT(N3417, SEARCH("/",N3417)-1)</f>
        <v>theater</v>
      </c>
      <c r="R3417" t="str">
        <f>RIGHT(N3417, LEN(N3417)-SEARCH("/",N3417))</f>
        <v>musical</v>
      </c>
      <c r="S3417" s="10">
        <f t="shared" si="106"/>
        <v>41899.41873842592</v>
      </c>
      <c r="T3417" s="10">
        <f t="shared" si="107"/>
        <v>41917</v>
      </c>
    </row>
    <row r="3418" spans="1:20" ht="65" x14ac:dyDescent="0.25">
      <c r="A3418">
        <v>3642</v>
      </c>
      <c r="B3418" s="3" t="s">
        <v>3640</v>
      </c>
      <c r="C3418" s="3" t="s">
        <v>7752</v>
      </c>
      <c r="D3418">
        <v>700</v>
      </c>
      <c r="E3418">
        <v>15</v>
      </c>
      <c r="F3418" t="s">
        <v>8221</v>
      </c>
      <c r="G3418" t="s">
        <v>8236</v>
      </c>
      <c r="H3418" t="s">
        <v>8249</v>
      </c>
      <c r="I3418">
        <v>1448902800</v>
      </c>
      <c r="J3418">
        <v>1445369727</v>
      </c>
      <c r="K3418" t="b">
        <v>0</v>
      </c>
      <c r="L3418">
        <v>2</v>
      </c>
      <c r="M3418" t="b">
        <v>0</v>
      </c>
      <c r="N3418" t="s">
        <v>8305</v>
      </c>
      <c r="O3418" s="5">
        <f>E3418/D3418</f>
        <v>2.1428571428571429E-2</v>
      </c>
      <c r="P3418" s="6">
        <f>ROUND(E3418/L3418,2)</f>
        <v>7.5</v>
      </c>
      <c r="Q3418" t="str">
        <f>LEFT(N3418, SEARCH("/",N3418)-1)</f>
        <v>theater</v>
      </c>
      <c r="R3418" t="str">
        <f>RIGHT(N3418, LEN(N3418)-SEARCH("/",N3418))</f>
        <v>musical</v>
      </c>
      <c r="S3418" s="10">
        <f t="shared" si="106"/>
        <v>42297.607951388891</v>
      </c>
      <c r="T3418" s="10">
        <f t="shared" si="107"/>
        <v>42338.499999999993</v>
      </c>
    </row>
    <row r="3419" spans="1:20" ht="49" x14ac:dyDescent="0.25">
      <c r="A3419">
        <v>3643</v>
      </c>
      <c r="B3419" s="3" t="s">
        <v>3641</v>
      </c>
      <c r="C3419" s="3" t="s">
        <v>7753</v>
      </c>
      <c r="D3419">
        <v>25000</v>
      </c>
      <c r="E3419">
        <v>0</v>
      </c>
      <c r="F3419" t="s">
        <v>8221</v>
      </c>
      <c r="G3419" t="s">
        <v>8224</v>
      </c>
      <c r="H3419" t="s">
        <v>8246</v>
      </c>
      <c r="I3419">
        <v>1447734439</v>
      </c>
      <c r="J3419">
        <v>1444274839</v>
      </c>
      <c r="K3419" t="b">
        <v>0</v>
      </c>
      <c r="L3419">
        <v>0</v>
      </c>
      <c r="M3419" t="b">
        <v>0</v>
      </c>
      <c r="N3419" t="s">
        <v>8305</v>
      </c>
      <c r="O3419" s="5">
        <f>E3419/D3419</f>
        <v>0</v>
      </c>
      <c r="P3419" s="6" t="e">
        <f>ROUND(E3419/L3419,2)</f>
        <v>#DIV/0!</v>
      </c>
      <c r="Q3419" t="str">
        <f>LEFT(N3419, SEARCH("/",N3419)-1)</f>
        <v>theater</v>
      </c>
      <c r="R3419" t="str">
        <f>RIGHT(N3419, LEN(N3419)-SEARCH("/",N3419))</f>
        <v>musical</v>
      </c>
      <c r="S3419" s="10">
        <f t="shared" si="106"/>
        <v>42284.935636574075</v>
      </c>
      <c r="T3419" s="10">
        <f t="shared" si="107"/>
        <v>42324.977303240739</v>
      </c>
    </row>
    <row r="3420" spans="1:20" ht="49" x14ac:dyDescent="0.25">
      <c r="A3420">
        <v>3644</v>
      </c>
      <c r="B3420" s="3" t="s">
        <v>3642</v>
      </c>
      <c r="C3420" s="3" t="s">
        <v>7754</v>
      </c>
      <c r="D3420">
        <v>5000</v>
      </c>
      <c r="E3420">
        <v>821</v>
      </c>
      <c r="F3420" t="s">
        <v>8221</v>
      </c>
      <c r="G3420" t="s">
        <v>8224</v>
      </c>
      <c r="H3420" t="s">
        <v>8246</v>
      </c>
      <c r="I3420">
        <v>1457413140</v>
      </c>
      <c r="J3420">
        <v>1454996887</v>
      </c>
      <c r="K3420" t="b">
        <v>0</v>
      </c>
      <c r="L3420">
        <v>12</v>
      </c>
      <c r="M3420" t="b">
        <v>0</v>
      </c>
      <c r="N3420" t="s">
        <v>8305</v>
      </c>
      <c r="O3420" s="5">
        <f>E3420/D3420</f>
        <v>0.16420000000000001</v>
      </c>
      <c r="P3420" s="6">
        <f>ROUND(E3420/L3420,2)</f>
        <v>68.42</v>
      </c>
      <c r="Q3420" t="str">
        <f>LEFT(N3420, SEARCH("/",N3420)-1)</f>
        <v>theater</v>
      </c>
      <c r="R3420" t="str">
        <f>RIGHT(N3420, LEN(N3420)-SEARCH("/",N3420))</f>
        <v>musical</v>
      </c>
      <c r="S3420" s="10">
        <f t="shared" si="106"/>
        <v>42409.033414351848</v>
      </c>
      <c r="T3420" s="10">
        <f t="shared" si="107"/>
        <v>42436.999305555553</v>
      </c>
    </row>
    <row r="3421" spans="1:20" ht="49" x14ac:dyDescent="0.25">
      <c r="A3421">
        <v>3645</v>
      </c>
      <c r="B3421" s="3" t="s">
        <v>3643</v>
      </c>
      <c r="C3421" s="3" t="s">
        <v>7755</v>
      </c>
      <c r="D3421">
        <v>1000</v>
      </c>
      <c r="E3421">
        <v>1</v>
      </c>
      <c r="F3421" t="s">
        <v>8221</v>
      </c>
      <c r="G3421" t="s">
        <v>8229</v>
      </c>
      <c r="H3421" t="s">
        <v>8251</v>
      </c>
      <c r="I3421">
        <v>1479773838</v>
      </c>
      <c r="J3421">
        <v>1477178238</v>
      </c>
      <c r="K3421" t="b">
        <v>0</v>
      </c>
      <c r="L3421">
        <v>1</v>
      </c>
      <c r="M3421" t="b">
        <v>0</v>
      </c>
      <c r="N3421" t="s">
        <v>8305</v>
      </c>
      <c r="O3421" s="5">
        <f>E3421/D3421</f>
        <v>1E-3</v>
      </c>
      <c r="P3421" s="6">
        <f>ROUND(E3421/L3421,2)</f>
        <v>1</v>
      </c>
      <c r="Q3421" t="str">
        <f>LEFT(N3421, SEARCH("/",N3421)-1)</f>
        <v>theater</v>
      </c>
      <c r="R3421" t="str">
        <f>RIGHT(N3421, LEN(N3421)-SEARCH("/",N3421))</f>
        <v>musical</v>
      </c>
      <c r="S3421" s="10">
        <f t="shared" si="106"/>
        <v>42665.762013888881</v>
      </c>
      <c r="T3421" s="10">
        <f t="shared" si="107"/>
        <v>42695.803680555553</v>
      </c>
    </row>
    <row r="3422" spans="1:20" ht="49" x14ac:dyDescent="0.25">
      <c r="A3422">
        <v>3646</v>
      </c>
      <c r="B3422" s="3" t="s">
        <v>3644</v>
      </c>
      <c r="C3422" s="3" t="s">
        <v>7756</v>
      </c>
      <c r="D3422">
        <v>10000</v>
      </c>
      <c r="E3422">
        <v>481</v>
      </c>
      <c r="F3422" t="s">
        <v>8221</v>
      </c>
      <c r="G3422" t="s">
        <v>8224</v>
      </c>
      <c r="H3422" t="s">
        <v>8246</v>
      </c>
      <c r="I3422">
        <v>1434497400</v>
      </c>
      <c r="J3422">
        <v>1431770802</v>
      </c>
      <c r="K3422" t="b">
        <v>0</v>
      </c>
      <c r="L3422">
        <v>8</v>
      </c>
      <c r="M3422" t="b">
        <v>0</v>
      </c>
      <c r="N3422" t="s">
        <v>8305</v>
      </c>
      <c r="O3422" s="5">
        <f>E3422/D3422</f>
        <v>4.8099999999999997E-2</v>
      </c>
      <c r="P3422" s="6">
        <f>ROUND(E3422/L3422,2)</f>
        <v>60.13</v>
      </c>
      <c r="Q3422" t="str">
        <f>LEFT(N3422, SEARCH("/",N3422)-1)</f>
        <v>theater</v>
      </c>
      <c r="R3422" t="str">
        <f>RIGHT(N3422, LEN(N3422)-SEARCH("/",N3422))</f>
        <v>musical</v>
      </c>
      <c r="S3422" s="10">
        <f t="shared" si="106"/>
        <v>42140.21298611111</v>
      </c>
      <c r="T3422" s="10">
        <f t="shared" si="107"/>
        <v>42171.770833333336</v>
      </c>
    </row>
    <row r="3423" spans="1:20" ht="49" x14ac:dyDescent="0.25">
      <c r="A3423">
        <v>3647</v>
      </c>
      <c r="B3423" s="3" t="s">
        <v>3645</v>
      </c>
      <c r="C3423" s="3" t="s">
        <v>7757</v>
      </c>
      <c r="D3423">
        <v>500</v>
      </c>
      <c r="E3423">
        <v>30</v>
      </c>
      <c r="F3423" t="s">
        <v>8221</v>
      </c>
      <c r="G3423" t="s">
        <v>8225</v>
      </c>
      <c r="H3423" t="s">
        <v>8247</v>
      </c>
      <c r="I3423">
        <v>1475258327</v>
      </c>
      <c r="J3423">
        <v>1471370327</v>
      </c>
      <c r="K3423" t="b">
        <v>0</v>
      </c>
      <c r="L3423">
        <v>2</v>
      </c>
      <c r="M3423" t="b">
        <v>0</v>
      </c>
      <c r="N3423" t="s">
        <v>8305</v>
      </c>
      <c r="O3423" s="5">
        <f>E3423/D3423</f>
        <v>0.06</v>
      </c>
      <c r="P3423" s="6">
        <f>ROUND(E3423/L3423,2)</f>
        <v>15</v>
      </c>
      <c r="Q3423" t="str">
        <f>LEFT(N3423, SEARCH("/",N3423)-1)</f>
        <v>theater</v>
      </c>
      <c r="R3423" t="str">
        <f>RIGHT(N3423, LEN(N3423)-SEARCH("/",N3423))</f>
        <v>musical</v>
      </c>
      <c r="S3423" s="10">
        <f t="shared" si="106"/>
        <v>42598.540821759256</v>
      </c>
      <c r="T3423" s="10">
        <f t="shared" si="107"/>
        <v>42643.540821759256</v>
      </c>
    </row>
    <row r="3424" spans="1:20" ht="33" x14ac:dyDescent="0.25">
      <c r="A3424">
        <v>3728</v>
      </c>
      <c r="B3424" s="3" t="s">
        <v>3725</v>
      </c>
      <c r="C3424" s="3" t="s">
        <v>7838</v>
      </c>
      <c r="D3424">
        <v>20000</v>
      </c>
      <c r="E3424">
        <v>1862</v>
      </c>
      <c r="F3424" t="s">
        <v>8221</v>
      </c>
      <c r="G3424" t="s">
        <v>8224</v>
      </c>
      <c r="H3424" t="s">
        <v>8246</v>
      </c>
      <c r="I3424">
        <v>1439957176</v>
      </c>
      <c r="J3424">
        <v>1437365176</v>
      </c>
      <c r="K3424" t="b">
        <v>0</v>
      </c>
      <c r="L3424">
        <v>31</v>
      </c>
      <c r="M3424" t="b">
        <v>0</v>
      </c>
      <c r="N3424" t="s">
        <v>8271</v>
      </c>
      <c r="O3424" s="5">
        <f>E3424/D3424</f>
        <v>9.3100000000000002E-2</v>
      </c>
      <c r="P3424" s="6">
        <f>ROUND(E3424/L3424,2)</f>
        <v>60.06</v>
      </c>
      <c r="Q3424" t="str">
        <f>LEFT(N3424, SEARCH("/",N3424)-1)</f>
        <v>theater</v>
      </c>
      <c r="R3424" t="str">
        <f>RIGHT(N3424, LEN(N3424)-SEARCH("/",N3424))</f>
        <v>plays</v>
      </c>
      <c r="S3424" s="10">
        <f t="shared" si="106"/>
        <v>42204.962685185186</v>
      </c>
      <c r="T3424" s="10">
        <f t="shared" si="107"/>
        <v>42234.962685185186</v>
      </c>
    </row>
    <row r="3425" spans="1:20" ht="49" x14ac:dyDescent="0.25">
      <c r="A3425">
        <v>3729</v>
      </c>
      <c r="B3425" s="3" t="s">
        <v>3726</v>
      </c>
      <c r="C3425" s="3" t="s">
        <v>7839</v>
      </c>
      <c r="D3425">
        <v>5000</v>
      </c>
      <c r="E3425">
        <v>362</v>
      </c>
      <c r="F3425" t="s">
        <v>8221</v>
      </c>
      <c r="G3425" t="s">
        <v>8224</v>
      </c>
      <c r="H3425" t="s">
        <v>8246</v>
      </c>
      <c r="I3425">
        <v>1427082912</v>
      </c>
      <c r="J3425">
        <v>1423198512</v>
      </c>
      <c r="K3425" t="b">
        <v>0</v>
      </c>
      <c r="L3425">
        <v>5</v>
      </c>
      <c r="M3425" t="b">
        <v>0</v>
      </c>
      <c r="N3425" t="s">
        <v>8271</v>
      </c>
      <c r="O3425" s="5">
        <f>E3425/D3425</f>
        <v>7.2400000000000006E-2</v>
      </c>
      <c r="P3425" s="6">
        <f>ROUND(E3425/L3425,2)</f>
        <v>72.400000000000006</v>
      </c>
      <c r="Q3425" t="str">
        <f>LEFT(N3425, SEARCH("/",N3425)-1)</f>
        <v>theater</v>
      </c>
      <c r="R3425" t="str">
        <f>RIGHT(N3425, LEN(N3425)-SEARCH("/",N3425))</f>
        <v>plays</v>
      </c>
      <c r="S3425" s="10">
        <f t="shared" si="106"/>
        <v>42040.996666666666</v>
      </c>
      <c r="T3425" s="10">
        <f t="shared" si="107"/>
        <v>42085.954999999994</v>
      </c>
    </row>
    <row r="3426" spans="1:20" ht="49" x14ac:dyDescent="0.25">
      <c r="A3426">
        <v>3730</v>
      </c>
      <c r="B3426" s="3" t="s">
        <v>3727</v>
      </c>
      <c r="C3426" s="3" t="s">
        <v>7840</v>
      </c>
      <c r="D3426">
        <v>1000</v>
      </c>
      <c r="E3426">
        <v>100</v>
      </c>
      <c r="F3426" t="s">
        <v>8221</v>
      </c>
      <c r="G3426" t="s">
        <v>8224</v>
      </c>
      <c r="H3426" t="s">
        <v>8246</v>
      </c>
      <c r="I3426">
        <v>1439828159</v>
      </c>
      <c r="J3426">
        <v>1437236159</v>
      </c>
      <c r="K3426" t="b">
        <v>0</v>
      </c>
      <c r="L3426">
        <v>1</v>
      </c>
      <c r="M3426" t="b">
        <v>0</v>
      </c>
      <c r="N3426" t="s">
        <v>8271</v>
      </c>
      <c r="O3426" s="5">
        <f>E3426/D3426</f>
        <v>0.1</v>
      </c>
      <c r="P3426" s="6">
        <f>ROUND(E3426/L3426,2)</f>
        <v>100</v>
      </c>
      <c r="Q3426" t="str">
        <f>LEFT(N3426, SEARCH("/",N3426)-1)</f>
        <v>theater</v>
      </c>
      <c r="R3426" t="str">
        <f>RIGHT(N3426, LEN(N3426)-SEARCH("/",N3426))</f>
        <v>plays</v>
      </c>
      <c r="S3426" s="10">
        <f t="shared" si="106"/>
        <v>42203.46943287037</v>
      </c>
      <c r="T3426" s="10">
        <f t="shared" si="107"/>
        <v>42233.46943287037</v>
      </c>
    </row>
    <row r="3427" spans="1:20" ht="49" x14ac:dyDescent="0.25">
      <c r="A3427">
        <v>3731</v>
      </c>
      <c r="B3427" s="3" t="s">
        <v>3728</v>
      </c>
      <c r="C3427" s="3" t="s">
        <v>7841</v>
      </c>
      <c r="D3427">
        <v>5500</v>
      </c>
      <c r="E3427">
        <v>620</v>
      </c>
      <c r="F3427" t="s">
        <v>8221</v>
      </c>
      <c r="G3427" t="s">
        <v>8224</v>
      </c>
      <c r="H3427" t="s">
        <v>8246</v>
      </c>
      <c r="I3427">
        <v>1420860180</v>
      </c>
      <c r="J3427">
        <v>1418234646</v>
      </c>
      <c r="K3427" t="b">
        <v>0</v>
      </c>
      <c r="L3427">
        <v>12</v>
      </c>
      <c r="M3427" t="b">
        <v>0</v>
      </c>
      <c r="N3427" t="s">
        <v>8271</v>
      </c>
      <c r="O3427" s="5">
        <f>E3427/D3427</f>
        <v>0.11272727272727273</v>
      </c>
      <c r="P3427" s="6">
        <f>ROUND(E3427/L3427,2)</f>
        <v>51.67</v>
      </c>
      <c r="Q3427" t="str">
        <f>LEFT(N3427, SEARCH("/",N3427)-1)</f>
        <v>theater</v>
      </c>
      <c r="R3427" t="str">
        <f>RIGHT(N3427, LEN(N3427)-SEARCH("/",N3427))</f>
        <v>plays</v>
      </c>
      <c r="S3427" s="10">
        <f t="shared" si="106"/>
        <v>41983.544513888883</v>
      </c>
      <c r="T3427" s="10">
        <f t="shared" si="107"/>
        <v>42013.932638888888</v>
      </c>
    </row>
    <row r="3428" spans="1:20" ht="33" x14ac:dyDescent="0.25">
      <c r="A3428">
        <v>3732</v>
      </c>
      <c r="B3428" s="3" t="s">
        <v>3729</v>
      </c>
      <c r="C3428" s="3" t="s">
        <v>7842</v>
      </c>
      <c r="D3428">
        <v>850</v>
      </c>
      <c r="E3428">
        <v>131</v>
      </c>
      <c r="F3428" t="s">
        <v>8221</v>
      </c>
      <c r="G3428" t="s">
        <v>8233</v>
      </c>
      <c r="H3428" t="s">
        <v>8249</v>
      </c>
      <c r="I3428">
        <v>1422100800</v>
      </c>
      <c r="J3428">
        <v>1416932133</v>
      </c>
      <c r="K3428" t="b">
        <v>0</v>
      </c>
      <c r="L3428">
        <v>4</v>
      </c>
      <c r="M3428" t="b">
        <v>0</v>
      </c>
      <c r="N3428" t="s">
        <v>8271</v>
      </c>
      <c r="O3428" s="5">
        <f>E3428/D3428</f>
        <v>0.15411764705882353</v>
      </c>
      <c r="P3428" s="6">
        <f>ROUND(E3428/L3428,2)</f>
        <v>32.75</v>
      </c>
      <c r="Q3428" t="str">
        <f>LEFT(N3428, SEARCH("/",N3428)-1)</f>
        <v>theater</v>
      </c>
      <c r="R3428" t="str">
        <f>RIGHT(N3428, LEN(N3428)-SEARCH("/",N3428))</f>
        <v>plays</v>
      </c>
      <c r="S3428" s="10">
        <f t="shared" si="106"/>
        <v>41968.469131944446</v>
      </c>
      <c r="T3428" s="10">
        <f t="shared" si="107"/>
        <v>42028.291666666664</v>
      </c>
    </row>
    <row r="3429" spans="1:20" ht="49" x14ac:dyDescent="0.25">
      <c r="A3429">
        <v>3733</v>
      </c>
      <c r="B3429" s="3" t="s">
        <v>3730</v>
      </c>
      <c r="C3429" s="3" t="s">
        <v>7843</v>
      </c>
      <c r="D3429">
        <v>1500</v>
      </c>
      <c r="E3429">
        <v>0</v>
      </c>
      <c r="F3429" t="s">
        <v>8221</v>
      </c>
      <c r="G3429" t="s">
        <v>8224</v>
      </c>
      <c r="H3429" t="s">
        <v>8246</v>
      </c>
      <c r="I3429">
        <v>1429396200</v>
      </c>
      <c r="J3429">
        <v>1428539708</v>
      </c>
      <c r="K3429" t="b">
        <v>0</v>
      </c>
      <c r="L3429">
        <v>0</v>
      </c>
      <c r="M3429" t="b">
        <v>0</v>
      </c>
      <c r="N3429" t="s">
        <v>8271</v>
      </c>
      <c r="O3429" s="5">
        <f>E3429/D3429</f>
        <v>0</v>
      </c>
      <c r="P3429" s="6" t="e">
        <f>ROUND(E3429/L3429,2)</f>
        <v>#DIV/0!</v>
      </c>
      <c r="Q3429" t="str">
        <f>LEFT(N3429, SEARCH("/",N3429)-1)</f>
        <v>theater</v>
      </c>
      <c r="R3429" t="str">
        <f>RIGHT(N3429, LEN(N3429)-SEARCH("/",N3429))</f>
        <v>plays</v>
      </c>
      <c r="S3429" s="10">
        <f t="shared" si="106"/>
        <v>42102.816064814811</v>
      </c>
      <c r="T3429" s="10">
        <f t="shared" si="107"/>
        <v>42112.729166666664</v>
      </c>
    </row>
    <row r="3430" spans="1:20" ht="49" x14ac:dyDescent="0.25">
      <c r="A3430">
        <v>3734</v>
      </c>
      <c r="B3430" s="3" t="s">
        <v>3731</v>
      </c>
      <c r="C3430" s="3" t="s">
        <v>7844</v>
      </c>
      <c r="D3430">
        <v>1500</v>
      </c>
      <c r="E3430">
        <v>427</v>
      </c>
      <c r="F3430" t="s">
        <v>8221</v>
      </c>
      <c r="G3430" t="s">
        <v>8224</v>
      </c>
      <c r="H3430" t="s">
        <v>8246</v>
      </c>
      <c r="I3430">
        <v>1432589896</v>
      </c>
      <c r="J3430">
        <v>1427405896</v>
      </c>
      <c r="K3430" t="b">
        <v>0</v>
      </c>
      <c r="L3430">
        <v>7</v>
      </c>
      <c r="M3430" t="b">
        <v>0</v>
      </c>
      <c r="N3430" t="s">
        <v>8271</v>
      </c>
      <c r="O3430" s="5">
        <f>E3430/D3430</f>
        <v>0.28466666666666668</v>
      </c>
      <c r="P3430" s="6">
        <f>ROUND(E3430/L3430,2)</f>
        <v>61</v>
      </c>
      <c r="Q3430" t="str">
        <f>LEFT(N3430, SEARCH("/",N3430)-1)</f>
        <v>theater</v>
      </c>
      <c r="R3430" t="str">
        <f>RIGHT(N3430, LEN(N3430)-SEARCH("/",N3430))</f>
        <v>plays</v>
      </c>
      <c r="S3430" s="10">
        <f t="shared" si="106"/>
        <v>42089.693240740737</v>
      </c>
      <c r="T3430" s="10">
        <f t="shared" si="107"/>
        <v>42149.693240740737</v>
      </c>
    </row>
    <row r="3431" spans="1:20" ht="33" x14ac:dyDescent="0.25">
      <c r="A3431">
        <v>3735</v>
      </c>
      <c r="B3431" s="3" t="s">
        <v>3732</v>
      </c>
      <c r="C3431" s="3" t="s">
        <v>7845</v>
      </c>
      <c r="D3431">
        <v>150</v>
      </c>
      <c r="E3431">
        <v>20</v>
      </c>
      <c r="F3431" t="s">
        <v>8221</v>
      </c>
      <c r="G3431" t="s">
        <v>8225</v>
      </c>
      <c r="H3431" t="s">
        <v>8247</v>
      </c>
      <c r="I3431">
        <v>1432831089</v>
      </c>
      <c r="J3431">
        <v>1430239089</v>
      </c>
      <c r="K3431" t="b">
        <v>0</v>
      </c>
      <c r="L3431">
        <v>2</v>
      </c>
      <c r="M3431" t="b">
        <v>0</v>
      </c>
      <c r="N3431" t="s">
        <v>8271</v>
      </c>
      <c r="O3431" s="5">
        <f>E3431/D3431</f>
        <v>0.13333333333333333</v>
      </c>
      <c r="P3431" s="6">
        <f>ROUND(E3431/L3431,2)</f>
        <v>10</v>
      </c>
      <c r="Q3431" t="str">
        <f>LEFT(N3431, SEARCH("/",N3431)-1)</f>
        <v>theater</v>
      </c>
      <c r="R3431" t="str">
        <f>RIGHT(N3431, LEN(N3431)-SEARCH("/",N3431))</f>
        <v>plays</v>
      </c>
      <c r="S3431" s="10">
        <f t="shared" si="106"/>
        <v>42122.484826388885</v>
      </c>
      <c r="T3431" s="10">
        <f t="shared" si="107"/>
        <v>42152.484826388885</v>
      </c>
    </row>
    <row r="3432" spans="1:20" ht="49" x14ac:dyDescent="0.25">
      <c r="A3432">
        <v>3736</v>
      </c>
      <c r="B3432" s="3" t="s">
        <v>3733</v>
      </c>
      <c r="C3432" s="3" t="s">
        <v>7846</v>
      </c>
      <c r="D3432">
        <v>1500</v>
      </c>
      <c r="E3432">
        <v>10</v>
      </c>
      <c r="F3432" t="s">
        <v>8221</v>
      </c>
      <c r="G3432" t="s">
        <v>8225</v>
      </c>
      <c r="H3432" t="s">
        <v>8247</v>
      </c>
      <c r="I3432">
        <v>1427133600</v>
      </c>
      <c r="J3432">
        <v>1423847093</v>
      </c>
      <c r="K3432" t="b">
        <v>0</v>
      </c>
      <c r="L3432">
        <v>1</v>
      </c>
      <c r="M3432" t="b">
        <v>0</v>
      </c>
      <c r="N3432" t="s">
        <v>8271</v>
      </c>
      <c r="O3432" s="5">
        <f>E3432/D3432</f>
        <v>6.6666666666666671E-3</v>
      </c>
      <c r="P3432" s="6">
        <f>ROUND(E3432/L3432,2)</f>
        <v>10</v>
      </c>
      <c r="Q3432" t="str">
        <f>LEFT(N3432, SEARCH("/",N3432)-1)</f>
        <v>theater</v>
      </c>
      <c r="R3432" t="str">
        <f>RIGHT(N3432, LEN(N3432)-SEARCH("/",N3432))</f>
        <v>plays</v>
      </c>
      <c r="S3432" s="10">
        <f t="shared" si="106"/>
        <v>42048.503391203696</v>
      </c>
      <c r="T3432" s="10">
        <f t="shared" si="107"/>
        <v>42086.541666666664</v>
      </c>
    </row>
    <row r="3433" spans="1:20" ht="33" x14ac:dyDescent="0.25">
      <c r="A3433">
        <v>3737</v>
      </c>
      <c r="B3433" s="3" t="s">
        <v>3734</v>
      </c>
      <c r="C3433" s="3" t="s">
        <v>7847</v>
      </c>
      <c r="D3433">
        <v>700</v>
      </c>
      <c r="E3433">
        <v>150</v>
      </c>
      <c r="F3433" t="s">
        <v>8221</v>
      </c>
      <c r="G3433" t="s">
        <v>8224</v>
      </c>
      <c r="H3433" t="s">
        <v>8246</v>
      </c>
      <c r="I3433">
        <v>1447311540</v>
      </c>
      <c r="J3433">
        <v>1445358903</v>
      </c>
      <c r="K3433" t="b">
        <v>0</v>
      </c>
      <c r="L3433">
        <v>4</v>
      </c>
      <c r="M3433" t="b">
        <v>0</v>
      </c>
      <c r="N3433" t="s">
        <v>8271</v>
      </c>
      <c r="O3433" s="5">
        <f>E3433/D3433</f>
        <v>0.21428571428571427</v>
      </c>
      <c r="P3433" s="6">
        <f>ROUND(E3433/L3433,2)</f>
        <v>37.5</v>
      </c>
      <c r="Q3433" t="str">
        <f>LEFT(N3433, SEARCH("/",N3433)-1)</f>
        <v>theater</v>
      </c>
      <c r="R3433" t="str">
        <f>RIGHT(N3433, LEN(N3433)-SEARCH("/",N3433))</f>
        <v>plays</v>
      </c>
      <c r="S3433" s="10">
        <f t="shared" si="106"/>
        <v>42297.482673611106</v>
      </c>
      <c r="T3433" s="10">
        <f t="shared" si="107"/>
        <v>42320.082638888889</v>
      </c>
    </row>
    <row r="3434" spans="1:20" ht="33" x14ac:dyDescent="0.25">
      <c r="A3434">
        <v>3738</v>
      </c>
      <c r="B3434" s="3" t="s">
        <v>3735</v>
      </c>
      <c r="C3434" s="3" t="s">
        <v>7848</v>
      </c>
      <c r="D3434">
        <v>1500</v>
      </c>
      <c r="E3434">
        <v>270</v>
      </c>
      <c r="F3434" t="s">
        <v>8221</v>
      </c>
      <c r="G3434" t="s">
        <v>8225</v>
      </c>
      <c r="H3434" t="s">
        <v>8247</v>
      </c>
      <c r="I3434">
        <v>1405461600</v>
      </c>
      <c r="J3434">
        <v>1403562705</v>
      </c>
      <c r="K3434" t="b">
        <v>0</v>
      </c>
      <c r="L3434">
        <v>6</v>
      </c>
      <c r="M3434" t="b">
        <v>0</v>
      </c>
      <c r="N3434" t="s">
        <v>8271</v>
      </c>
      <c r="O3434" s="5">
        <f>E3434/D3434</f>
        <v>0.18</v>
      </c>
      <c r="P3434" s="6">
        <f>ROUND(E3434/L3434,2)</f>
        <v>45</v>
      </c>
      <c r="Q3434" t="str">
        <f>LEFT(N3434, SEARCH("/",N3434)-1)</f>
        <v>theater</v>
      </c>
      <c r="R3434" t="str">
        <f>RIGHT(N3434, LEN(N3434)-SEARCH("/",N3434))</f>
        <v>plays</v>
      </c>
      <c r="S3434" s="10">
        <f t="shared" si="106"/>
        <v>41813.730381944442</v>
      </c>
      <c r="T3434" s="10">
        <f t="shared" si="107"/>
        <v>41835.708333333328</v>
      </c>
    </row>
    <row r="3435" spans="1:20" ht="49" x14ac:dyDescent="0.25">
      <c r="A3435">
        <v>3739</v>
      </c>
      <c r="B3435" s="3" t="s">
        <v>3736</v>
      </c>
      <c r="C3435" s="3" t="s">
        <v>7849</v>
      </c>
      <c r="D3435">
        <v>4000</v>
      </c>
      <c r="E3435">
        <v>805</v>
      </c>
      <c r="F3435" t="s">
        <v>8221</v>
      </c>
      <c r="G3435" t="s">
        <v>8225</v>
      </c>
      <c r="H3435" t="s">
        <v>8247</v>
      </c>
      <c r="I3435">
        <v>1468752468</v>
      </c>
      <c r="J3435">
        <v>1467024468</v>
      </c>
      <c r="K3435" t="b">
        <v>0</v>
      </c>
      <c r="L3435">
        <v>8</v>
      </c>
      <c r="M3435" t="b">
        <v>0</v>
      </c>
      <c r="N3435" t="s">
        <v>8271</v>
      </c>
      <c r="O3435" s="5">
        <f>E3435/D3435</f>
        <v>0.20125000000000001</v>
      </c>
      <c r="P3435" s="6">
        <f>ROUND(E3435/L3435,2)</f>
        <v>100.63</v>
      </c>
      <c r="Q3435" t="str">
        <f>LEFT(N3435, SEARCH("/",N3435)-1)</f>
        <v>theater</v>
      </c>
      <c r="R3435" t="str">
        <f>RIGHT(N3435, LEN(N3435)-SEARCH("/",N3435))</f>
        <v>plays</v>
      </c>
      <c r="S3435" s="10">
        <f t="shared" si="106"/>
        <v>42548.241527777776</v>
      </c>
      <c r="T3435" s="10">
        <f t="shared" si="107"/>
        <v>42568.241527777776</v>
      </c>
    </row>
    <row r="3436" spans="1:20" ht="49" x14ac:dyDescent="0.25">
      <c r="A3436">
        <v>3740</v>
      </c>
      <c r="B3436" s="3" t="s">
        <v>3737</v>
      </c>
      <c r="C3436" s="3" t="s">
        <v>7850</v>
      </c>
      <c r="D3436">
        <v>2000</v>
      </c>
      <c r="E3436">
        <v>358</v>
      </c>
      <c r="F3436" t="s">
        <v>8221</v>
      </c>
      <c r="G3436" t="s">
        <v>8224</v>
      </c>
      <c r="H3436" t="s">
        <v>8246</v>
      </c>
      <c r="I3436">
        <v>1407808438</v>
      </c>
      <c r="J3436">
        <v>1405217355</v>
      </c>
      <c r="K3436" t="b">
        <v>0</v>
      </c>
      <c r="L3436">
        <v>14</v>
      </c>
      <c r="M3436" t="b">
        <v>0</v>
      </c>
      <c r="N3436" t="s">
        <v>8271</v>
      </c>
      <c r="O3436" s="5">
        <f>E3436/D3436</f>
        <v>0.17899999999999999</v>
      </c>
      <c r="P3436" s="6">
        <f>ROUND(E3436/L3436,2)</f>
        <v>25.57</v>
      </c>
      <c r="Q3436" t="str">
        <f>LEFT(N3436, SEARCH("/",N3436)-1)</f>
        <v>theater</v>
      </c>
      <c r="R3436" t="str">
        <f>RIGHT(N3436, LEN(N3436)-SEARCH("/",N3436))</f>
        <v>plays</v>
      </c>
      <c r="S3436" s="10">
        <f t="shared" si="106"/>
        <v>41832.881423611107</v>
      </c>
      <c r="T3436" s="10">
        <f t="shared" si="107"/>
        <v>41862.870810185181</v>
      </c>
    </row>
    <row r="3437" spans="1:20" ht="49" x14ac:dyDescent="0.25">
      <c r="A3437">
        <v>3741</v>
      </c>
      <c r="B3437" s="3" t="s">
        <v>3738</v>
      </c>
      <c r="C3437" s="3" t="s">
        <v>7851</v>
      </c>
      <c r="D3437">
        <v>20000</v>
      </c>
      <c r="E3437">
        <v>0</v>
      </c>
      <c r="F3437" t="s">
        <v>8221</v>
      </c>
      <c r="G3437" t="s">
        <v>8224</v>
      </c>
      <c r="H3437" t="s">
        <v>8246</v>
      </c>
      <c r="I3437">
        <v>1450389950</v>
      </c>
      <c r="J3437">
        <v>1447797950</v>
      </c>
      <c r="K3437" t="b">
        <v>0</v>
      </c>
      <c r="L3437">
        <v>0</v>
      </c>
      <c r="M3437" t="b">
        <v>0</v>
      </c>
      <c r="N3437" t="s">
        <v>8271</v>
      </c>
      <c r="O3437" s="5">
        <f>E3437/D3437</f>
        <v>0</v>
      </c>
      <c r="P3437" s="6" t="e">
        <f>ROUND(E3437/L3437,2)</f>
        <v>#DIV/0!</v>
      </c>
      <c r="Q3437" t="str">
        <f>LEFT(N3437, SEARCH("/",N3437)-1)</f>
        <v>theater</v>
      </c>
      <c r="R3437" t="str">
        <f>RIGHT(N3437, LEN(N3437)-SEARCH("/",N3437))</f>
        <v>plays</v>
      </c>
      <c r="S3437" s="10">
        <f t="shared" si="106"/>
        <v>42325.712384259255</v>
      </c>
      <c r="T3437" s="10">
        <f t="shared" si="107"/>
        <v>42355.712384259255</v>
      </c>
    </row>
    <row r="3438" spans="1:20" ht="49" x14ac:dyDescent="0.25">
      <c r="A3438">
        <v>3742</v>
      </c>
      <c r="B3438" s="3" t="s">
        <v>3739</v>
      </c>
      <c r="C3438" s="3" t="s">
        <v>7852</v>
      </c>
      <c r="D3438">
        <v>5000</v>
      </c>
      <c r="E3438">
        <v>100</v>
      </c>
      <c r="F3438" t="s">
        <v>8221</v>
      </c>
      <c r="G3438" t="s">
        <v>8224</v>
      </c>
      <c r="H3438" t="s">
        <v>8246</v>
      </c>
      <c r="I3438">
        <v>1409980144</v>
      </c>
      <c r="J3438">
        <v>1407388144</v>
      </c>
      <c r="K3438" t="b">
        <v>0</v>
      </c>
      <c r="L3438">
        <v>4</v>
      </c>
      <c r="M3438" t="b">
        <v>0</v>
      </c>
      <c r="N3438" t="s">
        <v>8271</v>
      </c>
      <c r="O3438" s="5">
        <f>E3438/D3438</f>
        <v>0.02</v>
      </c>
      <c r="P3438" s="6">
        <f>ROUND(E3438/L3438,2)</f>
        <v>25</v>
      </c>
      <c r="Q3438" t="str">
        <f>LEFT(N3438, SEARCH("/",N3438)-1)</f>
        <v>theater</v>
      </c>
      <c r="R3438" t="str">
        <f>RIGHT(N3438, LEN(N3438)-SEARCH("/",N3438))</f>
        <v>plays</v>
      </c>
      <c r="S3438" s="10">
        <f t="shared" si="106"/>
        <v>41858.006296296291</v>
      </c>
      <c r="T3438" s="10">
        <f t="shared" si="107"/>
        <v>41888.006296296291</v>
      </c>
    </row>
    <row r="3439" spans="1:20" ht="33" x14ac:dyDescent="0.25">
      <c r="A3439">
        <v>3743</v>
      </c>
      <c r="B3439" s="3" t="s">
        <v>3740</v>
      </c>
      <c r="C3439" s="3" t="s">
        <v>7853</v>
      </c>
      <c r="D3439">
        <v>2200</v>
      </c>
      <c r="E3439">
        <v>0</v>
      </c>
      <c r="F3439" t="s">
        <v>8221</v>
      </c>
      <c r="G3439" t="s">
        <v>8224</v>
      </c>
      <c r="H3439" t="s">
        <v>8246</v>
      </c>
      <c r="I3439">
        <v>1404406964</v>
      </c>
      <c r="J3439">
        <v>1401814964</v>
      </c>
      <c r="K3439" t="b">
        <v>0</v>
      </c>
      <c r="L3439">
        <v>0</v>
      </c>
      <c r="M3439" t="b">
        <v>0</v>
      </c>
      <c r="N3439" t="s">
        <v>8271</v>
      </c>
      <c r="O3439" s="5">
        <f>E3439/D3439</f>
        <v>0</v>
      </c>
      <c r="P3439" s="6" t="e">
        <f>ROUND(E3439/L3439,2)</f>
        <v>#DIV/0!</v>
      </c>
      <c r="Q3439" t="str">
        <f>LEFT(N3439, SEARCH("/",N3439)-1)</f>
        <v>theater</v>
      </c>
      <c r="R3439" t="str">
        <f>RIGHT(N3439, LEN(N3439)-SEARCH("/",N3439))</f>
        <v>plays</v>
      </c>
      <c r="S3439" s="10">
        <f t="shared" si="106"/>
        <v>41793.501898148148</v>
      </c>
      <c r="T3439" s="10">
        <f t="shared" si="107"/>
        <v>41823.501898148148</v>
      </c>
    </row>
    <row r="3440" spans="1:20" ht="49" x14ac:dyDescent="0.25">
      <c r="A3440">
        <v>3744</v>
      </c>
      <c r="B3440" s="3" t="s">
        <v>3741</v>
      </c>
      <c r="C3440" s="3" t="s">
        <v>7854</v>
      </c>
      <c r="D3440">
        <v>1200</v>
      </c>
      <c r="E3440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t="b">
        <v>0</v>
      </c>
      <c r="N3440" t="s">
        <v>8271</v>
      </c>
      <c r="O3440" s="5">
        <f>E3440/D3440</f>
        <v>0</v>
      </c>
      <c r="P3440" s="6" t="e">
        <f>ROUND(E3440/L3440,2)</f>
        <v>#DIV/0!</v>
      </c>
      <c r="Q3440" t="str">
        <f>LEFT(N3440, SEARCH("/",N3440)-1)</f>
        <v>theater</v>
      </c>
      <c r="R3440" t="str">
        <f>RIGHT(N3440, LEN(N3440)-SEARCH("/",N3440))</f>
        <v>plays</v>
      </c>
      <c r="S3440" s="10">
        <f t="shared" si="106"/>
        <v>41793.605925925927</v>
      </c>
      <c r="T3440" s="10">
        <f t="shared" si="107"/>
        <v>41824.957638888889</v>
      </c>
    </row>
    <row r="3441" spans="1:20" ht="49" x14ac:dyDescent="0.25">
      <c r="A3441">
        <v>3745</v>
      </c>
      <c r="B3441" s="3" t="s">
        <v>3742</v>
      </c>
      <c r="C3441" s="3" t="s">
        <v>7855</v>
      </c>
      <c r="D3441">
        <v>100</v>
      </c>
      <c r="E3441">
        <v>10</v>
      </c>
      <c r="F3441" t="s">
        <v>8221</v>
      </c>
      <c r="G3441" t="s">
        <v>8224</v>
      </c>
      <c r="H3441" t="s">
        <v>8246</v>
      </c>
      <c r="I3441">
        <v>1407689102</v>
      </c>
      <c r="J3441">
        <v>1405097102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0.1</v>
      </c>
      <c r="P3441" s="6">
        <f>ROUND(E3441/L3441,2)</f>
        <v>10</v>
      </c>
      <c r="Q3441" t="str">
        <f>LEFT(N3441, SEARCH("/",N3441)-1)</f>
        <v>theater</v>
      </c>
      <c r="R3441" t="str">
        <f>RIGHT(N3441, LEN(N3441)-SEARCH("/",N3441))</f>
        <v>plays</v>
      </c>
      <c r="S3441" s="10">
        <f t="shared" si="106"/>
        <v>41831.489606481475</v>
      </c>
      <c r="T3441" s="10">
        <f t="shared" si="107"/>
        <v>41861.489606481475</v>
      </c>
    </row>
    <row r="3442" spans="1:20" ht="18" x14ac:dyDescent="0.25">
      <c r="A3442">
        <v>3746</v>
      </c>
      <c r="B3442" s="3" t="s">
        <v>3743</v>
      </c>
      <c r="C3442" s="3" t="s">
        <v>7856</v>
      </c>
      <c r="D3442">
        <v>8500</v>
      </c>
      <c r="E3442">
        <v>202</v>
      </c>
      <c r="F3442" t="s">
        <v>8221</v>
      </c>
      <c r="G3442" t="s">
        <v>8224</v>
      </c>
      <c r="H3442" t="s">
        <v>8246</v>
      </c>
      <c r="I3442">
        <v>1475918439</v>
      </c>
      <c r="J3442">
        <v>1473326439</v>
      </c>
      <c r="K3442" t="b">
        <v>0</v>
      </c>
      <c r="L3442">
        <v>1</v>
      </c>
      <c r="M3442" t="b">
        <v>0</v>
      </c>
      <c r="N3442" t="s">
        <v>8271</v>
      </c>
      <c r="O3442" s="5">
        <f>E3442/D3442</f>
        <v>2.3764705882352941E-2</v>
      </c>
      <c r="P3442" s="6">
        <f>ROUND(E3442/L3442,2)</f>
        <v>202</v>
      </c>
      <c r="Q3442" t="str">
        <f>LEFT(N3442, SEARCH("/",N3442)-1)</f>
        <v>theater</v>
      </c>
      <c r="R3442" t="str">
        <f>RIGHT(N3442, LEN(N3442)-SEARCH("/",N3442))</f>
        <v>plays</v>
      </c>
      <c r="S3442" s="10">
        <f t="shared" si="106"/>
        <v>42621.18100694444</v>
      </c>
      <c r="T3442" s="10">
        <f t="shared" si="107"/>
        <v>42651.18100694444</v>
      </c>
    </row>
    <row r="3443" spans="1:20" ht="33" x14ac:dyDescent="0.25">
      <c r="A3443">
        <v>3747</v>
      </c>
      <c r="B3443" s="3" t="s">
        <v>3744</v>
      </c>
      <c r="C3443" s="3" t="s">
        <v>7857</v>
      </c>
      <c r="D3443">
        <v>2500</v>
      </c>
      <c r="E3443">
        <v>25</v>
      </c>
      <c r="F3443" t="s">
        <v>8221</v>
      </c>
      <c r="G3443" t="s">
        <v>8225</v>
      </c>
      <c r="H3443" t="s">
        <v>8247</v>
      </c>
      <c r="I3443">
        <v>1436137140</v>
      </c>
      <c r="J3443">
        <v>1433833896</v>
      </c>
      <c r="K3443" t="b">
        <v>0</v>
      </c>
      <c r="L3443">
        <v>1</v>
      </c>
      <c r="M3443" t="b">
        <v>0</v>
      </c>
      <c r="N3443" t="s">
        <v>8271</v>
      </c>
      <c r="O3443" s="5">
        <f>E3443/D3443</f>
        <v>0.01</v>
      </c>
      <c r="P3443" s="6">
        <f>ROUND(E3443/L3443,2)</f>
        <v>25</v>
      </c>
      <c r="Q3443" t="str">
        <f>LEFT(N3443, SEARCH("/",N3443)-1)</f>
        <v>theater</v>
      </c>
      <c r="R3443" t="str">
        <f>RIGHT(N3443, LEN(N3443)-SEARCH("/",N3443))</f>
        <v>plays</v>
      </c>
      <c r="S3443" s="10">
        <f t="shared" si="106"/>
        <v>42164.091388888883</v>
      </c>
      <c r="T3443" s="10">
        <f t="shared" si="107"/>
        <v>42190.749305555553</v>
      </c>
    </row>
    <row r="3444" spans="1:20" ht="81" x14ac:dyDescent="0.25">
      <c r="A3444">
        <v>3788</v>
      </c>
      <c r="B3444" s="3" t="s">
        <v>3785</v>
      </c>
      <c r="C3444" s="3" t="s">
        <v>7898</v>
      </c>
      <c r="D3444">
        <v>75000</v>
      </c>
      <c r="E3444">
        <v>500</v>
      </c>
      <c r="F3444" t="s">
        <v>8221</v>
      </c>
      <c r="G3444" t="s">
        <v>8224</v>
      </c>
      <c r="H3444" t="s">
        <v>8246</v>
      </c>
      <c r="I3444">
        <v>1450887480</v>
      </c>
      <c r="J3444">
        <v>1448469719</v>
      </c>
      <c r="K3444" t="b">
        <v>0</v>
      </c>
      <c r="L3444">
        <v>1</v>
      </c>
      <c r="M3444" t="b">
        <v>0</v>
      </c>
      <c r="N3444" t="s">
        <v>8305</v>
      </c>
      <c r="O3444" s="5">
        <f>E3444/D3444</f>
        <v>6.6666666666666671E-3</v>
      </c>
      <c r="P3444" s="6">
        <f>ROUND(E3444/L3444,2)</f>
        <v>500</v>
      </c>
      <c r="Q3444" t="str">
        <f>LEFT(N3444, SEARCH("/",N3444)-1)</f>
        <v>theater</v>
      </c>
      <c r="R3444" t="str">
        <f>RIGHT(N3444, LEN(N3444)-SEARCH("/",N3444))</f>
        <v>musical</v>
      </c>
      <c r="S3444" s="10">
        <f t="shared" si="106"/>
        <v>42333.487488425926</v>
      </c>
      <c r="T3444" s="10">
        <f t="shared" si="107"/>
        <v>42361.470833333333</v>
      </c>
    </row>
    <row r="3445" spans="1:20" ht="49" x14ac:dyDescent="0.25">
      <c r="A3445">
        <v>3789</v>
      </c>
      <c r="B3445" s="3" t="s">
        <v>3786</v>
      </c>
      <c r="C3445" s="3" t="s">
        <v>7899</v>
      </c>
      <c r="D3445">
        <v>3550</v>
      </c>
      <c r="E3445">
        <v>116</v>
      </c>
      <c r="F3445" t="s">
        <v>8221</v>
      </c>
      <c r="G3445" t="s">
        <v>8225</v>
      </c>
      <c r="H3445" t="s">
        <v>8247</v>
      </c>
      <c r="I3445">
        <v>1434395418</v>
      </c>
      <c r="J3445">
        <v>1431630618</v>
      </c>
      <c r="K3445" t="b">
        <v>0</v>
      </c>
      <c r="L3445">
        <v>4</v>
      </c>
      <c r="M3445" t="b">
        <v>0</v>
      </c>
      <c r="N3445" t="s">
        <v>8305</v>
      </c>
      <c r="O3445" s="5">
        <f>E3445/D3445</f>
        <v>3.267605633802817E-2</v>
      </c>
      <c r="P3445" s="6">
        <f>ROUND(E3445/L3445,2)</f>
        <v>29</v>
      </c>
      <c r="Q3445" t="str">
        <f>LEFT(N3445, SEARCH("/",N3445)-1)</f>
        <v>theater</v>
      </c>
      <c r="R3445" t="str">
        <f>RIGHT(N3445, LEN(N3445)-SEARCH("/",N3445))</f>
        <v>musical</v>
      </c>
      <c r="S3445" s="10">
        <f t="shared" si="106"/>
        <v>42138.590486111112</v>
      </c>
      <c r="T3445" s="10">
        <f t="shared" si="107"/>
        <v>42170.590486111112</v>
      </c>
    </row>
    <row r="3446" spans="1:20" ht="49" x14ac:dyDescent="0.25">
      <c r="A3446">
        <v>3790</v>
      </c>
      <c r="B3446" s="3" t="s">
        <v>3787</v>
      </c>
      <c r="C3446" s="3" t="s">
        <v>7900</v>
      </c>
      <c r="D3446">
        <v>15000</v>
      </c>
      <c r="E3446">
        <v>0</v>
      </c>
      <c r="F3446" t="s">
        <v>8221</v>
      </c>
      <c r="G3446" t="s">
        <v>8224</v>
      </c>
      <c r="H3446" t="s">
        <v>8246</v>
      </c>
      <c r="I3446">
        <v>1479834023</v>
      </c>
      <c r="J3446">
        <v>1477238423</v>
      </c>
      <c r="K3446" t="b">
        <v>0</v>
      </c>
      <c r="L3446">
        <v>0</v>
      </c>
      <c r="M3446" t="b">
        <v>0</v>
      </c>
      <c r="N3446" t="s">
        <v>8305</v>
      </c>
      <c r="O3446" s="5">
        <f>E3446/D3446</f>
        <v>0</v>
      </c>
      <c r="P3446" s="6" t="e">
        <f>ROUND(E3446/L3446,2)</f>
        <v>#DIV/0!</v>
      </c>
      <c r="Q3446" t="str">
        <f>LEFT(N3446, SEARCH("/",N3446)-1)</f>
        <v>theater</v>
      </c>
      <c r="R3446" t="str">
        <f>RIGHT(N3446, LEN(N3446)-SEARCH("/",N3446))</f>
        <v>musical</v>
      </c>
      <c r="S3446" s="10">
        <f t="shared" si="106"/>
        <v>42666.458599537036</v>
      </c>
      <c r="T3446" s="10">
        <f t="shared" si="107"/>
        <v>42696.5002662037</v>
      </c>
    </row>
    <row r="3447" spans="1:20" ht="33" x14ac:dyDescent="0.25">
      <c r="A3447">
        <v>3791</v>
      </c>
      <c r="B3447" s="3" t="s">
        <v>3788</v>
      </c>
      <c r="C3447" s="3" t="s">
        <v>7901</v>
      </c>
      <c r="D3447">
        <v>1500</v>
      </c>
      <c r="E3447">
        <v>0</v>
      </c>
      <c r="F3447" t="s">
        <v>8221</v>
      </c>
      <c r="G3447" t="s">
        <v>8224</v>
      </c>
      <c r="H3447" t="s">
        <v>8246</v>
      </c>
      <c r="I3447">
        <v>1404664592</v>
      </c>
      <c r="J3447">
        <v>1399480592</v>
      </c>
      <c r="K3447" t="b">
        <v>0</v>
      </c>
      <c r="L3447">
        <v>0</v>
      </c>
      <c r="M3447" t="b">
        <v>0</v>
      </c>
      <c r="N3447" t="s">
        <v>8305</v>
      </c>
      <c r="O3447" s="5">
        <f>E3447/D3447</f>
        <v>0</v>
      </c>
      <c r="P3447" s="6" t="e">
        <f>ROUND(E3447/L3447,2)</f>
        <v>#DIV/0!</v>
      </c>
      <c r="Q3447" t="str">
        <f>LEFT(N3447, SEARCH("/",N3447)-1)</f>
        <v>theater</v>
      </c>
      <c r="R3447" t="str">
        <f>RIGHT(N3447, LEN(N3447)-SEARCH("/",N3447))</f>
        <v>musical</v>
      </c>
      <c r="S3447" s="10">
        <f t="shared" si="106"/>
        <v>41766.4837037037</v>
      </c>
      <c r="T3447" s="10">
        <f t="shared" si="107"/>
        <v>41826.4837037037</v>
      </c>
    </row>
    <row r="3448" spans="1:20" ht="33" x14ac:dyDescent="0.25">
      <c r="A3448">
        <v>3792</v>
      </c>
      <c r="B3448" s="3" t="s">
        <v>3789</v>
      </c>
      <c r="C3448" s="3" t="s">
        <v>7902</v>
      </c>
      <c r="D3448">
        <v>12500</v>
      </c>
      <c r="E3448">
        <v>35</v>
      </c>
      <c r="F3448" t="s">
        <v>8221</v>
      </c>
      <c r="G3448" t="s">
        <v>8224</v>
      </c>
      <c r="H3448" t="s">
        <v>8246</v>
      </c>
      <c r="I3448">
        <v>1436957022</v>
      </c>
      <c r="J3448">
        <v>1434365022</v>
      </c>
      <c r="K3448" t="b">
        <v>0</v>
      </c>
      <c r="L3448">
        <v>2</v>
      </c>
      <c r="M3448" t="b">
        <v>0</v>
      </c>
      <c r="N3448" t="s">
        <v>8305</v>
      </c>
      <c r="O3448" s="5">
        <f>E3448/D3448</f>
        <v>2.8E-3</v>
      </c>
      <c r="P3448" s="6">
        <f>ROUND(E3448/L3448,2)</f>
        <v>17.5</v>
      </c>
      <c r="Q3448" t="str">
        <f>LEFT(N3448, SEARCH("/",N3448)-1)</f>
        <v>theater</v>
      </c>
      <c r="R3448" t="str">
        <f>RIGHT(N3448, LEN(N3448)-SEARCH("/",N3448))</f>
        <v>musical</v>
      </c>
      <c r="S3448" s="10">
        <f t="shared" si="106"/>
        <v>42170.238680555551</v>
      </c>
      <c r="T3448" s="10">
        <f t="shared" si="107"/>
        <v>42200.238680555551</v>
      </c>
    </row>
    <row r="3449" spans="1:20" ht="49" x14ac:dyDescent="0.25">
      <c r="A3449">
        <v>3793</v>
      </c>
      <c r="B3449" s="3" t="s">
        <v>3790</v>
      </c>
      <c r="C3449" s="3" t="s">
        <v>7903</v>
      </c>
      <c r="D3449">
        <v>7000</v>
      </c>
      <c r="E3449">
        <v>4176</v>
      </c>
      <c r="F3449" t="s">
        <v>8221</v>
      </c>
      <c r="G3449" t="s">
        <v>8224</v>
      </c>
      <c r="H3449" t="s">
        <v>8246</v>
      </c>
      <c r="I3449">
        <v>1418769129</v>
      </c>
      <c r="J3449">
        <v>1416954729</v>
      </c>
      <c r="K3449" t="b">
        <v>0</v>
      </c>
      <c r="L3449">
        <v>24</v>
      </c>
      <c r="M3449" t="b">
        <v>0</v>
      </c>
      <c r="N3449" t="s">
        <v>8305</v>
      </c>
      <c r="O3449" s="5">
        <f>E3449/D3449</f>
        <v>0.59657142857142853</v>
      </c>
      <c r="P3449" s="6">
        <f>ROUND(E3449/L3449,2)</f>
        <v>174</v>
      </c>
      <c r="Q3449" t="str">
        <f>LEFT(N3449, SEARCH("/",N3449)-1)</f>
        <v>theater</v>
      </c>
      <c r="R3449" t="str">
        <f>RIGHT(N3449, LEN(N3449)-SEARCH("/",N3449))</f>
        <v>musical</v>
      </c>
      <c r="S3449" s="10">
        <f t="shared" si="106"/>
        <v>41968.73065972222</v>
      </c>
      <c r="T3449" s="10">
        <f t="shared" si="107"/>
        <v>41989.73065972222</v>
      </c>
    </row>
    <row r="3450" spans="1:20" ht="49" x14ac:dyDescent="0.25">
      <c r="A3450">
        <v>3794</v>
      </c>
      <c r="B3450" s="3" t="s">
        <v>3791</v>
      </c>
      <c r="C3450" s="3" t="s">
        <v>7904</v>
      </c>
      <c r="D3450">
        <v>5000</v>
      </c>
      <c r="E3450">
        <v>50</v>
      </c>
      <c r="F3450" t="s">
        <v>8221</v>
      </c>
      <c r="G3450" t="s">
        <v>8225</v>
      </c>
      <c r="H3450" t="s">
        <v>8247</v>
      </c>
      <c r="I3450">
        <v>1433685354</v>
      </c>
      <c r="J3450">
        <v>1431093354</v>
      </c>
      <c r="K3450" t="b">
        <v>0</v>
      </c>
      <c r="L3450">
        <v>1</v>
      </c>
      <c r="M3450" t="b">
        <v>0</v>
      </c>
      <c r="N3450" t="s">
        <v>8305</v>
      </c>
      <c r="O3450" s="5">
        <f>E3450/D3450</f>
        <v>0.01</v>
      </c>
      <c r="P3450" s="6">
        <f>ROUND(E3450/L3450,2)</f>
        <v>50</v>
      </c>
      <c r="Q3450" t="str">
        <f>LEFT(N3450, SEARCH("/",N3450)-1)</f>
        <v>theater</v>
      </c>
      <c r="R3450" t="str">
        <f>RIGHT(N3450, LEN(N3450)-SEARCH("/",N3450))</f>
        <v>musical</v>
      </c>
      <c r="S3450" s="10">
        <f t="shared" si="106"/>
        <v>42132.372152777774</v>
      </c>
      <c r="T3450" s="10">
        <f t="shared" si="107"/>
        <v>42162.372152777774</v>
      </c>
    </row>
    <row r="3451" spans="1:20" ht="49" x14ac:dyDescent="0.25">
      <c r="A3451">
        <v>3795</v>
      </c>
      <c r="B3451" s="3" t="s">
        <v>3792</v>
      </c>
      <c r="C3451" s="3" t="s">
        <v>7905</v>
      </c>
      <c r="D3451">
        <v>600</v>
      </c>
      <c r="E3451">
        <v>10</v>
      </c>
      <c r="F3451" t="s">
        <v>8221</v>
      </c>
      <c r="G3451" t="s">
        <v>8225</v>
      </c>
      <c r="H3451" t="s">
        <v>8247</v>
      </c>
      <c r="I3451">
        <v>1440801000</v>
      </c>
      <c r="J3451">
        <v>1437042490</v>
      </c>
      <c r="K3451" t="b">
        <v>0</v>
      </c>
      <c r="L3451">
        <v>2</v>
      </c>
      <c r="M3451" t="b">
        <v>0</v>
      </c>
      <c r="N3451" t="s">
        <v>8305</v>
      </c>
      <c r="O3451" s="5">
        <f>E3451/D3451</f>
        <v>1.6666666666666666E-2</v>
      </c>
      <c r="P3451" s="6">
        <f>ROUND(E3451/L3451,2)</f>
        <v>5</v>
      </c>
      <c r="Q3451" t="str">
        <f>LEFT(N3451, SEARCH("/",N3451)-1)</f>
        <v>theater</v>
      </c>
      <c r="R3451" t="str">
        <f>RIGHT(N3451, LEN(N3451)-SEARCH("/",N3451))</f>
        <v>musical</v>
      </c>
      <c r="S3451" s="10">
        <f t="shared" si="106"/>
        <v>42201.227893518517</v>
      </c>
      <c r="T3451" s="10">
        <f t="shared" si="107"/>
        <v>42244.729166666664</v>
      </c>
    </row>
    <row r="3452" spans="1:20" ht="49" x14ac:dyDescent="0.25">
      <c r="A3452">
        <v>3796</v>
      </c>
      <c r="B3452" s="3" t="s">
        <v>3793</v>
      </c>
      <c r="C3452" s="3" t="s">
        <v>7906</v>
      </c>
      <c r="D3452">
        <v>22500</v>
      </c>
      <c r="E3452">
        <v>1</v>
      </c>
      <c r="F3452" t="s">
        <v>8221</v>
      </c>
      <c r="G3452" t="s">
        <v>8224</v>
      </c>
      <c r="H3452" t="s">
        <v>8246</v>
      </c>
      <c r="I3452">
        <v>1484354556</v>
      </c>
      <c r="J3452">
        <v>1479170556</v>
      </c>
      <c r="K3452" t="b">
        <v>0</v>
      </c>
      <c r="L3452">
        <v>1</v>
      </c>
      <c r="M3452" t="b">
        <v>0</v>
      </c>
      <c r="N3452" t="s">
        <v>8305</v>
      </c>
      <c r="O3452" s="5">
        <f>E3452/D3452</f>
        <v>4.4444444444444447E-5</v>
      </c>
      <c r="P3452" s="6">
        <f>ROUND(E3452/L3452,2)</f>
        <v>1</v>
      </c>
      <c r="Q3452" t="str">
        <f>LEFT(N3452, SEARCH("/",N3452)-1)</f>
        <v>theater</v>
      </c>
      <c r="R3452" t="str">
        <f>RIGHT(N3452, LEN(N3452)-SEARCH("/",N3452))</f>
        <v>musical</v>
      </c>
      <c r="S3452" s="10">
        <f t="shared" si="106"/>
        <v>42688.821250000001</v>
      </c>
      <c r="T3452" s="10">
        <f t="shared" si="107"/>
        <v>42748.821250000001</v>
      </c>
    </row>
    <row r="3453" spans="1:20" ht="49" x14ac:dyDescent="0.25">
      <c r="A3453">
        <v>3797</v>
      </c>
      <c r="B3453" s="3" t="s">
        <v>3794</v>
      </c>
      <c r="C3453" s="3" t="s">
        <v>7907</v>
      </c>
      <c r="D3453">
        <v>6000</v>
      </c>
      <c r="E3453">
        <v>5380</v>
      </c>
      <c r="F3453" t="s">
        <v>8221</v>
      </c>
      <c r="G3453" t="s">
        <v>8224</v>
      </c>
      <c r="H3453" t="s">
        <v>8246</v>
      </c>
      <c r="I3453">
        <v>1429564165</v>
      </c>
      <c r="J3453">
        <v>1426972165</v>
      </c>
      <c r="K3453" t="b">
        <v>0</v>
      </c>
      <c r="L3453">
        <v>37</v>
      </c>
      <c r="M3453" t="b">
        <v>0</v>
      </c>
      <c r="N3453" t="s">
        <v>8305</v>
      </c>
      <c r="O3453" s="5">
        <f>E3453/D3453</f>
        <v>0.89666666666666661</v>
      </c>
      <c r="P3453" s="6">
        <f>ROUND(E3453/L3453,2)</f>
        <v>145.41</v>
      </c>
      <c r="Q3453" t="str">
        <f>LEFT(N3453, SEARCH("/",N3453)-1)</f>
        <v>theater</v>
      </c>
      <c r="R3453" t="str">
        <f>RIGHT(N3453, LEN(N3453)-SEARCH("/",N3453))</f>
        <v>musical</v>
      </c>
      <c r="S3453" s="10">
        <f t="shared" si="106"/>
        <v>42084.673206018517</v>
      </c>
      <c r="T3453" s="10">
        <f t="shared" si="107"/>
        <v>42114.673206018517</v>
      </c>
    </row>
    <row r="3454" spans="1:20" ht="49" x14ac:dyDescent="0.25">
      <c r="A3454">
        <v>3798</v>
      </c>
      <c r="B3454" s="3" t="s">
        <v>3795</v>
      </c>
      <c r="C3454" s="3" t="s">
        <v>7908</v>
      </c>
      <c r="D3454">
        <v>70000</v>
      </c>
      <c r="E3454">
        <v>1025</v>
      </c>
      <c r="F3454" t="s">
        <v>8221</v>
      </c>
      <c r="G3454" t="s">
        <v>8224</v>
      </c>
      <c r="H3454" t="s">
        <v>8246</v>
      </c>
      <c r="I3454">
        <v>1407691248</v>
      </c>
      <c r="J3454">
        <v>1405099248</v>
      </c>
      <c r="K3454" t="b">
        <v>0</v>
      </c>
      <c r="L3454">
        <v>5</v>
      </c>
      <c r="M3454" t="b">
        <v>0</v>
      </c>
      <c r="N3454" t="s">
        <v>8305</v>
      </c>
      <c r="O3454" s="5">
        <f>E3454/D3454</f>
        <v>1.4642857142857143E-2</v>
      </c>
      <c r="P3454" s="6">
        <f>ROUND(E3454/L3454,2)</f>
        <v>205</v>
      </c>
      <c r="Q3454" t="str">
        <f>LEFT(N3454, SEARCH("/",N3454)-1)</f>
        <v>theater</v>
      </c>
      <c r="R3454" t="str">
        <f>RIGHT(N3454, LEN(N3454)-SEARCH("/",N3454))</f>
        <v>musical</v>
      </c>
      <c r="S3454" s="10">
        <f t="shared" si="106"/>
        <v>41831.514444444438</v>
      </c>
      <c r="T3454" s="10">
        <f t="shared" si="107"/>
        <v>41861.514444444438</v>
      </c>
    </row>
    <row r="3455" spans="1:20" ht="33" x14ac:dyDescent="0.25">
      <c r="A3455">
        <v>3799</v>
      </c>
      <c r="B3455" s="3" t="s">
        <v>3796</v>
      </c>
      <c r="C3455" s="3" t="s">
        <v>7909</v>
      </c>
      <c r="D3455">
        <v>10000</v>
      </c>
      <c r="E3455">
        <v>402</v>
      </c>
      <c r="F3455" t="s">
        <v>8221</v>
      </c>
      <c r="G3455" t="s">
        <v>8224</v>
      </c>
      <c r="H3455" t="s">
        <v>8246</v>
      </c>
      <c r="I3455">
        <v>1457734843</v>
      </c>
      <c r="J3455">
        <v>1455142843</v>
      </c>
      <c r="K3455" t="b">
        <v>0</v>
      </c>
      <c r="L3455">
        <v>4</v>
      </c>
      <c r="M3455" t="b">
        <v>0</v>
      </c>
      <c r="N3455" t="s">
        <v>8305</v>
      </c>
      <c r="O3455" s="5">
        <f>E3455/D3455</f>
        <v>4.02E-2</v>
      </c>
      <c r="P3455" s="6">
        <f>ROUND(E3455/L3455,2)</f>
        <v>100.5</v>
      </c>
      <c r="Q3455" t="str">
        <f>LEFT(N3455, SEARCH("/",N3455)-1)</f>
        <v>theater</v>
      </c>
      <c r="R3455" t="str">
        <f>RIGHT(N3455, LEN(N3455)-SEARCH("/",N3455))</f>
        <v>musical</v>
      </c>
      <c r="S3455" s="10">
        <f t="shared" si="106"/>
        <v>42410.722719907404</v>
      </c>
      <c r="T3455" s="10">
        <f t="shared" si="107"/>
        <v>42440.722719907404</v>
      </c>
    </row>
    <row r="3456" spans="1:20" ht="49" x14ac:dyDescent="0.25">
      <c r="A3456">
        <v>3800</v>
      </c>
      <c r="B3456" s="3" t="s">
        <v>3797</v>
      </c>
      <c r="C3456" s="3" t="s">
        <v>7910</v>
      </c>
      <c r="D3456">
        <v>22000</v>
      </c>
      <c r="E3456">
        <v>881</v>
      </c>
      <c r="F3456" t="s">
        <v>8221</v>
      </c>
      <c r="G3456" t="s">
        <v>8224</v>
      </c>
      <c r="H3456" t="s">
        <v>8246</v>
      </c>
      <c r="I3456">
        <v>1420952340</v>
      </c>
      <c r="J3456">
        <v>1418146883</v>
      </c>
      <c r="K3456" t="b">
        <v>0</v>
      </c>
      <c r="L3456">
        <v>16</v>
      </c>
      <c r="M3456" t="b">
        <v>0</v>
      </c>
      <c r="N3456" t="s">
        <v>8305</v>
      </c>
      <c r="O3456" s="5">
        <f>E3456/D3456</f>
        <v>4.0045454545454544E-2</v>
      </c>
      <c r="P3456" s="6">
        <f>ROUND(E3456/L3456,2)</f>
        <v>55.06</v>
      </c>
      <c r="Q3456" t="str">
        <f>LEFT(N3456, SEARCH("/",N3456)-1)</f>
        <v>theater</v>
      </c>
      <c r="R3456" t="str">
        <f>RIGHT(N3456, LEN(N3456)-SEARCH("/",N3456))</f>
        <v>musical</v>
      </c>
      <c r="S3456" s="10">
        <f t="shared" si="106"/>
        <v>41982.528738425921</v>
      </c>
      <c r="T3456" s="10">
        <f t="shared" si="107"/>
        <v>42014.999305555553</v>
      </c>
    </row>
    <row r="3457" spans="1:20" ht="49" x14ac:dyDescent="0.25">
      <c r="A3457">
        <v>3801</v>
      </c>
      <c r="B3457" s="3" t="s">
        <v>3798</v>
      </c>
      <c r="C3457" s="3" t="s">
        <v>7911</v>
      </c>
      <c r="D3457">
        <v>5000</v>
      </c>
      <c r="E3457">
        <v>426</v>
      </c>
      <c r="F3457" t="s">
        <v>8221</v>
      </c>
      <c r="G3457" t="s">
        <v>8224</v>
      </c>
      <c r="H3457" t="s">
        <v>8246</v>
      </c>
      <c r="I3457">
        <v>1420215216</v>
      </c>
      <c r="J3457">
        <v>1417536816</v>
      </c>
      <c r="K3457" t="b">
        <v>0</v>
      </c>
      <c r="L3457">
        <v>9</v>
      </c>
      <c r="M3457" t="b">
        <v>0</v>
      </c>
      <c r="N3457" t="s">
        <v>8305</v>
      </c>
      <c r="O3457" s="5">
        <f>E3457/D3457</f>
        <v>8.5199999999999998E-2</v>
      </c>
      <c r="P3457" s="6">
        <f>ROUND(E3457/L3457,2)</f>
        <v>47.33</v>
      </c>
      <c r="Q3457" t="str">
        <f>LEFT(N3457, SEARCH("/",N3457)-1)</f>
        <v>theater</v>
      </c>
      <c r="R3457" t="str">
        <f>RIGHT(N3457, LEN(N3457)-SEARCH("/",N3457))</f>
        <v>musical</v>
      </c>
      <c r="S3457" s="10">
        <f t="shared" si="106"/>
        <v>41975.467777777776</v>
      </c>
      <c r="T3457" s="10">
        <f t="shared" si="107"/>
        <v>42006.467777777776</v>
      </c>
    </row>
    <row r="3458" spans="1:20" ht="49" x14ac:dyDescent="0.25">
      <c r="A3458">
        <v>3802</v>
      </c>
      <c r="B3458" s="3" t="s">
        <v>3799</v>
      </c>
      <c r="C3458" s="3" t="s">
        <v>7912</v>
      </c>
      <c r="D3458">
        <v>3000</v>
      </c>
      <c r="E3458">
        <v>0</v>
      </c>
      <c r="F3458" t="s">
        <v>8221</v>
      </c>
      <c r="G3458" t="s">
        <v>8224</v>
      </c>
      <c r="H3458" t="s">
        <v>8246</v>
      </c>
      <c r="I3458">
        <v>1445482906</v>
      </c>
      <c r="J3458">
        <v>1442890906</v>
      </c>
      <c r="K3458" t="b">
        <v>0</v>
      </c>
      <c r="L3458">
        <v>0</v>
      </c>
      <c r="M3458" t="b">
        <v>0</v>
      </c>
      <c r="N3458" t="s">
        <v>8305</v>
      </c>
      <c r="O3458" s="5">
        <f>E3458/D3458</f>
        <v>0</v>
      </c>
      <c r="P3458" s="6" t="e">
        <f>ROUND(E3458/L3458,2)</f>
        <v>#DIV/0!</v>
      </c>
      <c r="Q3458" t="str">
        <f>LEFT(N3458, SEARCH("/",N3458)-1)</f>
        <v>theater</v>
      </c>
      <c r="R3458" t="str">
        <f>RIGHT(N3458, LEN(N3458)-SEARCH("/",N3458))</f>
        <v>musical</v>
      </c>
      <c r="S3458" s="10">
        <f t="shared" si="106"/>
        <v>42268.917893518512</v>
      </c>
      <c r="T3458" s="10">
        <f t="shared" si="107"/>
        <v>42298.917893518512</v>
      </c>
    </row>
    <row r="3459" spans="1:20" ht="33" x14ac:dyDescent="0.25">
      <c r="A3459">
        <v>3803</v>
      </c>
      <c r="B3459" s="3" t="s">
        <v>3800</v>
      </c>
      <c r="C3459" s="3" t="s">
        <v>7913</v>
      </c>
      <c r="D3459">
        <v>12000</v>
      </c>
      <c r="E3459">
        <v>2358</v>
      </c>
      <c r="F3459" t="s">
        <v>8221</v>
      </c>
      <c r="G3459" t="s">
        <v>8224</v>
      </c>
      <c r="H3459" t="s">
        <v>8246</v>
      </c>
      <c r="I3459">
        <v>1457133568</v>
      </c>
      <c r="J3459">
        <v>1454541568</v>
      </c>
      <c r="K3459" t="b">
        <v>0</v>
      </c>
      <c r="L3459">
        <v>40</v>
      </c>
      <c r="M3459" t="b">
        <v>0</v>
      </c>
      <c r="N3459" t="s">
        <v>8305</v>
      </c>
      <c r="O3459" s="5">
        <f>E3459/D3459</f>
        <v>0.19650000000000001</v>
      </c>
      <c r="P3459" s="6">
        <f>ROUND(E3459/L3459,2)</f>
        <v>58.95</v>
      </c>
      <c r="Q3459" t="str">
        <f>LEFT(N3459, SEARCH("/",N3459)-1)</f>
        <v>theater</v>
      </c>
      <c r="R3459" t="str">
        <f>RIGHT(N3459, LEN(N3459)-SEARCH("/",N3459))</f>
        <v>musical</v>
      </c>
      <c r="S3459" s="10">
        <f t="shared" ref="S3459:S3522" si="108">(J3459/86400)+25569+(-5/24)</f>
        <v>42403.763518518514</v>
      </c>
      <c r="T3459" s="10">
        <f t="shared" ref="T3459:T3522" si="109">(I3459/86400)+25569+(-5/24)</f>
        <v>42433.763518518514</v>
      </c>
    </row>
    <row r="3460" spans="1:20" ht="49" x14ac:dyDescent="0.25">
      <c r="A3460">
        <v>3804</v>
      </c>
      <c r="B3460" s="3" t="s">
        <v>3801</v>
      </c>
      <c r="C3460" s="3" t="s">
        <v>7914</v>
      </c>
      <c r="D3460">
        <v>8000</v>
      </c>
      <c r="E3460">
        <v>0</v>
      </c>
      <c r="F3460" t="s">
        <v>8221</v>
      </c>
      <c r="G3460" t="s">
        <v>8224</v>
      </c>
      <c r="H3460" t="s">
        <v>8246</v>
      </c>
      <c r="I3460">
        <v>1469948400</v>
      </c>
      <c r="J3460">
        <v>1465172024</v>
      </c>
      <c r="K3460" t="b">
        <v>0</v>
      </c>
      <c r="L3460">
        <v>0</v>
      </c>
      <c r="M3460" t="b">
        <v>0</v>
      </c>
      <c r="N3460" t="s">
        <v>8305</v>
      </c>
      <c r="O3460" s="5">
        <f>E3460/D3460</f>
        <v>0</v>
      </c>
      <c r="P3460" s="6" t="e">
        <f>ROUND(E3460/L3460,2)</f>
        <v>#DIV/0!</v>
      </c>
      <c r="Q3460" t="str">
        <f>LEFT(N3460, SEARCH("/",N3460)-1)</f>
        <v>theater</v>
      </c>
      <c r="R3460" t="str">
        <f>RIGHT(N3460, LEN(N3460)-SEARCH("/",N3460))</f>
        <v>musical</v>
      </c>
      <c r="S3460" s="10">
        <f t="shared" si="108"/>
        <v>42526.801203703704</v>
      </c>
      <c r="T3460" s="10">
        <f t="shared" si="109"/>
        <v>42582.083333333336</v>
      </c>
    </row>
    <row r="3461" spans="1:20" ht="49" x14ac:dyDescent="0.25">
      <c r="A3461">
        <v>3805</v>
      </c>
      <c r="B3461" s="3" t="s">
        <v>3802</v>
      </c>
      <c r="C3461" s="3" t="s">
        <v>7915</v>
      </c>
      <c r="D3461">
        <v>150000</v>
      </c>
      <c r="E3461">
        <v>3</v>
      </c>
      <c r="F3461" t="s">
        <v>8221</v>
      </c>
      <c r="G3461" t="s">
        <v>8224</v>
      </c>
      <c r="H3461" t="s">
        <v>8246</v>
      </c>
      <c r="I3461">
        <v>1411852640</v>
      </c>
      <c r="J3461">
        <v>1406668640</v>
      </c>
      <c r="K3461" t="b">
        <v>0</v>
      </c>
      <c r="L3461">
        <v>2</v>
      </c>
      <c r="M3461" t="b">
        <v>0</v>
      </c>
      <c r="N3461" t="s">
        <v>8305</v>
      </c>
      <c r="O3461" s="5">
        <f>E3461/D3461</f>
        <v>2.0000000000000002E-5</v>
      </c>
      <c r="P3461" s="6">
        <f>ROUND(E3461/L3461,2)</f>
        <v>1.5</v>
      </c>
      <c r="Q3461" t="str">
        <f>LEFT(N3461, SEARCH("/",N3461)-1)</f>
        <v>theater</v>
      </c>
      <c r="R3461" t="str">
        <f>RIGHT(N3461, LEN(N3461)-SEARCH("/",N3461))</f>
        <v>musical</v>
      </c>
      <c r="S3461" s="10">
        <f t="shared" si="108"/>
        <v>41849.678703703699</v>
      </c>
      <c r="T3461" s="10">
        <f t="shared" si="109"/>
        <v>41909.678703703699</v>
      </c>
    </row>
    <row r="3462" spans="1:20" ht="49" x14ac:dyDescent="0.25">
      <c r="A3462">
        <v>3806</v>
      </c>
      <c r="B3462" s="3" t="s">
        <v>3803</v>
      </c>
      <c r="C3462" s="3" t="s">
        <v>7916</v>
      </c>
      <c r="D3462">
        <v>7500</v>
      </c>
      <c r="E3462">
        <v>5</v>
      </c>
      <c r="F3462" t="s">
        <v>8221</v>
      </c>
      <c r="G3462" t="s">
        <v>8226</v>
      </c>
      <c r="H3462" t="s">
        <v>8248</v>
      </c>
      <c r="I3462">
        <v>1404022381</v>
      </c>
      <c r="J3462">
        <v>1402294381</v>
      </c>
      <c r="K3462" t="b">
        <v>0</v>
      </c>
      <c r="L3462">
        <v>1</v>
      </c>
      <c r="M3462" t="b">
        <v>0</v>
      </c>
      <c r="N3462" t="s">
        <v>8305</v>
      </c>
      <c r="O3462" s="5">
        <f>E3462/D3462</f>
        <v>6.6666666666666664E-4</v>
      </c>
      <c r="P3462" s="6">
        <f>ROUND(E3462/L3462,2)</f>
        <v>5</v>
      </c>
      <c r="Q3462" t="str">
        <f>LEFT(N3462, SEARCH("/",N3462)-1)</f>
        <v>theater</v>
      </c>
      <c r="R3462" t="str">
        <f>RIGHT(N3462, LEN(N3462)-SEARCH("/",N3462))</f>
        <v>musical</v>
      </c>
      <c r="S3462" s="10">
        <f t="shared" si="108"/>
        <v>41799.050706018512</v>
      </c>
      <c r="T3462" s="10">
        <f t="shared" si="109"/>
        <v>41819.050706018512</v>
      </c>
    </row>
    <row r="3463" spans="1:20" ht="49" x14ac:dyDescent="0.25">
      <c r="A3463">
        <v>3807</v>
      </c>
      <c r="B3463" s="3" t="s">
        <v>3804</v>
      </c>
      <c r="C3463" s="3" t="s">
        <v>7917</v>
      </c>
      <c r="D3463">
        <v>1500</v>
      </c>
      <c r="E3463">
        <v>455</v>
      </c>
      <c r="F3463" t="s">
        <v>8221</v>
      </c>
      <c r="G3463" t="s">
        <v>8224</v>
      </c>
      <c r="H3463" t="s">
        <v>8246</v>
      </c>
      <c r="I3463">
        <v>1428097739</v>
      </c>
      <c r="J3463">
        <v>1427492939</v>
      </c>
      <c r="K3463" t="b">
        <v>0</v>
      </c>
      <c r="L3463">
        <v>9</v>
      </c>
      <c r="M3463" t="b">
        <v>0</v>
      </c>
      <c r="N3463" t="s">
        <v>8305</v>
      </c>
      <c r="O3463" s="5">
        <f>E3463/D3463</f>
        <v>0.30333333333333334</v>
      </c>
      <c r="P3463" s="6">
        <f>ROUND(E3463/L3463,2)</f>
        <v>50.56</v>
      </c>
      <c r="Q3463" t="str">
        <f>LEFT(N3463, SEARCH("/",N3463)-1)</f>
        <v>theater</v>
      </c>
      <c r="R3463" t="str">
        <f>RIGHT(N3463, LEN(N3463)-SEARCH("/",N3463))</f>
        <v>musical</v>
      </c>
      <c r="S3463" s="10">
        <f t="shared" si="108"/>
        <v>42090.700682870367</v>
      </c>
      <c r="T3463" s="10">
        <f t="shared" si="109"/>
        <v>42097.700682870367</v>
      </c>
    </row>
    <row r="3464" spans="1:20" ht="49" x14ac:dyDescent="0.25">
      <c r="A3464">
        <v>3841</v>
      </c>
      <c r="B3464" s="3" t="s">
        <v>3838</v>
      </c>
      <c r="C3464" s="3" t="s">
        <v>7950</v>
      </c>
      <c r="D3464">
        <v>10000</v>
      </c>
      <c r="E3464">
        <v>872</v>
      </c>
      <c r="F3464" t="s">
        <v>8221</v>
      </c>
      <c r="G3464" t="s">
        <v>8224</v>
      </c>
      <c r="H3464" t="s">
        <v>8246</v>
      </c>
      <c r="I3464">
        <v>1405882287</v>
      </c>
      <c r="J3464">
        <v>1400698287</v>
      </c>
      <c r="K3464" t="b">
        <v>1</v>
      </c>
      <c r="L3464">
        <v>34</v>
      </c>
      <c r="M3464" t="b">
        <v>0</v>
      </c>
      <c r="N3464" t="s">
        <v>8271</v>
      </c>
      <c r="O3464" s="5">
        <f>E3464/D3464</f>
        <v>8.72E-2</v>
      </c>
      <c r="P3464" s="6">
        <f>ROUND(E3464/L3464,2)</f>
        <v>25.65</v>
      </c>
      <c r="Q3464" t="str">
        <f>LEFT(N3464, SEARCH("/",N3464)-1)</f>
        <v>theater</v>
      </c>
      <c r="R3464" t="str">
        <f>RIGHT(N3464, LEN(N3464)-SEARCH("/",N3464))</f>
        <v>plays</v>
      </c>
      <c r="S3464" s="10">
        <f t="shared" si="108"/>
        <v>41780.57739583333</v>
      </c>
      <c r="T3464" s="10">
        <f t="shared" si="109"/>
        <v>41840.57739583333</v>
      </c>
    </row>
    <row r="3465" spans="1:20" ht="49" x14ac:dyDescent="0.25">
      <c r="A3465">
        <v>3842</v>
      </c>
      <c r="B3465" s="3" t="s">
        <v>3839</v>
      </c>
      <c r="C3465" s="3" t="s">
        <v>7951</v>
      </c>
      <c r="D3465">
        <v>5000</v>
      </c>
      <c r="E3465">
        <v>1097</v>
      </c>
      <c r="F3465" t="s">
        <v>8221</v>
      </c>
      <c r="G3465" t="s">
        <v>8225</v>
      </c>
      <c r="H3465" t="s">
        <v>8247</v>
      </c>
      <c r="I3465">
        <v>1399809052</v>
      </c>
      <c r="J3465">
        <v>1397217052</v>
      </c>
      <c r="K3465" t="b">
        <v>1</v>
      </c>
      <c r="L3465">
        <v>23</v>
      </c>
      <c r="M3465" t="b">
        <v>0</v>
      </c>
      <c r="N3465" t="s">
        <v>8271</v>
      </c>
      <c r="O3465" s="5">
        <f>E3465/D3465</f>
        <v>0.21940000000000001</v>
      </c>
      <c r="P3465" s="6">
        <f>ROUND(E3465/L3465,2)</f>
        <v>47.7</v>
      </c>
      <c r="Q3465" t="str">
        <f>LEFT(N3465, SEARCH("/",N3465)-1)</f>
        <v>theater</v>
      </c>
      <c r="R3465" t="str">
        <f>RIGHT(N3465, LEN(N3465)-SEARCH("/",N3465))</f>
        <v>plays</v>
      </c>
      <c r="S3465" s="10">
        <f t="shared" si="108"/>
        <v>41740.285324074073</v>
      </c>
      <c r="T3465" s="10">
        <f t="shared" si="109"/>
        <v>41770.285324074073</v>
      </c>
    </row>
    <row r="3466" spans="1:20" ht="49" x14ac:dyDescent="0.25">
      <c r="A3466">
        <v>3843</v>
      </c>
      <c r="B3466" s="3" t="s">
        <v>3840</v>
      </c>
      <c r="C3466" s="3" t="s">
        <v>7952</v>
      </c>
      <c r="D3466">
        <v>5000</v>
      </c>
      <c r="E3466">
        <v>1065</v>
      </c>
      <c r="F3466" t="s">
        <v>8221</v>
      </c>
      <c r="G3466" t="s">
        <v>8224</v>
      </c>
      <c r="H3466" t="s">
        <v>8246</v>
      </c>
      <c r="I3466">
        <v>1401587064</v>
      </c>
      <c r="J3466">
        <v>1399427064</v>
      </c>
      <c r="K3466" t="b">
        <v>1</v>
      </c>
      <c r="L3466">
        <v>19</v>
      </c>
      <c r="M3466" t="b">
        <v>0</v>
      </c>
      <c r="N3466" t="s">
        <v>8271</v>
      </c>
      <c r="O3466" s="5">
        <f>E3466/D3466</f>
        <v>0.21299999999999999</v>
      </c>
      <c r="P3466" s="6">
        <f>ROUND(E3466/L3466,2)</f>
        <v>56.05</v>
      </c>
      <c r="Q3466" t="str">
        <f>LEFT(N3466, SEARCH("/",N3466)-1)</f>
        <v>theater</v>
      </c>
      <c r="R3466" t="str">
        <f>RIGHT(N3466, LEN(N3466)-SEARCH("/",N3466))</f>
        <v>plays</v>
      </c>
      <c r="S3466" s="10">
        <f t="shared" si="108"/>
        <v>41765.864166666666</v>
      </c>
      <c r="T3466" s="10">
        <f t="shared" si="109"/>
        <v>41790.864166666666</v>
      </c>
    </row>
    <row r="3467" spans="1:20" ht="49" x14ac:dyDescent="0.25">
      <c r="A3467">
        <v>3844</v>
      </c>
      <c r="B3467" s="3" t="s">
        <v>3841</v>
      </c>
      <c r="C3467" s="3" t="s">
        <v>7953</v>
      </c>
      <c r="D3467">
        <v>9800</v>
      </c>
      <c r="E3467">
        <v>4066</v>
      </c>
      <c r="F3467" t="s">
        <v>8221</v>
      </c>
      <c r="G3467" t="s">
        <v>8224</v>
      </c>
      <c r="H3467" t="s">
        <v>8246</v>
      </c>
      <c r="I3467">
        <v>1401778740</v>
      </c>
      <c r="J3467">
        <v>1399474134</v>
      </c>
      <c r="K3467" t="b">
        <v>1</v>
      </c>
      <c r="L3467">
        <v>50</v>
      </c>
      <c r="M3467" t="b">
        <v>0</v>
      </c>
      <c r="N3467" t="s">
        <v>8271</v>
      </c>
      <c r="O3467" s="5">
        <f>E3467/D3467</f>
        <v>0.41489795918367345</v>
      </c>
      <c r="P3467" s="6">
        <f>ROUND(E3467/L3467,2)</f>
        <v>81.319999999999993</v>
      </c>
      <c r="Q3467" t="str">
        <f>LEFT(N3467, SEARCH("/",N3467)-1)</f>
        <v>theater</v>
      </c>
      <c r="R3467" t="str">
        <f>RIGHT(N3467, LEN(N3467)-SEARCH("/",N3467))</f>
        <v>plays</v>
      </c>
      <c r="S3467" s="10">
        <f t="shared" si="108"/>
        <v>41766.408958333333</v>
      </c>
      <c r="T3467" s="10">
        <f t="shared" si="109"/>
        <v>41793.082638888889</v>
      </c>
    </row>
    <row r="3468" spans="1:20" ht="65" x14ac:dyDescent="0.25">
      <c r="A3468">
        <v>3845</v>
      </c>
      <c r="B3468" s="3" t="s">
        <v>3842</v>
      </c>
      <c r="C3468" s="3" t="s">
        <v>7954</v>
      </c>
      <c r="D3468">
        <v>40000</v>
      </c>
      <c r="E3468">
        <v>842</v>
      </c>
      <c r="F3468" t="s">
        <v>8221</v>
      </c>
      <c r="G3468" t="s">
        <v>8224</v>
      </c>
      <c r="H3468" t="s">
        <v>8246</v>
      </c>
      <c r="I3468">
        <v>1443711774</v>
      </c>
      <c r="J3468">
        <v>1441119774</v>
      </c>
      <c r="K3468" t="b">
        <v>1</v>
      </c>
      <c r="L3468">
        <v>12</v>
      </c>
      <c r="M3468" t="b">
        <v>0</v>
      </c>
      <c r="N3468" t="s">
        <v>8271</v>
      </c>
      <c r="O3468" s="5">
        <f>E3468/D3468</f>
        <v>2.1049999999999999E-2</v>
      </c>
      <c r="P3468" s="6">
        <f>ROUND(E3468/L3468,2)</f>
        <v>70.17</v>
      </c>
      <c r="Q3468" t="str">
        <f>LEFT(N3468, SEARCH("/",N3468)-1)</f>
        <v>theater</v>
      </c>
      <c r="R3468" t="str">
        <f>RIGHT(N3468, LEN(N3468)-SEARCH("/",N3468))</f>
        <v>plays</v>
      </c>
      <c r="S3468" s="10">
        <f t="shared" si="108"/>
        <v>42248.418680555558</v>
      </c>
      <c r="T3468" s="10">
        <f t="shared" si="109"/>
        <v>42278.418680555558</v>
      </c>
    </row>
    <row r="3469" spans="1:20" ht="49" x14ac:dyDescent="0.25">
      <c r="A3469">
        <v>3846</v>
      </c>
      <c r="B3469" s="3" t="s">
        <v>3843</v>
      </c>
      <c r="C3469" s="3" t="s">
        <v>7955</v>
      </c>
      <c r="D3469">
        <v>7000</v>
      </c>
      <c r="E3469">
        <v>189</v>
      </c>
      <c r="F3469" t="s">
        <v>8221</v>
      </c>
      <c r="G3469" t="s">
        <v>8224</v>
      </c>
      <c r="H3469" t="s">
        <v>8246</v>
      </c>
      <c r="I3469">
        <v>1412405940</v>
      </c>
      <c r="J3469">
        <v>1409721542</v>
      </c>
      <c r="K3469" t="b">
        <v>1</v>
      </c>
      <c r="L3469">
        <v>8</v>
      </c>
      <c r="M3469" t="b">
        <v>0</v>
      </c>
      <c r="N3469" t="s">
        <v>8271</v>
      </c>
      <c r="O3469" s="5">
        <f>E3469/D3469</f>
        <v>2.7E-2</v>
      </c>
      <c r="P3469" s="6">
        <f>ROUND(E3469/L3469,2)</f>
        <v>23.63</v>
      </c>
      <c r="Q3469" t="str">
        <f>LEFT(N3469, SEARCH("/",N3469)-1)</f>
        <v>theater</v>
      </c>
      <c r="R3469" t="str">
        <f>RIGHT(N3469, LEN(N3469)-SEARCH("/",N3469))</f>
        <v>plays</v>
      </c>
      <c r="S3469" s="10">
        <f t="shared" si="108"/>
        <v>41885.01321759259</v>
      </c>
      <c r="T3469" s="10">
        <f t="shared" si="109"/>
        <v>41916.082638888889</v>
      </c>
    </row>
    <row r="3470" spans="1:20" ht="49" x14ac:dyDescent="0.25">
      <c r="A3470">
        <v>3847</v>
      </c>
      <c r="B3470" s="3" t="s">
        <v>3844</v>
      </c>
      <c r="C3470" s="3" t="s">
        <v>7956</v>
      </c>
      <c r="D3470">
        <v>10500</v>
      </c>
      <c r="E3470">
        <v>1697</v>
      </c>
      <c r="F3470" t="s">
        <v>8221</v>
      </c>
      <c r="G3470" t="s">
        <v>8224</v>
      </c>
      <c r="H3470" t="s">
        <v>8246</v>
      </c>
      <c r="I3470">
        <v>1437283391</v>
      </c>
      <c r="J3470">
        <v>1433395391</v>
      </c>
      <c r="K3470" t="b">
        <v>1</v>
      </c>
      <c r="L3470">
        <v>9</v>
      </c>
      <c r="M3470" t="b">
        <v>0</v>
      </c>
      <c r="N3470" t="s">
        <v>8271</v>
      </c>
      <c r="O3470" s="5">
        <f>E3470/D3470</f>
        <v>0.16161904761904761</v>
      </c>
      <c r="P3470" s="6">
        <f>ROUND(E3470/L3470,2)</f>
        <v>188.56</v>
      </c>
      <c r="Q3470" t="str">
        <f>LEFT(N3470, SEARCH("/",N3470)-1)</f>
        <v>theater</v>
      </c>
      <c r="R3470" t="str">
        <f>RIGHT(N3470, LEN(N3470)-SEARCH("/",N3470))</f>
        <v>plays</v>
      </c>
      <c r="S3470" s="10">
        <f t="shared" si="108"/>
        <v>42159.016099537032</v>
      </c>
      <c r="T3470" s="10">
        <f t="shared" si="109"/>
        <v>42204.016099537032</v>
      </c>
    </row>
    <row r="3471" spans="1:20" ht="49" x14ac:dyDescent="0.25">
      <c r="A3471">
        <v>3848</v>
      </c>
      <c r="B3471" s="3" t="s">
        <v>3845</v>
      </c>
      <c r="C3471" s="3" t="s">
        <v>7957</v>
      </c>
      <c r="D3471">
        <v>13000</v>
      </c>
      <c r="E3471">
        <v>2129</v>
      </c>
      <c r="F3471" t="s">
        <v>8221</v>
      </c>
      <c r="G3471" t="s">
        <v>8224</v>
      </c>
      <c r="H3471" t="s">
        <v>8246</v>
      </c>
      <c r="I3471">
        <v>1445196989</v>
      </c>
      <c r="J3471">
        <v>1442604989</v>
      </c>
      <c r="K3471" t="b">
        <v>1</v>
      </c>
      <c r="L3471">
        <v>43</v>
      </c>
      <c r="M3471" t="b">
        <v>0</v>
      </c>
      <c r="N3471" t="s">
        <v>8271</v>
      </c>
      <c r="O3471" s="5">
        <f>E3471/D3471</f>
        <v>0.16376923076923078</v>
      </c>
      <c r="P3471" s="6">
        <f>ROUND(E3471/L3471,2)</f>
        <v>49.51</v>
      </c>
      <c r="Q3471" t="str">
        <f>LEFT(N3471, SEARCH("/",N3471)-1)</f>
        <v>theater</v>
      </c>
      <c r="R3471" t="str">
        <f>RIGHT(N3471, LEN(N3471)-SEARCH("/",N3471))</f>
        <v>plays</v>
      </c>
      <c r="S3471" s="10">
        <f t="shared" si="108"/>
        <v>42265.608668981477</v>
      </c>
      <c r="T3471" s="10">
        <f t="shared" si="109"/>
        <v>42295.608668981477</v>
      </c>
    </row>
    <row r="3472" spans="1:20" ht="49" x14ac:dyDescent="0.25">
      <c r="A3472">
        <v>3849</v>
      </c>
      <c r="B3472" s="3" t="s">
        <v>3846</v>
      </c>
      <c r="C3472" s="3" t="s">
        <v>7958</v>
      </c>
      <c r="D3472">
        <v>30000</v>
      </c>
      <c r="E3472">
        <v>2113</v>
      </c>
      <c r="F3472" t="s">
        <v>8221</v>
      </c>
      <c r="G3472" t="s">
        <v>8236</v>
      </c>
      <c r="H3472" t="s">
        <v>8249</v>
      </c>
      <c r="I3472">
        <v>1434047084</v>
      </c>
      <c r="J3472">
        <v>1431455084</v>
      </c>
      <c r="K3472" t="b">
        <v>1</v>
      </c>
      <c r="L3472">
        <v>28</v>
      </c>
      <c r="M3472" t="b">
        <v>0</v>
      </c>
      <c r="N3472" t="s">
        <v>8271</v>
      </c>
      <c r="O3472" s="5">
        <f>E3472/D3472</f>
        <v>7.0433333333333334E-2</v>
      </c>
      <c r="P3472" s="6">
        <f>ROUND(E3472/L3472,2)</f>
        <v>75.459999999999994</v>
      </c>
      <c r="Q3472" t="str">
        <f>LEFT(N3472, SEARCH("/",N3472)-1)</f>
        <v>theater</v>
      </c>
      <c r="R3472" t="str">
        <f>RIGHT(N3472, LEN(N3472)-SEARCH("/",N3472))</f>
        <v>plays</v>
      </c>
      <c r="S3472" s="10">
        <f t="shared" si="108"/>
        <v>42136.558842592589</v>
      </c>
      <c r="T3472" s="10">
        <f t="shared" si="109"/>
        <v>42166.558842592589</v>
      </c>
    </row>
    <row r="3473" spans="1:20" ht="33" x14ac:dyDescent="0.25">
      <c r="A3473">
        <v>3850</v>
      </c>
      <c r="B3473" s="3" t="s">
        <v>3847</v>
      </c>
      <c r="C3473" s="3" t="s">
        <v>7959</v>
      </c>
      <c r="D3473">
        <v>1000</v>
      </c>
      <c r="E3473">
        <v>38</v>
      </c>
      <c r="F3473" t="s">
        <v>8221</v>
      </c>
      <c r="G3473" t="s">
        <v>8224</v>
      </c>
      <c r="H3473" t="s">
        <v>8246</v>
      </c>
      <c r="I3473">
        <v>1420081143</v>
      </c>
      <c r="J3473">
        <v>1417489143</v>
      </c>
      <c r="K3473" t="b">
        <v>1</v>
      </c>
      <c r="L3473">
        <v>4</v>
      </c>
      <c r="M3473" t="b">
        <v>0</v>
      </c>
      <c r="N3473" t="s">
        <v>8271</v>
      </c>
      <c r="O3473" s="5">
        <f>E3473/D3473</f>
        <v>3.7999999999999999E-2</v>
      </c>
      <c r="P3473" s="6">
        <f>ROUND(E3473/L3473,2)</f>
        <v>9.5</v>
      </c>
      <c r="Q3473" t="str">
        <f>LEFT(N3473, SEARCH("/",N3473)-1)</f>
        <v>theater</v>
      </c>
      <c r="R3473" t="str">
        <f>RIGHT(N3473, LEN(N3473)-SEARCH("/",N3473))</f>
        <v>plays</v>
      </c>
      <c r="S3473" s="10">
        <f t="shared" si="108"/>
        <v>41974.916006944441</v>
      </c>
      <c r="T3473" s="10">
        <f t="shared" si="109"/>
        <v>42004.916006944441</v>
      </c>
    </row>
    <row r="3474" spans="1:20" ht="49" x14ac:dyDescent="0.25">
      <c r="A3474">
        <v>3851</v>
      </c>
      <c r="B3474" s="3" t="s">
        <v>3848</v>
      </c>
      <c r="C3474" s="3" t="s">
        <v>7960</v>
      </c>
      <c r="D3474">
        <v>2500</v>
      </c>
      <c r="E3474">
        <v>852</v>
      </c>
      <c r="F3474" t="s">
        <v>8221</v>
      </c>
      <c r="G3474" t="s">
        <v>8225</v>
      </c>
      <c r="H3474" t="s">
        <v>8247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8271</v>
      </c>
      <c r="O3474" s="5">
        <f>E3474/D3474</f>
        <v>0.34079999999999999</v>
      </c>
      <c r="P3474" s="6">
        <f>ROUND(E3474/L3474,2)</f>
        <v>35.5</v>
      </c>
      <c r="Q3474" t="str">
        <f>LEFT(N3474, SEARCH("/",N3474)-1)</f>
        <v>theater</v>
      </c>
      <c r="R3474" t="str">
        <f>RIGHT(N3474, LEN(N3474)-SEARCH("/",N3474))</f>
        <v>plays</v>
      </c>
      <c r="S3474" s="10">
        <f t="shared" si="108"/>
        <v>42172.23123842592</v>
      </c>
      <c r="T3474" s="10">
        <f t="shared" si="109"/>
        <v>42202.23123842592</v>
      </c>
    </row>
    <row r="3475" spans="1:20" ht="49" x14ac:dyDescent="0.25">
      <c r="A3475">
        <v>3852</v>
      </c>
      <c r="B3475" s="3" t="s">
        <v>3849</v>
      </c>
      <c r="C3475" s="3" t="s">
        <v>7961</v>
      </c>
      <c r="D3475">
        <v>10000</v>
      </c>
      <c r="E3475">
        <v>20</v>
      </c>
      <c r="F3475" t="s">
        <v>8221</v>
      </c>
      <c r="G3475" t="s">
        <v>8224</v>
      </c>
      <c r="H3475" t="s">
        <v>8246</v>
      </c>
      <c r="I3475">
        <v>1427427276</v>
      </c>
      <c r="J3475">
        <v>1425270876</v>
      </c>
      <c r="K3475" t="b">
        <v>0</v>
      </c>
      <c r="L3475">
        <v>2</v>
      </c>
      <c r="M3475" t="b">
        <v>0</v>
      </c>
      <c r="N3475" t="s">
        <v>8271</v>
      </c>
      <c r="O3475" s="5">
        <f>E3475/D3475</f>
        <v>2E-3</v>
      </c>
      <c r="P3475" s="6">
        <f>ROUND(E3475/L3475,2)</f>
        <v>10</v>
      </c>
      <c r="Q3475" t="str">
        <f>LEFT(N3475, SEARCH("/",N3475)-1)</f>
        <v>theater</v>
      </c>
      <c r="R3475" t="str">
        <f>RIGHT(N3475, LEN(N3475)-SEARCH("/",N3475))</f>
        <v>plays</v>
      </c>
      <c r="S3475" s="10">
        <f t="shared" si="108"/>
        <v>42064.982361111113</v>
      </c>
      <c r="T3475" s="10">
        <f t="shared" si="109"/>
        <v>42089.940694444442</v>
      </c>
    </row>
    <row r="3476" spans="1:20" ht="33" x14ac:dyDescent="0.25">
      <c r="A3476">
        <v>3853</v>
      </c>
      <c r="B3476" s="3" t="s">
        <v>3850</v>
      </c>
      <c r="C3476" s="3" t="s">
        <v>7962</v>
      </c>
      <c r="D3476">
        <v>100000</v>
      </c>
      <c r="E3476">
        <v>26</v>
      </c>
      <c r="F3476" t="s">
        <v>8221</v>
      </c>
      <c r="G3476" t="s">
        <v>8224</v>
      </c>
      <c r="H3476" t="s">
        <v>8246</v>
      </c>
      <c r="I3476">
        <v>1409602178</v>
      </c>
      <c r="J3476">
        <v>1406578178</v>
      </c>
      <c r="K3476" t="b">
        <v>0</v>
      </c>
      <c r="L3476">
        <v>2</v>
      </c>
      <c r="M3476" t="b">
        <v>0</v>
      </c>
      <c r="N3476" t="s">
        <v>8271</v>
      </c>
      <c r="O3476" s="5">
        <f>E3476/D3476</f>
        <v>2.5999999999999998E-4</v>
      </c>
      <c r="P3476" s="6">
        <f>ROUND(E3476/L3476,2)</f>
        <v>13</v>
      </c>
      <c r="Q3476" t="str">
        <f>LEFT(N3476, SEARCH("/",N3476)-1)</f>
        <v>theater</v>
      </c>
      <c r="R3476" t="str">
        <f>RIGHT(N3476, LEN(N3476)-SEARCH("/",N3476))</f>
        <v>plays</v>
      </c>
      <c r="S3476" s="10">
        <f t="shared" si="108"/>
        <v>41848.631689814814</v>
      </c>
      <c r="T3476" s="10">
        <f t="shared" si="109"/>
        <v>41883.631689814814</v>
      </c>
    </row>
    <row r="3477" spans="1:20" ht="33" x14ac:dyDescent="0.25">
      <c r="A3477">
        <v>3854</v>
      </c>
      <c r="B3477" s="3" t="s">
        <v>3851</v>
      </c>
      <c r="C3477" s="3" t="s">
        <v>7963</v>
      </c>
      <c r="D3477">
        <v>11000</v>
      </c>
      <c r="E3477">
        <v>1788</v>
      </c>
      <c r="F3477" t="s">
        <v>8221</v>
      </c>
      <c r="G3477" t="s">
        <v>8224</v>
      </c>
      <c r="H3477" t="s">
        <v>8246</v>
      </c>
      <c r="I3477">
        <v>1431206058</v>
      </c>
      <c r="J3477">
        <v>1428614058</v>
      </c>
      <c r="K3477" t="b">
        <v>0</v>
      </c>
      <c r="L3477">
        <v>20</v>
      </c>
      <c r="M3477" t="b">
        <v>0</v>
      </c>
      <c r="N3477" t="s">
        <v>8271</v>
      </c>
      <c r="O3477" s="5">
        <f>E3477/D3477</f>
        <v>0.16254545454545455</v>
      </c>
      <c r="P3477" s="6">
        <f>ROUND(E3477/L3477,2)</f>
        <v>89.4</v>
      </c>
      <c r="Q3477" t="str">
        <f>LEFT(N3477, SEARCH("/",N3477)-1)</f>
        <v>theater</v>
      </c>
      <c r="R3477" t="str">
        <f>RIGHT(N3477, LEN(N3477)-SEARCH("/",N3477))</f>
        <v>plays</v>
      </c>
      <c r="S3477" s="10">
        <f t="shared" si="108"/>
        <v>42103.67659722222</v>
      </c>
      <c r="T3477" s="10">
        <f t="shared" si="109"/>
        <v>42133.67659722222</v>
      </c>
    </row>
    <row r="3478" spans="1:20" ht="49" x14ac:dyDescent="0.25">
      <c r="A3478">
        <v>3855</v>
      </c>
      <c r="B3478" s="3" t="s">
        <v>3852</v>
      </c>
      <c r="C3478" s="3" t="s">
        <v>7964</v>
      </c>
      <c r="D3478">
        <v>1000</v>
      </c>
      <c r="E3478">
        <v>25</v>
      </c>
      <c r="F3478" t="s">
        <v>8221</v>
      </c>
      <c r="G3478" t="s">
        <v>8224</v>
      </c>
      <c r="H3478" t="s">
        <v>8246</v>
      </c>
      <c r="I3478">
        <v>1427408271</v>
      </c>
      <c r="J3478">
        <v>1424819871</v>
      </c>
      <c r="K3478" t="b">
        <v>0</v>
      </c>
      <c r="L3478">
        <v>1</v>
      </c>
      <c r="M3478" t="b">
        <v>0</v>
      </c>
      <c r="N3478" t="s">
        <v>8271</v>
      </c>
      <c r="O3478" s="5">
        <f>E3478/D3478</f>
        <v>2.5000000000000001E-2</v>
      </c>
      <c r="P3478" s="6">
        <f>ROUND(E3478/L3478,2)</f>
        <v>25</v>
      </c>
      <c r="Q3478" t="str">
        <f>LEFT(N3478, SEARCH("/",N3478)-1)</f>
        <v>theater</v>
      </c>
      <c r="R3478" t="str">
        <f>RIGHT(N3478, LEN(N3478)-SEARCH("/",N3478))</f>
        <v>plays</v>
      </c>
      <c r="S3478" s="10">
        <f t="shared" si="108"/>
        <v>42059.762395833335</v>
      </c>
      <c r="T3478" s="10">
        <f t="shared" si="109"/>
        <v>42089.720729166664</v>
      </c>
    </row>
    <row r="3479" spans="1:20" ht="49" x14ac:dyDescent="0.25">
      <c r="A3479">
        <v>3856</v>
      </c>
      <c r="B3479" s="3" t="s">
        <v>3853</v>
      </c>
      <c r="C3479" s="3" t="s">
        <v>7965</v>
      </c>
      <c r="D3479">
        <v>5000</v>
      </c>
      <c r="E3479">
        <v>1</v>
      </c>
      <c r="F3479" t="s">
        <v>8221</v>
      </c>
      <c r="G3479" t="s">
        <v>8224</v>
      </c>
      <c r="H3479" t="s">
        <v>8246</v>
      </c>
      <c r="I3479">
        <v>1425833403</v>
      </c>
      <c r="J3479">
        <v>1423245003</v>
      </c>
      <c r="K3479" t="b">
        <v>0</v>
      </c>
      <c r="L3479">
        <v>1</v>
      </c>
      <c r="M3479" t="b">
        <v>0</v>
      </c>
      <c r="N3479" t="s">
        <v>8271</v>
      </c>
      <c r="O3479" s="5">
        <f>E3479/D3479</f>
        <v>2.0000000000000001E-4</v>
      </c>
      <c r="P3479" s="6">
        <f>ROUND(E3479/L3479,2)</f>
        <v>1</v>
      </c>
      <c r="Q3479" t="str">
        <f>LEFT(N3479, SEARCH("/",N3479)-1)</f>
        <v>theater</v>
      </c>
      <c r="R3479" t="str">
        <f>RIGHT(N3479, LEN(N3479)-SEARCH("/",N3479))</f>
        <v>plays</v>
      </c>
      <c r="S3479" s="10">
        <f t="shared" si="108"/>
        <v>42041.534756944442</v>
      </c>
      <c r="T3479" s="10">
        <f t="shared" si="109"/>
        <v>42071.493090277778</v>
      </c>
    </row>
    <row r="3480" spans="1:20" ht="49" x14ac:dyDescent="0.25">
      <c r="A3480">
        <v>3857</v>
      </c>
      <c r="B3480" s="3" t="s">
        <v>3854</v>
      </c>
      <c r="C3480" s="3" t="s">
        <v>7966</v>
      </c>
      <c r="D3480">
        <v>5000</v>
      </c>
      <c r="E3480">
        <v>260</v>
      </c>
      <c r="F3480" t="s">
        <v>8221</v>
      </c>
      <c r="G3480" t="s">
        <v>8224</v>
      </c>
      <c r="H3480" t="s">
        <v>8246</v>
      </c>
      <c r="I3480">
        <v>1406913120</v>
      </c>
      <c r="J3480">
        <v>1404927690</v>
      </c>
      <c r="K3480" t="b">
        <v>0</v>
      </c>
      <c r="L3480">
        <v>4</v>
      </c>
      <c r="M3480" t="b">
        <v>0</v>
      </c>
      <c r="N3480" t="s">
        <v>8271</v>
      </c>
      <c r="O3480" s="5">
        <f>E3480/D3480</f>
        <v>5.1999999999999998E-2</v>
      </c>
      <c r="P3480" s="6">
        <f>ROUND(E3480/L3480,2)</f>
        <v>65</v>
      </c>
      <c r="Q3480" t="str">
        <f>LEFT(N3480, SEARCH("/",N3480)-1)</f>
        <v>theater</v>
      </c>
      <c r="R3480" t="str">
        <f>RIGHT(N3480, LEN(N3480)-SEARCH("/",N3480))</f>
        <v>plays</v>
      </c>
      <c r="S3480" s="10">
        <f t="shared" si="108"/>
        <v>41829.528819444444</v>
      </c>
      <c r="T3480" s="10">
        <f t="shared" si="109"/>
        <v>41852.508333333331</v>
      </c>
    </row>
    <row r="3481" spans="1:20" ht="49" x14ac:dyDescent="0.25">
      <c r="A3481">
        <v>3858</v>
      </c>
      <c r="B3481" s="3" t="s">
        <v>3855</v>
      </c>
      <c r="C3481" s="3" t="s">
        <v>7967</v>
      </c>
      <c r="D3481">
        <v>500</v>
      </c>
      <c r="E3481">
        <v>10</v>
      </c>
      <c r="F3481" t="s">
        <v>8221</v>
      </c>
      <c r="G3481" t="s">
        <v>8225</v>
      </c>
      <c r="H3481" t="s">
        <v>8247</v>
      </c>
      <c r="I3481">
        <v>1432328400</v>
      </c>
      <c r="J3481">
        <v>1430734844</v>
      </c>
      <c r="K3481" t="b">
        <v>0</v>
      </c>
      <c r="L3481">
        <v>1</v>
      </c>
      <c r="M3481" t="b">
        <v>0</v>
      </c>
      <c r="N3481" t="s">
        <v>8271</v>
      </c>
      <c r="O3481" s="5">
        <f>E3481/D3481</f>
        <v>0.02</v>
      </c>
      <c r="P3481" s="6">
        <f>ROUND(E3481/L3481,2)</f>
        <v>10</v>
      </c>
      <c r="Q3481" t="str">
        <f>LEFT(N3481, SEARCH("/",N3481)-1)</f>
        <v>theater</v>
      </c>
      <c r="R3481" t="str">
        <f>RIGHT(N3481, LEN(N3481)-SEARCH("/",N3481))</f>
        <v>plays</v>
      </c>
      <c r="S3481" s="10">
        <f t="shared" si="108"/>
        <v>42128.222731481474</v>
      </c>
      <c r="T3481" s="10">
        <f t="shared" si="109"/>
        <v>42146.666666666664</v>
      </c>
    </row>
    <row r="3482" spans="1:20" ht="49" x14ac:dyDescent="0.25">
      <c r="A3482">
        <v>3859</v>
      </c>
      <c r="B3482" s="3" t="s">
        <v>3856</v>
      </c>
      <c r="C3482" s="3" t="s">
        <v>7968</v>
      </c>
      <c r="D3482">
        <v>2500</v>
      </c>
      <c r="E3482">
        <v>1</v>
      </c>
      <c r="F3482" t="s">
        <v>8221</v>
      </c>
      <c r="G3482" t="s">
        <v>8224</v>
      </c>
      <c r="H3482" t="s">
        <v>8246</v>
      </c>
      <c r="I3482">
        <v>1403730000</v>
      </c>
      <c r="J3482">
        <v>1401485207</v>
      </c>
      <c r="K3482" t="b">
        <v>0</v>
      </c>
      <c r="L3482">
        <v>1</v>
      </c>
      <c r="M3482" t="b">
        <v>0</v>
      </c>
      <c r="N3482" t="s">
        <v>8271</v>
      </c>
      <c r="O3482" s="5">
        <f>E3482/D3482</f>
        <v>4.0000000000000002E-4</v>
      </c>
      <c r="P3482" s="6">
        <f>ROUND(E3482/L3482,2)</f>
        <v>1</v>
      </c>
      <c r="Q3482" t="str">
        <f>LEFT(N3482, SEARCH("/",N3482)-1)</f>
        <v>theater</v>
      </c>
      <c r="R3482" t="str">
        <f>RIGHT(N3482, LEN(N3482)-SEARCH("/",N3482))</f>
        <v>plays</v>
      </c>
      <c r="S3482" s="10">
        <f t="shared" si="108"/>
        <v>41789.685266203705</v>
      </c>
      <c r="T3482" s="10">
        <f t="shared" si="109"/>
        <v>41815.666666666664</v>
      </c>
    </row>
    <row r="3483" spans="1:20" ht="49" x14ac:dyDescent="0.25">
      <c r="A3483">
        <v>3860</v>
      </c>
      <c r="B3483" s="3" t="s">
        <v>3857</v>
      </c>
      <c r="C3483" s="3" t="s">
        <v>7969</v>
      </c>
      <c r="D3483">
        <v>6000</v>
      </c>
      <c r="E3483">
        <v>1060</v>
      </c>
      <c r="F3483" t="s">
        <v>8221</v>
      </c>
      <c r="G3483" t="s">
        <v>8224</v>
      </c>
      <c r="H3483" t="s">
        <v>8246</v>
      </c>
      <c r="I3483">
        <v>1407858710</v>
      </c>
      <c r="J3483">
        <v>1405266710</v>
      </c>
      <c r="K3483" t="b">
        <v>0</v>
      </c>
      <c r="L3483">
        <v>13</v>
      </c>
      <c r="M3483" t="b">
        <v>0</v>
      </c>
      <c r="N3483" t="s">
        <v>8271</v>
      </c>
      <c r="O3483" s="5">
        <f>E3483/D3483</f>
        <v>0.17666666666666667</v>
      </c>
      <c r="P3483" s="6">
        <f>ROUND(E3483/L3483,2)</f>
        <v>81.540000000000006</v>
      </c>
      <c r="Q3483" t="str">
        <f>LEFT(N3483, SEARCH("/",N3483)-1)</f>
        <v>theater</v>
      </c>
      <c r="R3483" t="str">
        <f>RIGHT(N3483, LEN(N3483)-SEARCH("/",N3483))</f>
        <v>plays</v>
      </c>
      <c r="S3483" s="10">
        <f t="shared" si="108"/>
        <v>41833.452662037038</v>
      </c>
      <c r="T3483" s="10">
        <f t="shared" si="109"/>
        <v>41863.452662037038</v>
      </c>
    </row>
    <row r="3484" spans="1:20" ht="18" x14ac:dyDescent="0.25">
      <c r="A3484">
        <v>3861</v>
      </c>
      <c r="B3484" s="3" t="s">
        <v>3858</v>
      </c>
      <c r="C3484" s="3" t="s">
        <v>7970</v>
      </c>
      <c r="D3484">
        <v>2000</v>
      </c>
      <c r="E3484">
        <v>100</v>
      </c>
      <c r="F3484" t="s">
        <v>8221</v>
      </c>
      <c r="G3484" t="s">
        <v>8224</v>
      </c>
      <c r="H3484" t="s">
        <v>8246</v>
      </c>
      <c r="I3484">
        <v>1415828820</v>
      </c>
      <c r="J3484">
        <v>1412258977</v>
      </c>
      <c r="K3484" t="b">
        <v>0</v>
      </c>
      <c r="L3484">
        <v>1</v>
      </c>
      <c r="M3484" t="b">
        <v>0</v>
      </c>
      <c r="N3484" t="s">
        <v>8271</v>
      </c>
      <c r="O3484" s="5">
        <f>E3484/D3484</f>
        <v>0.05</v>
      </c>
      <c r="P3484" s="6">
        <f>ROUND(E3484/L3484,2)</f>
        <v>100</v>
      </c>
      <c r="Q3484" t="str">
        <f>LEFT(N3484, SEARCH("/",N3484)-1)</f>
        <v>theater</v>
      </c>
      <c r="R3484" t="str">
        <f>RIGHT(N3484, LEN(N3484)-SEARCH("/",N3484))</f>
        <v>plays</v>
      </c>
      <c r="S3484" s="10">
        <f t="shared" si="108"/>
        <v>41914.381678240738</v>
      </c>
      <c r="T3484" s="10">
        <f t="shared" si="109"/>
        <v>41955.699305555558</v>
      </c>
    </row>
    <row r="3485" spans="1:20" ht="33" x14ac:dyDescent="0.25">
      <c r="A3485">
        <v>3862</v>
      </c>
      <c r="B3485" s="3" t="s">
        <v>3859</v>
      </c>
      <c r="C3485" s="3" t="s">
        <v>7971</v>
      </c>
      <c r="D3485">
        <v>7500</v>
      </c>
      <c r="E3485">
        <v>1</v>
      </c>
      <c r="F3485" t="s">
        <v>8221</v>
      </c>
      <c r="G3485" t="s">
        <v>8224</v>
      </c>
      <c r="H3485" t="s">
        <v>8246</v>
      </c>
      <c r="I3485">
        <v>1473699540</v>
      </c>
      <c r="J3485">
        <v>1472451356</v>
      </c>
      <c r="K3485" t="b">
        <v>0</v>
      </c>
      <c r="L3485">
        <v>1</v>
      </c>
      <c r="M3485" t="b">
        <v>0</v>
      </c>
      <c r="N3485" t="s">
        <v>8271</v>
      </c>
      <c r="O3485" s="5">
        <f>E3485/D3485</f>
        <v>1.3333333333333334E-4</v>
      </c>
      <c r="P3485" s="6">
        <f>ROUND(E3485/L3485,2)</f>
        <v>1</v>
      </c>
      <c r="Q3485" t="str">
        <f>LEFT(N3485, SEARCH("/",N3485)-1)</f>
        <v>theater</v>
      </c>
      <c r="R3485" t="str">
        <f>RIGHT(N3485, LEN(N3485)-SEARCH("/",N3485))</f>
        <v>plays</v>
      </c>
      <c r="S3485" s="10">
        <f t="shared" si="108"/>
        <v>42611.052731481475</v>
      </c>
      <c r="T3485" s="10">
        <f t="shared" si="109"/>
        <v>42625.499305555553</v>
      </c>
    </row>
    <row r="3486" spans="1:20" ht="49" x14ac:dyDescent="0.25">
      <c r="A3486">
        <v>3863</v>
      </c>
      <c r="B3486" s="3" t="s">
        <v>3860</v>
      </c>
      <c r="C3486" s="3" t="s">
        <v>7972</v>
      </c>
      <c r="D3486">
        <v>6000</v>
      </c>
      <c r="E3486">
        <v>0</v>
      </c>
      <c r="F3486" t="s">
        <v>8221</v>
      </c>
      <c r="G3486" t="s">
        <v>8224</v>
      </c>
      <c r="H3486" t="s">
        <v>8246</v>
      </c>
      <c r="I3486">
        <v>1446739905</v>
      </c>
      <c r="J3486">
        <v>1441552305</v>
      </c>
      <c r="K3486" t="b">
        <v>0</v>
      </c>
      <c r="L3486">
        <v>0</v>
      </c>
      <c r="M3486" t="b">
        <v>0</v>
      </c>
      <c r="N3486" t="s">
        <v>8271</v>
      </c>
      <c r="O3486" s="5">
        <f>E3486/D3486</f>
        <v>0</v>
      </c>
      <c r="P3486" s="6" t="e">
        <f>ROUND(E3486/L3486,2)</f>
        <v>#DIV/0!</v>
      </c>
      <c r="Q3486" t="str">
        <f>LEFT(N3486, SEARCH("/",N3486)-1)</f>
        <v>theater</v>
      </c>
      <c r="R3486" t="str">
        <f>RIGHT(N3486, LEN(N3486)-SEARCH("/",N3486))</f>
        <v>plays</v>
      </c>
      <c r="S3486" s="10">
        <f t="shared" si="108"/>
        <v>42253.424826388888</v>
      </c>
      <c r="T3486" s="10">
        <f t="shared" si="109"/>
        <v>42313.466493055552</v>
      </c>
    </row>
    <row r="3487" spans="1:20" ht="49" x14ac:dyDescent="0.25">
      <c r="A3487">
        <v>3864</v>
      </c>
      <c r="B3487" s="3" t="s">
        <v>3861</v>
      </c>
      <c r="C3487" s="3" t="s">
        <v>7973</v>
      </c>
      <c r="D3487">
        <v>5000</v>
      </c>
      <c r="E3487">
        <v>60</v>
      </c>
      <c r="F3487" t="s">
        <v>8221</v>
      </c>
      <c r="G3487" t="s">
        <v>8224</v>
      </c>
      <c r="H3487" t="s">
        <v>8246</v>
      </c>
      <c r="I3487">
        <v>1447799054</v>
      </c>
      <c r="J3487">
        <v>1445203454</v>
      </c>
      <c r="K3487" t="b">
        <v>0</v>
      </c>
      <c r="L3487">
        <v>3</v>
      </c>
      <c r="M3487" t="b">
        <v>0</v>
      </c>
      <c r="N3487" t="s">
        <v>8271</v>
      </c>
      <c r="O3487" s="5">
        <f>E3487/D3487</f>
        <v>1.2E-2</v>
      </c>
      <c r="P3487" s="6">
        <f>ROUND(E3487/L3487,2)</f>
        <v>20</v>
      </c>
      <c r="Q3487" t="str">
        <f>LEFT(N3487, SEARCH("/",N3487)-1)</f>
        <v>theater</v>
      </c>
      <c r="R3487" t="str">
        <f>RIGHT(N3487, LEN(N3487)-SEARCH("/",N3487))</f>
        <v>plays</v>
      </c>
      <c r="S3487" s="10">
        <f t="shared" si="108"/>
        <v>42295.683495370373</v>
      </c>
      <c r="T3487" s="10">
        <f t="shared" si="109"/>
        <v>42325.72516203703</v>
      </c>
    </row>
    <row r="3488" spans="1:20" ht="49" x14ac:dyDescent="0.25">
      <c r="A3488">
        <v>3865</v>
      </c>
      <c r="B3488" s="3" t="s">
        <v>3862</v>
      </c>
      <c r="C3488" s="3" t="s">
        <v>7974</v>
      </c>
      <c r="D3488">
        <v>2413</v>
      </c>
      <c r="E3488">
        <v>650</v>
      </c>
      <c r="F3488" t="s">
        <v>8221</v>
      </c>
      <c r="G3488" t="s">
        <v>8229</v>
      </c>
      <c r="H3488" t="s">
        <v>8251</v>
      </c>
      <c r="I3488">
        <v>1409376600</v>
      </c>
      <c r="J3488">
        <v>1405957098</v>
      </c>
      <c r="K3488" t="b">
        <v>0</v>
      </c>
      <c r="L3488">
        <v>14</v>
      </c>
      <c r="M3488" t="b">
        <v>0</v>
      </c>
      <c r="N3488" t="s">
        <v>8271</v>
      </c>
      <c r="O3488" s="5">
        <f>E3488/D3488</f>
        <v>0.26937422295897223</v>
      </c>
      <c r="P3488" s="6">
        <f>ROUND(E3488/L3488,2)</f>
        <v>46.43</v>
      </c>
      <c r="Q3488" t="str">
        <f>LEFT(N3488, SEARCH("/",N3488)-1)</f>
        <v>theater</v>
      </c>
      <c r="R3488" t="str">
        <f>RIGHT(N3488, LEN(N3488)-SEARCH("/",N3488))</f>
        <v>plays</v>
      </c>
      <c r="S3488" s="10">
        <f t="shared" si="108"/>
        <v>41841.44326388889</v>
      </c>
      <c r="T3488" s="10">
        <f t="shared" si="109"/>
        <v>41881.020833333328</v>
      </c>
    </row>
    <row r="3489" spans="1:20" ht="33" x14ac:dyDescent="0.25">
      <c r="A3489">
        <v>3866</v>
      </c>
      <c r="B3489" s="3" t="s">
        <v>3863</v>
      </c>
      <c r="C3489" s="3" t="s">
        <v>7975</v>
      </c>
      <c r="D3489">
        <v>2000</v>
      </c>
      <c r="E3489">
        <v>11</v>
      </c>
      <c r="F3489" t="s">
        <v>8221</v>
      </c>
      <c r="G3489" t="s">
        <v>8224</v>
      </c>
      <c r="H3489" t="s">
        <v>8246</v>
      </c>
      <c r="I3489">
        <v>1458703740</v>
      </c>
      <c r="J3489">
        <v>1454453021</v>
      </c>
      <c r="K3489" t="b">
        <v>0</v>
      </c>
      <c r="L3489">
        <v>2</v>
      </c>
      <c r="M3489" t="b">
        <v>0</v>
      </c>
      <c r="N3489" t="s">
        <v>8271</v>
      </c>
      <c r="O3489" s="5">
        <f>E3489/D3489</f>
        <v>5.4999999999999997E-3</v>
      </c>
      <c r="P3489" s="6">
        <f>ROUND(E3489/L3489,2)</f>
        <v>5.5</v>
      </c>
      <c r="Q3489" t="str">
        <f>LEFT(N3489, SEARCH("/",N3489)-1)</f>
        <v>theater</v>
      </c>
      <c r="R3489" t="str">
        <f>RIGHT(N3489, LEN(N3489)-SEARCH("/",N3489))</f>
        <v>plays</v>
      </c>
      <c r="S3489" s="10">
        <f t="shared" si="108"/>
        <v>42402.738668981481</v>
      </c>
      <c r="T3489" s="10">
        <f t="shared" si="109"/>
        <v>42451.936805555553</v>
      </c>
    </row>
    <row r="3490" spans="1:20" ht="49" x14ac:dyDescent="0.25">
      <c r="A3490">
        <v>3867</v>
      </c>
      <c r="B3490" s="3" t="s">
        <v>3864</v>
      </c>
      <c r="C3490" s="3" t="s">
        <v>7976</v>
      </c>
      <c r="D3490">
        <v>2000</v>
      </c>
      <c r="E3490">
        <v>251</v>
      </c>
      <c r="F3490" t="s">
        <v>8221</v>
      </c>
      <c r="G3490" t="s">
        <v>8224</v>
      </c>
      <c r="H3490" t="s">
        <v>8246</v>
      </c>
      <c r="I3490">
        <v>1466278339</v>
      </c>
      <c r="J3490">
        <v>1463686339</v>
      </c>
      <c r="K3490" t="b">
        <v>0</v>
      </c>
      <c r="L3490">
        <v>5</v>
      </c>
      <c r="M3490" t="b">
        <v>0</v>
      </c>
      <c r="N3490" t="s">
        <v>8271</v>
      </c>
      <c r="O3490" s="5">
        <f>E3490/D3490</f>
        <v>0.1255</v>
      </c>
      <c r="P3490" s="6">
        <f>ROUND(E3490/L3490,2)</f>
        <v>50.2</v>
      </c>
      <c r="Q3490" t="str">
        <f>LEFT(N3490, SEARCH("/",N3490)-1)</f>
        <v>theater</v>
      </c>
      <c r="R3490" t="str">
        <f>RIGHT(N3490, LEN(N3490)-SEARCH("/",N3490))</f>
        <v>plays</v>
      </c>
      <c r="S3490" s="10">
        <f t="shared" si="108"/>
        <v>42509.605775462966</v>
      </c>
      <c r="T3490" s="10">
        <f t="shared" si="109"/>
        <v>42539.605775462966</v>
      </c>
    </row>
    <row r="3491" spans="1:20" ht="49" x14ac:dyDescent="0.25">
      <c r="A3491">
        <v>3888</v>
      </c>
      <c r="B3491" s="3" t="s">
        <v>3885</v>
      </c>
      <c r="C3491" s="3" t="s">
        <v>7996</v>
      </c>
      <c r="D3491">
        <v>2000</v>
      </c>
      <c r="E3491">
        <v>542</v>
      </c>
      <c r="F3491" t="s">
        <v>8221</v>
      </c>
      <c r="G3491" t="s">
        <v>8225</v>
      </c>
      <c r="H3491" t="s">
        <v>8247</v>
      </c>
      <c r="I3491">
        <v>1488114358</v>
      </c>
      <c r="J3491">
        <v>1485522358</v>
      </c>
      <c r="K3491" t="b">
        <v>0</v>
      </c>
      <c r="L3491">
        <v>14</v>
      </c>
      <c r="M3491" t="b">
        <v>0</v>
      </c>
      <c r="N3491" t="s">
        <v>8271</v>
      </c>
      <c r="O3491" s="5">
        <f>E3491/D3491</f>
        <v>0.27100000000000002</v>
      </c>
      <c r="P3491" s="6">
        <f>ROUND(E3491/L3491,2)</f>
        <v>38.71</v>
      </c>
      <c r="Q3491" t="str">
        <f>LEFT(N3491, SEARCH("/",N3491)-1)</f>
        <v>theater</v>
      </c>
      <c r="R3491" t="str">
        <f>RIGHT(N3491, LEN(N3491)-SEARCH("/",N3491))</f>
        <v>plays</v>
      </c>
      <c r="S3491" s="10">
        <f t="shared" si="108"/>
        <v>42762.337476851848</v>
      </c>
      <c r="T3491" s="10">
        <f t="shared" si="109"/>
        <v>42792.337476851848</v>
      </c>
    </row>
    <row r="3492" spans="1:20" ht="49" x14ac:dyDescent="0.25">
      <c r="A3492">
        <v>3889</v>
      </c>
      <c r="B3492" s="3" t="s">
        <v>3886</v>
      </c>
      <c r="C3492" s="3" t="s">
        <v>7997</v>
      </c>
      <c r="D3492">
        <v>8000</v>
      </c>
      <c r="E3492">
        <v>118</v>
      </c>
      <c r="F3492" t="s">
        <v>8221</v>
      </c>
      <c r="G3492" t="s">
        <v>8224</v>
      </c>
      <c r="H3492" t="s">
        <v>8246</v>
      </c>
      <c r="I3492">
        <v>1420413960</v>
      </c>
      <c r="J3492">
        <v>1417651630</v>
      </c>
      <c r="K3492" t="b">
        <v>0</v>
      </c>
      <c r="L3492">
        <v>9</v>
      </c>
      <c r="M3492" t="b">
        <v>0</v>
      </c>
      <c r="N3492" t="s">
        <v>8271</v>
      </c>
      <c r="O3492" s="5">
        <f>E3492/D3492</f>
        <v>1.4749999999999999E-2</v>
      </c>
      <c r="P3492" s="6">
        <f>ROUND(E3492/L3492,2)</f>
        <v>13.11</v>
      </c>
      <c r="Q3492" t="str">
        <f>LEFT(N3492, SEARCH("/",N3492)-1)</f>
        <v>theater</v>
      </c>
      <c r="R3492" t="str">
        <f>RIGHT(N3492, LEN(N3492)-SEARCH("/",N3492))</f>
        <v>plays</v>
      </c>
      <c r="S3492" s="10">
        <f t="shared" si="108"/>
        <v>41976.796643518515</v>
      </c>
      <c r="T3492" s="10">
        <f t="shared" si="109"/>
        <v>42008.768055555549</v>
      </c>
    </row>
    <row r="3493" spans="1:20" ht="49" x14ac:dyDescent="0.25">
      <c r="A3493">
        <v>3890</v>
      </c>
      <c r="B3493" s="3" t="s">
        <v>3887</v>
      </c>
      <c r="C3493" s="3" t="s">
        <v>7998</v>
      </c>
      <c r="D3493">
        <v>15000</v>
      </c>
      <c r="E3493">
        <v>2524</v>
      </c>
      <c r="F3493" t="s">
        <v>8221</v>
      </c>
      <c r="G3493" t="s">
        <v>8224</v>
      </c>
      <c r="H3493" t="s">
        <v>8246</v>
      </c>
      <c r="I3493">
        <v>1439662344</v>
      </c>
      <c r="J3493">
        <v>1434478344</v>
      </c>
      <c r="K3493" t="b">
        <v>0</v>
      </c>
      <c r="L3493">
        <v>8</v>
      </c>
      <c r="M3493" t="b">
        <v>0</v>
      </c>
      <c r="N3493" t="s">
        <v>8271</v>
      </c>
      <c r="O3493" s="5">
        <f>E3493/D3493</f>
        <v>0.16826666666666668</v>
      </c>
      <c r="P3493" s="6">
        <f>ROUND(E3493/L3493,2)</f>
        <v>315.5</v>
      </c>
      <c r="Q3493" t="str">
        <f>LEFT(N3493, SEARCH("/",N3493)-1)</f>
        <v>theater</v>
      </c>
      <c r="R3493" t="str">
        <f>RIGHT(N3493, LEN(N3493)-SEARCH("/",N3493))</f>
        <v>plays</v>
      </c>
      <c r="S3493" s="10">
        <f t="shared" si="108"/>
        <v>42171.55027777778</v>
      </c>
      <c r="T3493" s="10">
        <f t="shared" si="109"/>
        <v>42231.55027777778</v>
      </c>
    </row>
    <row r="3494" spans="1:20" ht="33" x14ac:dyDescent="0.25">
      <c r="A3494">
        <v>3891</v>
      </c>
      <c r="B3494" s="3" t="s">
        <v>3888</v>
      </c>
      <c r="C3494" s="3" t="s">
        <v>7999</v>
      </c>
      <c r="D3494">
        <v>800</v>
      </c>
      <c r="E3494">
        <v>260</v>
      </c>
      <c r="F3494" t="s">
        <v>8221</v>
      </c>
      <c r="G3494" t="s">
        <v>8224</v>
      </c>
      <c r="H3494" t="s">
        <v>8246</v>
      </c>
      <c r="I3494">
        <v>1427086740</v>
      </c>
      <c r="J3494">
        <v>1424488244</v>
      </c>
      <c r="K3494" t="b">
        <v>0</v>
      </c>
      <c r="L3494">
        <v>7</v>
      </c>
      <c r="M3494" t="b">
        <v>0</v>
      </c>
      <c r="N3494" t="s">
        <v>8271</v>
      </c>
      <c r="O3494" s="5">
        <f>E3494/D3494</f>
        <v>0.32500000000000001</v>
      </c>
      <c r="P3494" s="6">
        <f>ROUND(E3494/L3494,2)</f>
        <v>37.14</v>
      </c>
      <c r="Q3494" t="str">
        <f>LEFT(N3494, SEARCH("/",N3494)-1)</f>
        <v>theater</v>
      </c>
      <c r="R3494" t="str">
        <f>RIGHT(N3494, LEN(N3494)-SEARCH("/",N3494))</f>
        <v>plays</v>
      </c>
      <c r="S3494" s="10">
        <f t="shared" si="108"/>
        <v>42055.924120370364</v>
      </c>
      <c r="T3494" s="10">
        <f t="shared" si="109"/>
        <v>42085.999305555553</v>
      </c>
    </row>
    <row r="3495" spans="1:20" ht="49" x14ac:dyDescent="0.25">
      <c r="A3495">
        <v>3892</v>
      </c>
      <c r="B3495" s="3" t="s">
        <v>3889</v>
      </c>
      <c r="C3495" s="3" t="s">
        <v>8000</v>
      </c>
      <c r="D3495">
        <v>1000</v>
      </c>
      <c r="E3495">
        <v>0</v>
      </c>
      <c r="F3495" t="s">
        <v>8221</v>
      </c>
      <c r="G3495" t="s">
        <v>8224</v>
      </c>
      <c r="H3495" t="s">
        <v>8246</v>
      </c>
      <c r="I3495">
        <v>1408863600</v>
      </c>
      <c r="J3495">
        <v>1408203557</v>
      </c>
      <c r="K3495" t="b">
        <v>0</v>
      </c>
      <c r="L3495">
        <v>0</v>
      </c>
      <c r="M3495" t="b">
        <v>0</v>
      </c>
      <c r="N3495" t="s">
        <v>8271</v>
      </c>
      <c r="O3495" s="5">
        <f>E3495/D3495</f>
        <v>0</v>
      </c>
      <c r="P3495" s="6" t="e">
        <f>ROUND(E3495/L3495,2)</f>
        <v>#DIV/0!</v>
      </c>
      <c r="Q3495" t="str">
        <f>LEFT(N3495, SEARCH("/",N3495)-1)</f>
        <v>theater</v>
      </c>
      <c r="R3495" t="str">
        <f>RIGHT(N3495, LEN(N3495)-SEARCH("/",N3495))</f>
        <v>plays</v>
      </c>
      <c r="S3495" s="10">
        <f t="shared" si="108"/>
        <v>41867.443946759253</v>
      </c>
      <c r="T3495" s="10">
        <f t="shared" si="109"/>
        <v>41875.083333333328</v>
      </c>
    </row>
    <row r="3496" spans="1:20" ht="49" x14ac:dyDescent="0.25">
      <c r="A3496">
        <v>3893</v>
      </c>
      <c r="B3496" s="3" t="s">
        <v>3890</v>
      </c>
      <c r="C3496" s="3" t="s">
        <v>8001</v>
      </c>
      <c r="D3496">
        <v>50000</v>
      </c>
      <c r="E3496">
        <v>10775</v>
      </c>
      <c r="F3496" t="s">
        <v>8221</v>
      </c>
      <c r="G3496" t="s">
        <v>8224</v>
      </c>
      <c r="H3496" t="s">
        <v>8246</v>
      </c>
      <c r="I3496">
        <v>1404194400</v>
      </c>
      <c r="J3496">
        <v>1400600840</v>
      </c>
      <c r="K3496" t="b">
        <v>0</v>
      </c>
      <c r="L3496">
        <v>84</v>
      </c>
      <c r="M3496" t="b">
        <v>0</v>
      </c>
      <c r="N3496" t="s">
        <v>8271</v>
      </c>
      <c r="O3496" s="5">
        <f>E3496/D3496</f>
        <v>0.2155</v>
      </c>
      <c r="P3496" s="6">
        <f>ROUND(E3496/L3496,2)</f>
        <v>128.27000000000001</v>
      </c>
      <c r="Q3496" t="str">
        <f>LEFT(N3496, SEARCH("/",N3496)-1)</f>
        <v>theater</v>
      </c>
      <c r="R3496" t="str">
        <f>RIGHT(N3496, LEN(N3496)-SEARCH("/",N3496))</f>
        <v>plays</v>
      </c>
      <c r="S3496" s="10">
        <f t="shared" si="108"/>
        <v>41779.449537037035</v>
      </c>
      <c r="T3496" s="10">
        <f t="shared" si="109"/>
        <v>41821.041666666664</v>
      </c>
    </row>
    <row r="3497" spans="1:20" ht="49" x14ac:dyDescent="0.25">
      <c r="A3497">
        <v>3894</v>
      </c>
      <c r="B3497" s="3" t="s">
        <v>3891</v>
      </c>
      <c r="C3497" s="3" t="s">
        <v>8002</v>
      </c>
      <c r="D3497">
        <v>15000</v>
      </c>
      <c r="E3497">
        <v>520</v>
      </c>
      <c r="F3497" t="s">
        <v>8221</v>
      </c>
      <c r="G3497" t="s">
        <v>8224</v>
      </c>
      <c r="H3497" t="s">
        <v>8246</v>
      </c>
      <c r="I3497">
        <v>1481000340</v>
      </c>
      <c r="J3497">
        <v>1478386812</v>
      </c>
      <c r="K3497" t="b">
        <v>0</v>
      </c>
      <c r="L3497">
        <v>11</v>
      </c>
      <c r="M3497" t="b">
        <v>0</v>
      </c>
      <c r="N3497" t="s">
        <v>8271</v>
      </c>
      <c r="O3497" s="5">
        <f>E3497/D3497</f>
        <v>3.4666666666666665E-2</v>
      </c>
      <c r="P3497" s="6">
        <f>ROUND(E3497/L3497,2)</f>
        <v>47.27</v>
      </c>
      <c r="Q3497" t="str">
        <f>LEFT(N3497, SEARCH("/",N3497)-1)</f>
        <v>theater</v>
      </c>
      <c r="R3497" t="str">
        <f>RIGHT(N3497, LEN(N3497)-SEARCH("/",N3497))</f>
        <v>plays</v>
      </c>
      <c r="S3497" s="10">
        <f t="shared" si="108"/>
        <v>42679.750138888885</v>
      </c>
      <c r="T3497" s="10">
        <f t="shared" si="109"/>
        <v>42709.999305555553</v>
      </c>
    </row>
    <row r="3498" spans="1:20" ht="49" x14ac:dyDescent="0.25">
      <c r="A3498">
        <v>3895</v>
      </c>
      <c r="B3498" s="3" t="s">
        <v>3892</v>
      </c>
      <c r="C3498" s="3" t="s">
        <v>8003</v>
      </c>
      <c r="D3498">
        <v>1000</v>
      </c>
      <c r="E3498">
        <v>50</v>
      </c>
      <c r="F3498" t="s">
        <v>8221</v>
      </c>
      <c r="G3498" t="s">
        <v>8224</v>
      </c>
      <c r="H3498" t="s">
        <v>8246</v>
      </c>
      <c r="I3498">
        <v>1425103218</v>
      </c>
      <c r="J3498">
        <v>1422424818</v>
      </c>
      <c r="K3498" t="b">
        <v>0</v>
      </c>
      <c r="L3498">
        <v>1</v>
      </c>
      <c r="M3498" t="b">
        <v>0</v>
      </c>
      <c r="N3498" t="s">
        <v>8271</v>
      </c>
      <c r="O3498" s="5">
        <f>E3498/D3498</f>
        <v>0.05</v>
      </c>
      <c r="P3498" s="6">
        <f>ROUND(E3498/L3498,2)</f>
        <v>50</v>
      </c>
      <c r="Q3498" t="str">
        <f>LEFT(N3498, SEARCH("/",N3498)-1)</f>
        <v>theater</v>
      </c>
      <c r="R3498" t="str">
        <f>RIGHT(N3498, LEN(N3498)-SEARCH("/",N3498))</f>
        <v>plays</v>
      </c>
      <c r="S3498" s="10">
        <f t="shared" si="108"/>
        <v>42032.041875000003</v>
      </c>
      <c r="T3498" s="10">
        <f t="shared" si="109"/>
        <v>42063.041875000003</v>
      </c>
    </row>
    <row r="3499" spans="1:20" ht="49" x14ac:dyDescent="0.25">
      <c r="A3499">
        <v>3896</v>
      </c>
      <c r="B3499" s="3" t="s">
        <v>3893</v>
      </c>
      <c r="C3499" s="3" t="s">
        <v>8004</v>
      </c>
      <c r="D3499">
        <v>1600</v>
      </c>
      <c r="E3499">
        <v>170</v>
      </c>
      <c r="F3499" t="s">
        <v>8221</v>
      </c>
      <c r="G3499" t="s">
        <v>8224</v>
      </c>
      <c r="H3499" t="s">
        <v>8246</v>
      </c>
      <c r="I3499">
        <v>1402979778</v>
      </c>
      <c r="J3499">
        <v>1401770178</v>
      </c>
      <c r="K3499" t="b">
        <v>0</v>
      </c>
      <c r="L3499">
        <v>4</v>
      </c>
      <c r="M3499" t="b">
        <v>0</v>
      </c>
      <c r="N3499" t="s">
        <v>8271</v>
      </c>
      <c r="O3499" s="5">
        <f>E3499/D3499</f>
        <v>0.10625</v>
      </c>
      <c r="P3499" s="6">
        <f>ROUND(E3499/L3499,2)</f>
        <v>42.5</v>
      </c>
      <c r="Q3499" t="str">
        <f>LEFT(N3499, SEARCH("/",N3499)-1)</f>
        <v>theater</v>
      </c>
      <c r="R3499" t="str">
        <f>RIGHT(N3499, LEN(N3499)-SEARCH("/",N3499))</f>
        <v>plays</v>
      </c>
      <c r="S3499" s="10">
        <f t="shared" si="108"/>
        <v>41792.983541666668</v>
      </c>
      <c r="T3499" s="10">
        <f t="shared" si="109"/>
        <v>41806.983541666668</v>
      </c>
    </row>
    <row r="3500" spans="1:20" ht="49" x14ac:dyDescent="0.25">
      <c r="A3500">
        <v>3897</v>
      </c>
      <c r="B3500" s="3" t="s">
        <v>3894</v>
      </c>
      <c r="C3500" s="3" t="s">
        <v>8005</v>
      </c>
      <c r="D3500">
        <v>2500</v>
      </c>
      <c r="E3500">
        <v>440</v>
      </c>
      <c r="F3500" t="s">
        <v>8221</v>
      </c>
      <c r="G3500" t="s">
        <v>8228</v>
      </c>
      <c r="H3500" t="s">
        <v>8250</v>
      </c>
      <c r="I3500">
        <v>1420750683</v>
      </c>
      <c r="J3500">
        <v>1418158683</v>
      </c>
      <c r="K3500" t="b">
        <v>0</v>
      </c>
      <c r="L3500">
        <v>10</v>
      </c>
      <c r="M3500" t="b">
        <v>0</v>
      </c>
      <c r="N3500" t="s">
        <v>8271</v>
      </c>
      <c r="O3500" s="5">
        <f>E3500/D3500</f>
        <v>0.17599999999999999</v>
      </c>
      <c r="P3500" s="6">
        <f>ROUND(E3500/L3500,2)</f>
        <v>44</v>
      </c>
      <c r="Q3500" t="str">
        <f>LEFT(N3500, SEARCH("/",N3500)-1)</f>
        <v>theater</v>
      </c>
      <c r="R3500" t="str">
        <f>RIGHT(N3500, LEN(N3500)-SEARCH("/",N3500))</f>
        <v>plays</v>
      </c>
      <c r="S3500" s="10">
        <f t="shared" si="108"/>
        <v>41982.665312499994</v>
      </c>
      <c r="T3500" s="10">
        <f t="shared" si="109"/>
        <v>42012.665312499994</v>
      </c>
    </row>
    <row r="3501" spans="1:20" ht="65" x14ac:dyDescent="0.25">
      <c r="A3501">
        <v>3898</v>
      </c>
      <c r="B3501" s="3" t="s">
        <v>3895</v>
      </c>
      <c r="C3501" s="3" t="s">
        <v>8006</v>
      </c>
      <c r="D3501">
        <v>2500</v>
      </c>
      <c r="E3501">
        <v>814</v>
      </c>
      <c r="F3501" t="s">
        <v>8221</v>
      </c>
      <c r="G3501" t="s">
        <v>8225</v>
      </c>
      <c r="H3501" t="s">
        <v>8247</v>
      </c>
      <c r="I3501">
        <v>1439827200</v>
      </c>
      <c r="J3501">
        <v>1436355270</v>
      </c>
      <c r="K3501" t="b">
        <v>0</v>
      </c>
      <c r="L3501">
        <v>16</v>
      </c>
      <c r="M3501" t="b">
        <v>0</v>
      </c>
      <c r="N3501" t="s">
        <v>8271</v>
      </c>
      <c r="O3501" s="5">
        <f>E3501/D3501</f>
        <v>0.3256</v>
      </c>
      <c r="P3501" s="6">
        <f>ROUND(E3501/L3501,2)</f>
        <v>50.88</v>
      </c>
      <c r="Q3501" t="str">
        <f>LEFT(N3501, SEARCH("/",N3501)-1)</f>
        <v>theater</v>
      </c>
      <c r="R3501" t="str">
        <f>RIGHT(N3501, LEN(N3501)-SEARCH("/",N3501))</f>
        <v>plays</v>
      </c>
      <c r="S3501" s="10">
        <f t="shared" si="108"/>
        <v>42193.273958333331</v>
      </c>
      <c r="T3501" s="10">
        <f t="shared" si="109"/>
        <v>42233.458333333336</v>
      </c>
    </row>
    <row r="3502" spans="1:20" ht="49" x14ac:dyDescent="0.25">
      <c r="A3502">
        <v>3899</v>
      </c>
      <c r="B3502" s="3" t="s">
        <v>3896</v>
      </c>
      <c r="C3502" s="3" t="s">
        <v>8007</v>
      </c>
      <c r="D3502">
        <v>10000</v>
      </c>
      <c r="E3502">
        <v>125</v>
      </c>
      <c r="F3502" t="s">
        <v>8221</v>
      </c>
      <c r="G3502" t="s">
        <v>8224</v>
      </c>
      <c r="H3502" t="s">
        <v>8246</v>
      </c>
      <c r="I3502">
        <v>1407868561</v>
      </c>
      <c r="J3502">
        <v>1406140561</v>
      </c>
      <c r="K3502" t="b">
        <v>0</v>
      </c>
      <c r="L3502">
        <v>2</v>
      </c>
      <c r="M3502" t="b">
        <v>0</v>
      </c>
      <c r="N3502" t="s">
        <v>8271</v>
      </c>
      <c r="O3502" s="5">
        <f>E3502/D3502</f>
        <v>1.2500000000000001E-2</v>
      </c>
      <c r="P3502" s="6">
        <f>ROUND(E3502/L3502,2)</f>
        <v>62.5</v>
      </c>
      <c r="Q3502" t="str">
        <f>LEFT(N3502, SEARCH("/",N3502)-1)</f>
        <v>theater</v>
      </c>
      <c r="R3502" t="str">
        <f>RIGHT(N3502, LEN(N3502)-SEARCH("/",N3502))</f>
        <v>plays</v>
      </c>
      <c r="S3502" s="10">
        <f t="shared" si="108"/>
        <v>41843.566678240742</v>
      </c>
      <c r="T3502" s="10">
        <f t="shared" si="109"/>
        <v>41863.566678240742</v>
      </c>
    </row>
    <row r="3503" spans="1:20" ht="33" x14ac:dyDescent="0.25">
      <c r="A3503">
        <v>3900</v>
      </c>
      <c r="B3503" s="3" t="s">
        <v>3897</v>
      </c>
      <c r="C3503" s="3" t="s">
        <v>8008</v>
      </c>
      <c r="D3503">
        <v>2500</v>
      </c>
      <c r="E3503">
        <v>135</v>
      </c>
      <c r="F3503" t="s">
        <v>8221</v>
      </c>
      <c r="G3503" t="s">
        <v>8224</v>
      </c>
      <c r="H3503" t="s">
        <v>8246</v>
      </c>
      <c r="I3503">
        <v>1433988791</v>
      </c>
      <c r="J3503">
        <v>1431396791</v>
      </c>
      <c r="K3503" t="b">
        <v>0</v>
      </c>
      <c r="L3503">
        <v>5</v>
      </c>
      <c r="M3503" t="b">
        <v>0</v>
      </c>
      <c r="N3503" t="s">
        <v>8271</v>
      </c>
      <c r="O3503" s="5">
        <f>E3503/D3503</f>
        <v>5.3999999999999999E-2</v>
      </c>
      <c r="P3503" s="6">
        <f>ROUND(E3503/L3503,2)</f>
        <v>27</v>
      </c>
      <c r="Q3503" t="str">
        <f>LEFT(N3503, SEARCH("/",N3503)-1)</f>
        <v>theater</v>
      </c>
      <c r="R3503" t="str">
        <f>RIGHT(N3503, LEN(N3503)-SEARCH("/",N3503))</f>
        <v>plays</v>
      </c>
      <c r="S3503" s="10">
        <f t="shared" si="108"/>
        <v>42135.884155092594</v>
      </c>
      <c r="T3503" s="10">
        <f t="shared" si="109"/>
        <v>42165.884155092594</v>
      </c>
    </row>
    <row r="3504" spans="1:20" ht="49" x14ac:dyDescent="0.25">
      <c r="A3504">
        <v>3901</v>
      </c>
      <c r="B3504" s="3" t="s">
        <v>3898</v>
      </c>
      <c r="C3504" s="3" t="s">
        <v>8009</v>
      </c>
      <c r="D3504">
        <v>3000</v>
      </c>
      <c r="E3504">
        <v>25</v>
      </c>
      <c r="F3504" t="s">
        <v>8221</v>
      </c>
      <c r="G3504" t="s">
        <v>8224</v>
      </c>
      <c r="H3504" t="s">
        <v>8246</v>
      </c>
      <c r="I3504">
        <v>1450554599</v>
      </c>
      <c r="J3504">
        <v>1447098599</v>
      </c>
      <c r="K3504" t="b">
        <v>0</v>
      </c>
      <c r="L3504">
        <v>1</v>
      </c>
      <c r="M3504" t="b">
        <v>0</v>
      </c>
      <c r="N3504" t="s">
        <v>8271</v>
      </c>
      <c r="O3504" s="5">
        <f>E3504/D3504</f>
        <v>8.3333333333333332E-3</v>
      </c>
      <c r="P3504" s="6">
        <f>ROUND(E3504/L3504,2)</f>
        <v>25</v>
      </c>
      <c r="Q3504" t="str">
        <f>LEFT(N3504, SEARCH("/",N3504)-1)</f>
        <v>theater</v>
      </c>
      <c r="R3504" t="str">
        <f>RIGHT(N3504, LEN(N3504)-SEARCH("/",N3504))</f>
        <v>plays</v>
      </c>
      <c r="S3504" s="10">
        <f t="shared" si="108"/>
        <v>42317.618043981478</v>
      </c>
      <c r="T3504" s="10">
        <f t="shared" si="109"/>
        <v>42357.618043981478</v>
      </c>
    </row>
    <row r="3505" spans="1:20" ht="49" x14ac:dyDescent="0.25">
      <c r="A3505">
        <v>3902</v>
      </c>
      <c r="B3505" s="3" t="s">
        <v>3899</v>
      </c>
      <c r="C3505" s="3" t="s">
        <v>8010</v>
      </c>
      <c r="D3505">
        <v>3000</v>
      </c>
      <c r="E3505">
        <v>1465</v>
      </c>
      <c r="F3505" t="s">
        <v>8221</v>
      </c>
      <c r="G3505" t="s">
        <v>8225</v>
      </c>
      <c r="H3505" t="s">
        <v>8247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8271</v>
      </c>
      <c r="O3505" s="5">
        <f>E3505/D3505</f>
        <v>0.48833333333333334</v>
      </c>
      <c r="P3505" s="6">
        <f>ROUND(E3505/L3505,2)</f>
        <v>47.26</v>
      </c>
      <c r="Q3505" t="str">
        <f>LEFT(N3505, SEARCH("/",N3505)-1)</f>
        <v>theater</v>
      </c>
      <c r="R3505" t="str">
        <f>RIGHT(N3505, LEN(N3505)-SEARCH("/",N3505))</f>
        <v>plays</v>
      </c>
      <c r="S3505" s="10">
        <f t="shared" si="108"/>
        <v>42663.259745370371</v>
      </c>
      <c r="T3505" s="10">
        <f t="shared" si="109"/>
        <v>42688.301412037035</v>
      </c>
    </row>
    <row r="3506" spans="1:20" ht="49" x14ac:dyDescent="0.25">
      <c r="A3506">
        <v>3903</v>
      </c>
      <c r="B3506" s="3" t="s">
        <v>3900</v>
      </c>
      <c r="C3506" s="3" t="s">
        <v>8011</v>
      </c>
      <c r="D3506">
        <v>1500</v>
      </c>
      <c r="E3506">
        <v>0</v>
      </c>
      <c r="F3506" t="s">
        <v>8221</v>
      </c>
      <c r="G3506" t="s">
        <v>8224</v>
      </c>
      <c r="H3506" t="s">
        <v>8246</v>
      </c>
      <c r="I3506">
        <v>1439581080</v>
      </c>
      <c r="J3506">
        <v>1435709765</v>
      </c>
      <c r="K3506" t="b">
        <v>0</v>
      </c>
      <c r="L3506">
        <v>0</v>
      </c>
      <c r="M3506" t="b">
        <v>0</v>
      </c>
      <c r="N3506" t="s">
        <v>8271</v>
      </c>
      <c r="O3506" s="5">
        <f>E3506/D3506</f>
        <v>0</v>
      </c>
      <c r="P3506" s="6" t="e">
        <f>ROUND(E3506/L3506,2)</f>
        <v>#DIV/0!</v>
      </c>
      <c r="Q3506" t="str">
        <f>LEFT(N3506, SEARCH("/",N3506)-1)</f>
        <v>theater</v>
      </c>
      <c r="R3506" t="str">
        <f>RIGHT(N3506, LEN(N3506)-SEARCH("/",N3506))</f>
        <v>plays</v>
      </c>
      <c r="S3506" s="10">
        <f t="shared" si="108"/>
        <v>42185.802835648145</v>
      </c>
      <c r="T3506" s="10">
        <f t="shared" si="109"/>
        <v>42230.609722222223</v>
      </c>
    </row>
    <row r="3507" spans="1:20" ht="18" x14ac:dyDescent="0.25">
      <c r="A3507">
        <v>3904</v>
      </c>
      <c r="B3507" s="3" t="s">
        <v>3901</v>
      </c>
      <c r="C3507" s="3" t="s">
        <v>8012</v>
      </c>
      <c r="D3507">
        <v>10000</v>
      </c>
      <c r="E3507">
        <v>3</v>
      </c>
      <c r="F3507" t="s">
        <v>8221</v>
      </c>
      <c r="G3507" t="s">
        <v>8224</v>
      </c>
      <c r="H3507" t="s">
        <v>8246</v>
      </c>
      <c r="I3507">
        <v>1429074240</v>
      </c>
      <c r="J3507">
        <v>1427866200</v>
      </c>
      <c r="K3507" t="b">
        <v>0</v>
      </c>
      <c r="L3507">
        <v>2</v>
      </c>
      <c r="M3507" t="b">
        <v>0</v>
      </c>
      <c r="N3507" t="s">
        <v>8271</v>
      </c>
      <c r="O3507" s="5">
        <f>E3507/D3507</f>
        <v>2.9999999999999997E-4</v>
      </c>
      <c r="P3507" s="6">
        <f>ROUND(E3507/L3507,2)</f>
        <v>1.5</v>
      </c>
      <c r="Q3507" t="str">
        <f>LEFT(N3507, SEARCH("/",N3507)-1)</f>
        <v>theater</v>
      </c>
      <c r="R3507" t="str">
        <f>RIGHT(N3507, LEN(N3507)-SEARCH("/",N3507))</f>
        <v>plays</v>
      </c>
      <c r="S3507" s="10">
        <f t="shared" si="108"/>
        <v>42095.020833333336</v>
      </c>
      <c r="T3507" s="10">
        <f t="shared" si="109"/>
        <v>42109.00277777778</v>
      </c>
    </row>
    <row r="3508" spans="1:20" ht="49" x14ac:dyDescent="0.25">
      <c r="A3508">
        <v>3905</v>
      </c>
      <c r="B3508" s="3" t="s">
        <v>3902</v>
      </c>
      <c r="C3508" s="3" t="s">
        <v>8013</v>
      </c>
      <c r="D3508">
        <v>1500</v>
      </c>
      <c r="E3508">
        <v>173</v>
      </c>
      <c r="F3508" t="s">
        <v>8221</v>
      </c>
      <c r="G3508" t="s">
        <v>8225</v>
      </c>
      <c r="H3508" t="s">
        <v>8247</v>
      </c>
      <c r="I3508">
        <v>1434063600</v>
      </c>
      <c r="J3508">
        <v>1430405903</v>
      </c>
      <c r="K3508" t="b">
        <v>0</v>
      </c>
      <c r="L3508">
        <v>7</v>
      </c>
      <c r="M3508" t="b">
        <v>0</v>
      </c>
      <c r="N3508" t="s">
        <v>8271</v>
      </c>
      <c r="O3508" s="5">
        <f>E3508/D3508</f>
        <v>0.11533333333333333</v>
      </c>
      <c r="P3508" s="6">
        <f>ROUND(E3508/L3508,2)</f>
        <v>24.71</v>
      </c>
      <c r="Q3508" t="str">
        <f>LEFT(N3508, SEARCH("/",N3508)-1)</f>
        <v>theater</v>
      </c>
      <c r="R3508" t="str">
        <f>RIGHT(N3508, LEN(N3508)-SEARCH("/",N3508))</f>
        <v>plays</v>
      </c>
      <c r="S3508" s="10">
        <f t="shared" si="108"/>
        <v>42124.415543981479</v>
      </c>
      <c r="T3508" s="10">
        <f t="shared" si="109"/>
        <v>42166.749999999993</v>
      </c>
    </row>
    <row r="3509" spans="1:20" ht="49" x14ac:dyDescent="0.25">
      <c r="A3509">
        <v>3906</v>
      </c>
      <c r="B3509" s="3" t="s">
        <v>3903</v>
      </c>
      <c r="C3509" s="3" t="s">
        <v>8014</v>
      </c>
      <c r="D3509">
        <v>1500</v>
      </c>
      <c r="E3509">
        <v>1010</v>
      </c>
      <c r="F3509" t="s">
        <v>8221</v>
      </c>
      <c r="G3509" t="s">
        <v>8225</v>
      </c>
      <c r="H3509" t="s">
        <v>8247</v>
      </c>
      <c r="I3509">
        <v>1435325100</v>
      </c>
      <c r="J3509">
        <v>1432072893</v>
      </c>
      <c r="K3509" t="b">
        <v>0</v>
      </c>
      <c r="L3509">
        <v>16</v>
      </c>
      <c r="M3509" t="b">
        <v>0</v>
      </c>
      <c r="N3509" t="s">
        <v>8271</v>
      </c>
      <c r="O3509" s="5">
        <f>E3509/D3509</f>
        <v>0.67333333333333334</v>
      </c>
      <c r="P3509" s="6">
        <f>ROUND(E3509/L3509,2)</f>
        <v>63.13</v>
      </c>
      <c r="Q3509" t="str">
        <f>LEFT(N3509, SEARCH("/",N3509)-1)</f>
        <v>theater</v>
      </c>
      <c r="R3509" t="str">
        <f>RIGHT(N3509, LEN(N3509)-SEARCH("/",N3509))</f>
        <v>plays</v>
      </c>
      <c r="S3509" s="10">
        <f t="shared" si="108"/>
        <v>42143.709409722222</v>
      </c>
      <c r="T3509" s="10">
        <f t="shared" si="109"/>
        <v>42181.350694444445</v>
      </c>
    </row>
    <row r="3510" spans="1:20" ht="33" x14ac:dyDescent="0.25">
      <c r="A3510">
        <v>3907</v>
      </c>
      <c r="B3510" s="3" t="s">
        <v>3904</v>
      </c>
      <c r="C3510" s="3" t="s">
        <v>8015</v>
      </c>
      <c r="D3510">
        <v>1000</v>
      </c>
      <c r="E3510">
        <v>153</v>
      </c>
      <c r="F3510" t="s">
        <v>8221</v>
      </c>
      <c r="G3510" t="s">
        <v>8224</v>
      </c>
      <c r="H3510" t="s">
        <v>8246</v>
      </c>
      <c r="I3510">
        <v>1414354080</v>
      </c>
      <c r="J3510">
        <v>1411587606</v>
      </c>
      <c r="K3510" t="b">
        <v>0</v>
      </c>
      <c r="L3510">
        <v>4</v>
      </c>
      <c r="M3510" t="b">
        <v>0</v>
      </c>
      <c r="N3510" t="s">
        <v>8271</v>
      </c>
      <c r="O3510" s="5">
        <f>E3510/D3510</f>
        <v>0.153</v>
      </c>
      <c r="P3510" s="6">
        <f>ROUND(E3510/L3510,2)</f>
        <v>38.25</v>
      </c>
      <c r="Q3510" t="str">
        <f>LEFT(N3510, SEARCH("/",N3510)-1)</f>
        <v>theater</v>
      </c>
      <c r="R3510" t="str">
        <f>RIGHT(N3510, LEN(N3510)-SEARCH("/",N3510))</f>
        <v>plays</v>
      </c>
      <c r="S3510" s="10">
        <f t="shared" si="108"/>
        <v>41906.611180555556</v>
      </c>
      <c r="T3510" s="10">
        <f t="shared" si="109"/>
        <v>41938.630555555552</v>
      </c>
    </row>
    <row r="3511" spans="1:20" ht="49" x14ac:dyDescent="0.25">
      <c r="A3511">
        <v>3908</v>
      </c>
      <c r="B3511" s="3" t="s">
        <v>3905</v>
      </c>
      <c r="C3511" s="3" t="s">
        <v>8016</v>
      </c>
      <c r="D3511">
        <v>750</v>
      </c>
      <c r="E3511">
        <v>65</v>
      </c>
      <c r="F3511" t="s">
        <v>8221</v>
      </c>
      <c r="G3511" t="s">
        <v>8224</v>
      </c>
      <c r="H3511" t="s">
        <v>8246</v>
      </c>
      <c r="I3511">
        <v>1406603696</v>
      </c>
      <c r="J3511">
        <v>1405307696</v>
      </c>
      <c r="K3511" t="b">
        <v>0</v>
      </c>
      <c r="L3511">
        <v>4</v>
      </c>
      <c r="M3511" t="b">
        <v>0</v>
      </c>
      <c r="N3511" t="s">
        <v>8271</v>
      </c>
      <c r="O3511" s="5">
        <f>E3511/D3511</f>
        <v>8.666666666666667E-2</v>
      </c>
      <c r="P3511" s="6">
        <f>ROUND(E3511/L3511,2)</f>
        <v>16.25</v>
      </c>
      <c r="Q3511" t="str">
        <f>LEFT(N3511, SEARCH("/",N3511)-1)</f>
        <v>theater</v>
      </c>
      <c r="R3511" t="str">
        <f>RIGHT(N3511, LEN(N3511)-SEARCH("/",N3511))</f>
        <v>plays</v>
      </c>
      <c r="S3511" s="10">
        <f t="shared" si="108"/>
        <v>41833.927037037036</v>
      </c>
      <c r="T3511" s="10">
        <f t="shared" si="109"/>
        <v>41848.927037037036</v>
      </c>
    </row>
    <row r="3512" spans="1:20" ht="49" x14ac:dyDescent="0.25">
      <c r="A3512">
        <v>3909</v>
      </c>
      <c r="B3512" s="3" t="s">
        <v>3906</v>
      </c>
      <c r="C3512" s="3" t="s">
        <v>8017</v>
      </c>
      <c r="D3512">
        <v>60000</v>
      </c>
      <c r="E3512">
        <v>135</v>
      </c>
      <c r="F3512" t="s">
        <v>8221</v>
      </c>
      <c r="G3512" t="s">
        <v>8224</v>
      </c>
      <c r="H3512" t="s">
        <v>8246</v>
      </c>
      <c r="I3512">
        <v>1410424642</v>
      </c>
      <c r="J3512">
        <v>1407832642</v>
      </c>
      <c r="K3512" t="b">
        <v>0</v>
      </c>
      <c r="L3512">
        <v>4</v>
      </c>
      <c r="M3512" t="b">
        <v>0</v>
      </c>
      <c r="N3512" t="s">
        <v>8271</v>
      </c>
      <c r="O3512" s="5">
        <f>E3512/D3512</f>
        <v>2.2499999999999998E-3</v>
      </c>
      <c r="P3512" s="6">
        <f>ROUND(E3512/L3512,2)</f>
        <v>33.75</v>
      </c>
      <c r="Q3512" t="str">
        <f>LEFT(N3512, SEARCH("/",N3512)-1)</f>
        <v>theater</v>
      </c>
      <c r="R3512" t="str">
        <f>RIGHT(N3512, LEN(N3512)-SEARCH("/",N3512))</f>
        <v>plays</v>
      </c>
      <c r="S3512" s="10">
        <f t="shared" si="108"/>
        <v>41863.150949074072</v>
      </c>
      <c r="T3512" s="10">
        <f t="shared" si="109"/>
        <v>41893.150949074072</v>
      </c>
    </row>
    <row r="3513" spans="1:20" ht="49" x14ac:dyDescent="0.25">
      <c r="A3513">
        <v>3910</v>
      </c>
      <c r="B3513" s="3" t="s">
        <v>3907</v>
      </c>
      <c r="C3513" s="3" t="s">
        <v>8018</v>
      </c>
      <c r="D3513">
        <v>6000</v>
      </c>
      <c r="E3513">
        <v>185</v>
      </c>
      <c r="F3513" t="s">
        <v>8221</v>
      </c>
      <c r="G3513" t="s">
        <v>8224</v>
      </c>
      <c r="H3513" t="s">
        <v>8246</v>
      </c>
      <c r="I3513">
        <v>1441649397</v>
      </c>
      <c r="J3513">
        <v>1439057397</v>
      </c>
      <c r="K3513" t="b">
        <v>0</v>
      </c>
      <c r="L3513">
        <v>3</v>
      </c>
      <c r="M3513" t="b">
        <v>0</v>
      </c>
      <c r="N3513" t="s">
        <v>8271</v>
      </c>
      <c r="O3513" s="5">
        <f>E3513/D3513</f>
        <v>3.0833333333333334E-2</v>
      </c>
      <c r="P3513" s="6">
        <f>ROUND(E3513/L3513,2)</f>
        <v>61.67</v>
      </c>
      <c r="Q3513" t="str">
        <f>LEFT(N3513, SEARCH("/",N3513)-1)</f>
        <v>theater</v>
      </c>
      <c r="R3513" t="str">
        <f>RIGHT(N3513, LEN(N3513)-SEARCH("/",N3513))</f>
        <v>plays</v>
      </c>
      <c r="S3513" s="10">
        <f t="shared" si="108"/>
        <v>42224.548576388886</v>
      </c>
      <c r="T3513" s="10">
        <f t="shared" si="109"/>
        <v>42254.548576388886</v>
      </c>
    </row>
    <row r="3514" spans="1:20" ht="49" x14ac:dyDescent="0.25">
      <c r="A3514">
        <v>3911</v>
      </c>
      <c r="B3514" s="3" t="s">
        <v>3908</v>
      </c>
      <c r="C3514" s="3" t="s">
        <v>8019</v>
      </c>
      <c r="D3514">
        <v>8000</v>
      </c>
      <c r="E3514">
        <v>2993</v>
      </c>
      <c r="F3514" t="s">
        <v>8221</v>
      </c>
      <c r="G3514" t="s">
        <v>8224</v>
      </c>
      <c r="H3514" t="s">
        <v>8246</v>
      </c>
      <c r="I3514">
        <v>1417033777</v>
      </c>
      <c r="J3514">
        <v>1414438177</v>
      </c>
      <c r="K3514" t="b">
        <v>0</v>
      </c>
      <c r="L3514">
        <v>36</v>
      </c>
      <c r="M3514" t="b">
        <v>0</v>
      </c>
      <c r="N3514" t="s">
        <v>8271</v>
      </c>
      <c r="O3514" s="5">
        <f>E3514/D3514</f>
        <v>0.37412499999999999</v>
      </c>
      <c r="P3514" s="6">
        <f>ROUND(E3514/L3514,2)</f>
        <v>83.14</v>
      </c>
      <c r="Q3514" t="str">
        <f>LEFT(N3514, SEARCH("/",N3514)-1)</f>
        <v>theater</v>
      </c>
      <c r="R3514" t="str">
        <f>RIGHT(N3514, LEN(N3514)-SEARCH("/",N3514))</f>
        <v>plays</v>
      </c>
      <c r="S3514" s="10">
        <f t="shared" si="108"/>
        <v>41939.603900462964</v>
      </c>
      <c r="T3514" s="10">
        <f t="shared" si="109"/>
        <v>41969.645567129628</v>
      </c>
    </row>
    <row r="3515" spans="1:20" ht="49" x14ac:dyDescent="0.25">
      <c r="A3515">
        <v>3912</v>
      </c>
      <c r="B3515" s="3" t="s">
        <v>3909</v>
      </c>
      <c r="C3515" s="3" t="s">
        <v>8020</v>
      </c>
      <c r="D3515">
        <v>15000</v>
      </c>
      <c r="E3515">
        <v>1</v>
      </c>
      <c r="F3515" t="s">
        <v>8221</v>
      </c>
      <c r="G3515" t="s">
        <v>8224</v>
      </c>
      <c r="H3515" t="s">
        <v>8246</v>
      </c>
      <c r="I3515">
        <v>1429936500</v>
      </c>
      <c r="J3515">
        <v>1424759330</v>
      </c>
      <c r="K3515" t="b">
        <v>0</v>
      </c>
      <c r="L3515">
        <v>1</v>
      </c>
      <c r="M3515" t="b">
        <v>0</v>
      </c>
      <c r="N3515" t="s">
        <v>8271</v>
      </c>
      <c r="O3515" s="5">
        <f>E3515/D3515</f>
        <v>6.666666666666667E-5</v>
      </c>
      <c r="P3515" s="6">
        <f>ROUND(E3515/L3515,2)</f>
        <v>1</v>
      </c>
      <c r="Q3515" t="str">
        <f>LEFT(N3515, SEARCH("/",N3515)-1)</f>
        <v>theater</v>
      </c>
      <c r="R3515" t="str">
        <f>RIGHT(N3515, LEN(N3515)-SEARCH("/",N3515))</f>
        <v>plays</v>
      </c>
      <c r="S3515" s="10">
        <f t="shared" si="108"/>
        <v>42059.061689814807</v>
      </c>
      <c r="T3515" s="10">
        <f t="shared" si="109"/>
        <v>42118.982638888883</v>
      </c>
    </row>
    <row r="3516" spans="1:20" ht="49" x14ac:dyDescent="0.25">
      <c r="A3516">
        <v>3913</v>
      </c>
      <c r="B3516" s="3" t="s">
        <v>3910</v>
      </c>
      <c r="C3516" s="3" t="s">
        <v>8021</v>
      </c>
      <c r="D3516">
        <v>10000</v>
      </c>
      <c r="E3516">
        <v>1000</v>
      </c>
      <c r="F3516" t="s">
        <v>8221</v>
      </c>
      <c r="G3516" t="s">
        <v>8224</v>
      </c>
      <c r="H3516" t="s">
        <v>8246</v>
      </c>
      <c r="I3516">
        <v>1448863449</v>
      </c>
      <c r="J3516">
        <v>1446267849</v>
      </c>
      <c r="K3516" t="b">
        <v>0</v>
      </c>
      <c r="L3516">
        <v>7</v>
      </c>
      <c r="M3516" t="b">
        <v>0</v>
      </c>
      <c r="N3516" t="s">
        <v>8271</v>
      </c>
      <c r="O3516" s="5">
        <f>E3516/D3516</f>
        <v>0.1</v>
      </c>
      <c r="P3516" s="6">
        <f>ROUND(E3516/L3516,2)</f>
        <v>142.86000000000001</v>
      </c>
      <c r="Q3516" t="str">
        <f>LEFT(N3516, SEARCH("/",N3516)-1)</f>
        <v>theater</v>
      </c>
      <c r="R3516" t="str">
        <f>RIGHT(N3516, LEN(N3516)-SEARCH("/",N3516))</f>
        <v>plays</v>
      </c>
      <c r="S3516" s="10">
        <f t="shared" si="108"/>
        <v>42308.002881944441</v>
      </c>
      <c r="T3516" s="10">
        <f t="shared" si="109"/>
        <v>42338.044548611106</v>
      </c>
    </row>
    <row r="3517" spans="1:20" ht="49" x14ac:dyDescent="0.25">
      <c r="A3517">
        <v>3914</v>
      </c>
      <c r="B3517" s="3" t="s">
        <v>3911</v>
      </c>
      <c r="C3517" s="3" t="s">
        <v>8022</v>
      </c>
      <c r="D3517">
        <v>2500</v>
      </c>
      <c r="E3517">
        <v>909</v>
      </c>
      <c r="F3517" t="s">
        <v>8221</v>
      </c>
      <c r="G3517" t="s">
        <v>8225</v>
      </c>
      <c r="H3517" t="s">
        <v>8247</v>
      </c>
      <c r="I3517">
        <v>1431298740</v>
      </c>
      <c r="J3517">
        <v>1429558756</v>
      </c>
      <c r="K3517" t="b">
        <v>0</v>
      </c>
      <c r="L3517">
        <v>27</v>
      </c>
      <c r="M3517" t="b">
        <v>0</v>
      </c>
      <c r="N3517" t="s">
        <v>8271</v>
      </c>
      <c r="O3517" s="5">
        <f>E3517/D3517</f>
        <v>0.36359999999999998</v>
      </c>
      <c r="P3517" s="6">
        <f>ROUND(E3517/L3517,2)</f>
        <v>33.67</v>
      </c>
      <c r="Q3517" t="str">
        <f>LEFT(N3517, SEARCH("/",N3517)-1)</f>
        <v>theater</v>
      </c>
      <c r="R3517" t="str">
        <f>RIGHT(N3517, LEN(N3517)-SEARCH("/",N3517))</f>
        <v>plays</v>
      </c>
      <c r="S3517" s="10">
        <f t="shared" si="108"/>
        <v>42114.610601851855</v>
      </c>
      <c r="T3517" s="10">
        <f t="shared" si="109"/>
        <v>42134.749305555553</v>
      </c>
    </row>
    <row r="3518" spans="1:20" ht="49" x14ac:dyDescent="0.25">
      <c r="A3518">
        <v>3915</v>
      </c>
      <c r="B3518" s="3" t="s">
        <v>3912</v>
      </c>
      <c r="C3518" s="3" t="s">
        <v>8023</v>
      </c>
      <c r="D3518">
        <v>1500</v>
      </c>
      <c r="E3518">
        <v>5</v>
      </c>
      <c r="F3518" t="s">
        <v>8221</v>
      </c>
      <c r="G3518" t="s">
        <v>8225</v>
      </c>
      <c r="H3518" t="s">
        <v>8247</v>
      </c>
      <c r="I3518">
        <v>1464824309</v>
      </c>
      <c r="J3518">
        <v>1462232309</v>
      </c>
      <c r="K3518" t="b">
        <v>0</v>
      </c>
      <c r="L3518">
        <v>1</v>
      </c>
      <c r="M3518" t="b">
        <v>0</v>
      </c>
      <c r="N3518" t="s">
        <v>8271</v>
      </c>
      <c r="O3518" s="5">
        <f>E3518/D3518</f>
        <v>3.3333333333333335E-3</v>
      </c>
      <c r="P3518" s="6">
        <f>ROUND(E3518/L3518,2)</f>
        <v>5</v>
      </c>
      <c r="Q3518" t="str">
        <f>LEFT(N3518, SEARCH("/",N3518)-1)</f>
        <v>theater</v>
      </c>
      <c r="R3518" t="str">
        <f>RIGHT(N3518, LEN(N3518)-SEARCH("/",N3518))</f>
        <v>plays</v>
      </c>
      <c r="S3518" s="10">
        <f t="shared" si="108"/>
        <v>42492.776724537034</v>
      </c>
      <c r="T3518" s="10">
        <f t="shared" si="109"/>
        <v>42522.776724537034</v>
      </c>
    </row>
    <row r="3519" spans="1:20" ht="49" x14ac:dyDescent="0.25">
      <c r="A3519">
        <v>3916</v>
      </c>
      <c r="B3519" s="3" t="s">
        <v>3913</v>
      </c>
      <c r="C3519" s="3" t="s">
        <v>8024</v>
      </c>
      <c r="D3519">
        <v>2000</v>
      </c>
      <c r="E3519">
        <v>0</v>
      </c>
      <c r="F3519" t="s">
        <v>8221</v>
      </c>
      <c r="G3519" t="s">
        <v>8232</v>
      </c>
      <c r="H3519" t="s">
        <v>8253</v>
      </c>
      <c r="I3519">
        <v>1464952752</v>
      </c>
      <c r="J3519">
        <v>1462360752</v>
      </c>
      <c r="K3519" t="b">
        <v>0</v>
      </c>
      <c r="L3519">
        <v>0</v>
      </c>
      <c r="M3519" t="b">
        <v>0</v>
      </c>
      <c r="N3519" t="s">
        <v>8271</v>
      </c>
      <c r="O3519" s="5">
        <f>E3519/D3519</f>
        <v>0</v>
      </c>
      <c r="P3519" s="6" t="e">
        <f>ROUND(E3519/L3519,2)</f>
        <v>#DIV/0!</v>
      </c>
      <c r="Q3519" t="str">
        <f>LEFT(N3519, SEARCH("/",N3519)-1)</f>
        <v>theater</v>
      </c>
      <c r="R3519" t="str">
        <f>RIGHT(N3519, LEN(N3519)-SEARCH("/",N3519))</f>
        <v>plays</v>
      </c>
      <c r="S3519" s="10">
        <f t="shared" si="108"/>
        <v>42494.263333333329</v>
      </c>
      <c r="T3519" s="10">
        <f t="shared" si="109"/>
        <v>42524.263333333329</v>
      </c>
    </row>
    <row r="3520" spans="1:20" ht="49" x14ac:dyDescent="0.25">
      <c r="A3520">
        <v>3917</v>
      </c>
      <c r="B3520" s="3" t="s">
        <v>3914</v>
      </c>
      <c r="C3520" s="3" t="s">
        <v>8025</v>
      </c>
      <c r="D3520">
        <v>3500</v>
      </c>
      <c r="E3520">
        <v>10</v>
      </c>
      <c r="F3520" t="s">
        <v>8221</v>
      </c>
      <c r="G3520" t="s">
        <v>8225</v>
      </c>
      <c r="H3520" t="s">
        <v>8247</v>
      </c>
      <c r="I3520">
        <v>1410439161</v>
      </c>
      <c r="J3520">
        <v>1407847161</v>
      </c>
      <c r="K3520" t="b">
        <v>0</v>
      </c>
      <c r="L3520">
        <v>1</v>
      </c>
      <c r="M3520" t="b">
        <v>0</v>
      </c>
      <c r="N3520" t="s">
        <v>8271</v>
      </c>
      <c r="O3520" s="5">
        <f>E3520/D3520</f>
        <v>2.8571428571428571E-3</v>
      </c>
      <c r="P3520" s="6">
        <f>ROUND(E3520/L3520,2)</f>
        <v>10</v>
      </c>
      <c r="Q3520" t="str">
        <f>LEFT(N3520, SEARCH("/",N3520)-1)</f>
        <v>theater</v>
      </c>
      <c r="R3520" t="str">
        <f>RIGHT(N3520, LEN(N3520)-SEARCH("/",N3520))</f>
        <v>plays</v>
      </c>
      <c r="S3520" s="10">
        <f t="shared" si="108"/>
        <v>41863.318993055553</v>
      </c>
      <c r="T3520" s="10">
        <f t="shared" si="109"/>
        <v>41893.318993055553</v>
      </c>
    </row>
    <row r="3521" spans="1:20" ht="49" x14ac:dyDescent="0.25">
      <c r="A3521">
        <v>3918</v>
      </c>
      <c r="B3521" s="3" t="s">
        <v>3915</v>
      </c>
      <c r="C3521" s="3" t="s">
        <v>8026</v>
      </c>
      <c r="D3521">
        <v>60000</v>
      </c>
      <c r="E3521">
        <v>120</v>
      </c>
      <c r="F3521" t="s">
        <v>8221</v>
      </c>
      <c r="G3521" t="s">
        <v>8225</v>
      </c>
      <c r="H3521" t="s">
        <v>8247</v>
      </c>
      <c r="I3521">
        <v>1407168000</v>
      </c>
      <c r="J3521">
        <v>1406131023</v>
      </c>
      <c r="K3521" t="b">
        <v>0</v>
      </c>
      <c r="L3521">
        <v>3</v>
      </c>
      <c r="M3521" t="b">
        <v>0</v>
      </c>
      <c r="N3521" t="s">
        <v>8271</v>
      </c>
      <c r="O3521" s="5">
        <f>E3521/D3521</f>
        <v>2E-3</v>
      </c>
      <c r="P3521" s="6">
        <f>ROUND(E3521/L3521,2)</f>
        <v>40</v>
      </c>
      <c r="Q3521" t="str">
        <f>LEFT(N3521, SEARCH("/",N3521)-1)</f>
        <v>theater</v>
      </c>
      <c r="R3521" t="str">
        <f>RIGHT(N3521, LEN(N3521)-SEARCH("/",N3521))</f>
        <v>plays</v>
      </c>
      <c r="S3521" s="10">
        <f t="shared" si="108"/>
        <v>41843.456284722219</v>
      </c>
      <c r="T3521" s="10">
        <f t="shared" si="109"/>
        <v>41855.458333333328</v>
      </c>
    </row>
    <row r="3522" spans="1:20" ht="49" x14ac:dyDescent="0.25">
      <c r="A3522">
        <v>3919</v>
      </c>
      <c r="B3522" s="3" t="s">
        <v>3916</v>
      </c>
      <c r="C3522" s="3" t="s">
        <v>8027</v>
      </c>
      <c r="D3522">
        <v>5000</v>
      </c>
      <c r="E3522">
        <v>90</v>
      </c>
      <c r="F3522" t="s">
        <v>8221</v>
      </c>
      <c r="G3522" t="s">
        <v>8225</v>
      </c>
      <c r="H3522" t="s">
        <v>8247</v>
      </c>
      <c r="I3522">
        <v>1453075200</v>
      </c>
      <c r="J3522">
        <v>1450628773</v>
      </c>
      <c r="K3522" t="b">
        <v>0</v>
      </c>
      <c r="L3522">
        <v>3</v>
      </c>
      <c r="M3522" t="b">
        <v>0</v>
      </c>
      <c r="N3522" t="s">
        <v>8271</v>
      </c>
      <c r="O3522" s="5">
        <f>E3522/D3522</f>
        <v>1.7999999999999999E-2</v>
      </c>
      <c r="P3522" s="6">
        <f>ROUND(E3522/L3522,2)</f>
        <v>30</v>
      </c>
      <c r="Q3522" t="str">
        <f>LEFT(N3522, SEARCH("/",N3522)-1)</f>
        <v>theater</v>
      </c>
      <c r="R3522" t="str">
        <f>RIGHT(N3522, LEN(N3522)-SEARCH("/",N3522))</f>
        <v>plays</v>
      </c>
      <c r="S3522" s="10">
        <f t="shared" si="108"/>
        <v>42358.476539351854</v>
      </c>
      <c r="T3522" s="10">
        <f t="shared" si="109"/>
        <v>42386.791666666664</v>
      </c>
    </row>
    <row r="3523" spans="1:20" ht="49" x14ac:dyDescent="0.25">
      <c r="A3523">
        <v>3920</v>
      </c>
      <c r="B3523" s="3" t="s">
        <v>3917</v>
      </c>
      <c r="C3523" s="3" t="s">
        <v>8028</v>
      </c>
      <c r="D3523">
        <v>2500</v>
      </c>
      <c r="E3523">
        <v>135</v>
      </c>
      <c r="F3523" t="s">
        <v>8221</v>
      </c>
      <c r="G3523" t="s">
        <v>8225</v>
      </c>
      <c r="H3523" t="s">
        <v>8247</v>
      </c>
      <c r="I3523">
        <v>1479032260</v>
      </c>
      <c r="J3523">
        <v>1476436660</v>
      </c>
      <c r="K3523" t="b">
        <v>0</v>
      </c>
      <c r="L3523">
        <v>3</v>
      </c>
      <c r="M3523" t="b">
        <v>0</v>
      </c>
      <c r="N3523" t="s">
        <v>8271</v>
      </c>
      <c r="O3523" s="5">
        <f>E3523/D3523</f>
        <v>5.3999999999999999E-2</v>
      </c>
      <c r="P3523" s="6">
        <f>ROUND(E3523/L3523,2)</f>
        <v>45</v>
      </c>
      <c r="Q3523" t="str">
        <f>LEFT(N3523, SEARCH("/",N3523)-1)</f>
        <v>theater</v>
      </c>
      <c r="R3523" t="str">
        <f>RIGHT(N3523, LEN(N3523)-SEARCH("/",N3523))</f>
        <v>plays</v>
      </c>
      <c r="S3523" s="10">
        <f t="shared" ref="S3523:S3586" si="110">(J3523/86400)+25569+(-5/24)</f>
        <v>42657.178935185184</v>
      </c>
      <c r="T3523" s="10">
        <f t="shared" ref="T3523:T3586" si="111">(I3523/86400)+25569+(-5/24)</f>
        <v>42687.220601851848</v>
      </c>
    </row>
    <row r="3524" spans="1:20" ht="49" x14ac:dyDescent="0.25">
      <c r="A3524">
        <v>3921</v>
      </c>
      <c r="B3524" s="3" t="s">
        <v>3918</v>
      </c>
      <c r="C3524" s="3" t="s">
        <v>8029</v>
      </c>
      <c r="D3524">
        <v>3000</v>
      </c>
      <c r="E3524">
        <v>0</v>
      </c>
      <c r="F3524" t="s">
        <v>8221</v>
      </c>
      <c r="G3524" t="s">
        <v>8225</v>
      </c>
      <c r="H3524" t="s">
        <v>8247</v>
      </c>
      <c r="I3524">
        <v>1414346400</v>
      </c>
      <c r="J3524">
        <v>1413291655</v>
      </c>
      <c r="K3524" t="b">
        <v>0</v>
      </c>
      <c r="L3524">
        <v>0</v>
      </c>
      <c r="M3524" t="b">
        <v>0</v>
      </c>
      <c r="N3524" t="s">
        <v>8271</v>
      </c>
      <c r="O3524" s="5">
        <f>E3524/D3524</f>
        <v>0</v>
      </c>
      <c r="P3524" s="6" t="e">
        <f>ROUND(E3524/L3524,2)</f>
        <v>#DIV/0!</v>
      </c>
      <c r="Q3524" t="str">
        <f>LEFT(N3524, SEARCH("/",N3524)-1)</f>
        <v>theater</v>
      </c>
      <c r="R3524" t="str">
        <f>RIGHT(N3524, LEN(N3524)-SEARCH("/",N3524))</f>
        <v>plays</v>
      </c>
      <c r="S3524" s="10">
        <f t="shared" si="110"/>
        <v>41926.333969907406</v>
      </c>
      <c r="T3524" s="10">
        <f t="shared" si="111"/>
        <v>41938.541666666664</v>
      </c>
    </row>
    <row r="3525" spans="1:20" ht="49" x14ac:dyDescent="0.25">
      <c r="A3525">
        <v>3922</v>
      </c>
      <c r="B3525" s="3" t="s">
        <v>3919</v>
      </c>
      <c r="C3525" s="3" t="s">
        <v>8030</v>
      </c>
      <c r="D3525">
        <v>750</v>
      </c>
      <c r="E3525">
        <v>61</v>
      </c>
      <c r="F3525" t="s">
        <v>8221</v>
      </c>
      <c r="G3525" t="s">
        <v>8224</v>
      </c>
      <c r="H3525" t="s">
        <v>8246</v>
      </c>
      <c r="I3525">
        <v>1425337200</v>
      </c>
      <c r="J3525">
        <v>1421432810</v>
      </c>
      <c r="K3525" t="b">
        <v>0</v>
      </c>
      <c r="L3525">
        <v>6</v>
      </c>
      <c r="M3525" t="b">
        <v>0</v>
      </c>
      <c r="N3525" t="s">
        <v>8271</v>
      </c>
      <c r="O3525" s="5">
        <f>E3525/D3525</f>
        <v>8.1333333333333327E-2</v>
      </c>
      <c r="P3525" s="6">
        <f>ROUND(E3525/L3525,2)</f>
        <v>10.17</v>
      </c>
      <c r="Q3525" t="str">
        <f>LEFT(N3525, SEARCH("/",N3525)-1)</f>
        <v>theater</v>
      </c>
      <c r="R3525" t="str">
        <f>RIGHT(N3525, LEN(N3525)-SEARCH("/",N3525))</f>
        <v>plays</v>
      </c>
      <c r="S3525" s="10">
        <f t="shared" si="110"/>
        <v>42020.560300925928</v>
      </c>
      <c r="T3525" s="10">
        <f t="shared" si="111"/>
        <v>42065.749999999993</v>
      </c>
    </row>
    <row r="3526" spans="1:20" ht="49" x14ac:dyDescent="0.25">
      <c r="A3526">
        <v>3923</v>
      </c>
      <c r="B3526" s="3" t="s">
        <v>3920</v>
      </c>
      <c r="C3526" s="3" t="s">
        <v>8031</v>
      </c>
      <c r="D3526">
        <v>11500</v>
      </c>
      <c r="E3526">
        <v>1384</v>
      </c>
      <c r="F3526" t="s">
        <v>8221</v>
      </c>
      <c r="G3526" t="s">
        <v>8225</v>
      </c>
      <c r="H3526" t="s">
        <v>8247</v>
      </c>
      <c r="I3526">
        <v>1428622271</v>
      </c>
      <c r="J3526">
        <v>1426203071</v>
      </c>
      <c r="K3526" t="b">
        <v>0</v>
      </c>
      <c r="L3526">
        <v>17</v>
      </c>
      <c r="M3526" t="b">
        <v>0</v>
      </c>
      <c r="N3526" t="s">
        <v>8271</v>
      </c>
      <c r="O3526" s="5">
        <f>E3526/D3526</f>
        <v>0.12034782608695652</v>
      </c>
      <c r="P3526" s="6">
        <f>ROUND(E3526/L3526,2)</f>
        <v>81.41</v>
      </c>
      <c r="Q3526" t="str">
        <f>LEFT(N3526, SEARCH("/",N3526)-1)</f>
        <v>theater</v>
      </c>
      <c r="R3526" t="str">
        <f>RIGHT(N3526, LEN(N3526)-SEARCH("/",N3526))</f>
        <v>plays</v>
      </c>
      <c r="S3526" s="10">
        <f t="shared" si="110"/>
        <v>42075.771655092591</v>
      </c>
      <c r="T3526" s="10">
        <f t="shared" si="111"/>
        <v>42103.771655092591</v>
      </c>
    </row>
    <row r="3527" spans="1:20" ht="49" x14ac:dyDescent="0.25">
      <c r="A3527">
        <v>3924</v>
      </c>
      <c r="B3527" s="3" t="s">
        <v>3921</v>
      </c>
      <c r="C3527" s="3" t="s">
        <v>8032</v>
      </c>
      <c r="D3527">
        <v>15000</v>
      </c>
      <c r="E3527">
        <v>2290</v>
      </c>
      <c r="F3527" t="s">
        <v>8221</v>
      </c>
      <c r="G3527" t="s">
        <v>8224</v>
      </c>
      <c r="H3527" t="s">
        <v>8246</v>
      </c>
      <c r="I3527">
        <v>1403823722</v>
      </c>
      <c r="J3527">
        <v>1401231722</v>
      </c>
      <c r="K3527" t="b">
        <v>0</v>
      </c>
      <c r="L3527">
        <v>40</v>
      </c>
      <c r="M3527" t="b">
        <v>0</v>
      </c>
      <c r="N3527" t="s">
        <v>8271</v>
      </c>
      <c r="O3527" s="5">
        <f>E3527/D3527</f>
        <v>0.15266666666666667</v>
      </c>
      <c r="P3527" s="6">
        <f>ROUND(E3527/L3527,2)</f>
        <v>57.25</v>
      </c>
      <c r="Q3527" t="str">
        <f>LEFT(N3527, SEARCH("/",N3527)-1)</f>
        <v>theater</v>
      </c>
      <c r="R3527" t="str">
        <f>RIGHT(N3527, LEN(N3527)-SEARCH("/",N3527))</f>
        <v>plays</v>
      </c>
      <c r="S3527" s="10">
        <f t="shared" si="110"/>
        <v>41786.751412037032</v>
      </c>
      <c r="T3527" s="10">
        <f t="shared" si="111"/>
        <v>41816.751412037032</v>
      </c>
    </row>
    <row r="3528" spans="1:20" ht="49" x14ac:dyDescent="0.25">
      <c r="A3528">
        <v>3925</v>
      </c>
      <c r="B3528" s="3" t="s">
        <v>3922</v>
      </c>
      <c r="C3528" s="3" t="s">
        <v>8033</v>
      </c>
      <c r="D3528">
        <v>150</v>
      </c>
      <c r="E3528">
        <v>15</v>
      </c>
      <c r="F3528" t="s">
        <v>8221</v>
      </c>
      <c r="G3528" t="s">
        <v>8224</v>
      </c>
      <c r="H3528" t="s">
        <v>8246</v>
      </c>
      <c r="I3528">
        <v>1406753639</v>
      </c>
      <c r="J3528">
        <v>1404161639</v>
      </c>
      <c r="K3528" t="b">
        <v>0</v>
      </c>
      <c r="L3528">
        <v>3</v>
      </c>
      <c r="M3528" t="b">
        <v>0</v>
      </c>
      <c r="N3528" t="s">
        <v>8271</v>
      </c>
      <c r="O3528" s="5">
        <f>E3528/D3528</f>
        <v>0.1</v>
      </c>
      <c r="P3528" s="6">
        <f>ROUND(E3528/L3528,2)</f>
        <v>5</v>
      </c>
      <c r="Q3528" t="str">
        <f>LEFT(N3528, SEARCH("/",N3528)-1)</f>
        <v>theater</v>
      </c>
      <c r="R3528" t="str">
        <f>RIGHT(N3528, LEN(N3528)-SEARCH("/",N3528))</f>
        <v>plays</v>
      </c>
      <c r="S3528" s="10">
        <f t="shared" si="110"/>
        <v>41820.662488425922</v>
      </c>
      <c r="T3528" s="10">
        <f t="shared" si="111"/>
        <v>41850.662488425922</v>
      </c>
    </row>
    <row r="3529" spans="1:20" ht="33" x14ac:dyDescent="0.25">
      <c r="A3529">
        <v>3926</v>
      </c>
      <c r="B3529" s="3" t="s">
        <v>3923</v>
      </c>
      <c r="C3529" s="3" t="s">
        <v>8034</v>
      </c>
      <c r="D3529">
        <v>5000</v>
      </c>
      <c r="E3529">
        <v>15</v>
      </c>
      <c r="F3529" t="s">
        <v>8221</v>
      </c>
      <c r="G3529" t="s">
        <v>8226</v>
      </c>
      <c r="H3529" t="s">
        <v>8248</v>
      </c>
      <c r="I3529">
        <v>1419645748</v>
      </c>
      <c r="J3529">
        <v>1417053748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3.0000000000000001E-3</v>
      </c>
      <c r="P3529" s="6">
        <f>ROUND(E3529/L3529,2)</f>
        <v>15</v>
      </c>
      <c r="Q3529" t="str">
        <f>LEFT(N3529, SEARCH("/",N3529)-1)</f>
        <v>theater</v>
      </c>
      <c r="R3529" t="str">
        <f>RIGHT(N3529, LEN(N3529)-SEARCH("/",N3529))</f>
        <v>plays</v>
      </c>
      <c r="S3529" s="10">
        <f t="shared" si="110"/>
        <v>41969.876712962963</v>
      </c>
      <c r="T3529" s="10">
        <f t="shared" si="111"/>
        <v>41999.876712962963</v>
      </c>
    </row>
    <row r="3530" spans="1:20" ht="49" x14ac:dyDescent="0.25">
      <c r="A3530">
        <v>3927</v>
      </c>
      <c r="B3530" s="3" t="s">
        <v>3924</v>
      </c>
      <c r="C3530" s="3" t="s">
        <v>8035</v>
      </c>
      <c r="D3530">
        <v>2500</v>
      </c>
      <c r="E3530">
        <v>25</v>
      </c>
      <c r="F3530" t="s">
        <v>8221</v>
      </c>
      <c r="G3530" t="s">
        <v>8225</v>
      </c>
      <c r="H3530" t="s">
        <v>8247</v>
      </c>
      <c r="I3530">
        <v>1407565504</v>
      </c>
      <c r="J3530">
        <v>1404973504</v>
      </c>
      <c r="K3530" t="b">
        <v>0</v>
      </c>
      <c r="L3530">
        <v>2</v>
      </c>
      <c r="M3530" t="b">
        <v>0</v>
      </c>
      <c r="N3530" t="s">
        <v>8271</v>
      </c>
      <c r="O3530" s="5">
        <f>E3530/D3530</f>
        <v>0.01</v>
      </c>
      <c r="P3530" s="6">
        <f>ROUND(E3530/L3530,2)</f>
        <v>12.5</v>
      </c>
      <c r="Q3530" t="str">
        <f>LEFT(N3530, SEARCH("/",N3530)-1)</f>
        <v>theater</v>
      </c>
      <c r="R3530" t="str">
        <f>RIGHT(N3530, LEN(N3530)-SEARCH("/",N3530))</f>
        <v>plays</v>
      </c>
      <c r="S3530" s="10">
        <f t="shared" si="110"/>
        <v>41830.059074074074</v>
      </c>
      <c r="T3530" s="10">
        <f t="shared" si="111"/>
        <v>41860.059074074074</v>
      </c>
    </row>
    <row r="3531" spans="1:20" ht="49" x14ac:dyDescent="0.25">
      <c r="A3531">
        <v>3928</v>
      </c>
      <c r="B3531" s="3" t="s">
        <v>3925</v>
      </c>
      <c r="C3531" s="3" t="s">
        <v>8036</v>
      </c>
      <c r="D3531">
        <v>5000</v>
      </c>
      <c r="E3531">
        <v>651</v>
      </c>
      <c r="F3531" t="s">
        <v>8221</v>
      </c>
      <c r="G3531" t="s">
        <v>8224</v>
      </c>
      <c r="H3531" t="s">
        <v>8246</v>
      </c>
      <c r="I3531">
        <v>1444971540</v>
      </c>
      <c r="J3531">
        <v>1442593427</v>
      </c>
      <c r="K3531" t="b">
        <v>0</v>
      </c>
      <c r="L3531">
        <v>7</v>
      </c>
      <c r="M3531" t="b">
        <v>0</v>
      </c>
      <c r="N3531" t="s">
        <v>8271</v>
      </c>
      <c r="O3531" s="5">
        <f>E3531/D3531</f>
        <v>0.13020000000000001</v>
      </c>
      <c r="P3531" s="6">
        <f>ROUND(E3531/L3531,2)</f>
        <v>93</v>
      </c>
      <c r="Q3531" t="str">
        <f>LEFT(N3531, SEARCH("/",N3531)-1)</f>
        <v>theater</v>
      </c>
      <c r="R3531" t="str">
        <f>RIGHT(N3531, LEN(N3531)-SEARCH("/",N3531))</f>
        <v>plays</v>
      </c>
      <c r="S3531" s="10">
        <f t="shared" si="110"/>
        <v>42265.474849537037</v>
      </c>
      <c r="T3531" s="10">
        <f t="shared" si="111"/>
        <v>42292.999305555553</v>
      </c>
    </row>
    <row r="3532" spans="1:20" ht="49" x14ac:dyDescent="0.25">
      <c r="A3532">
        <v>3929</v>
      </c>
      <c r="B3532" s="3" t="s">
        <v>3926</v>
      </c>
      <c r="C3532" s="3" t="s">
        <v>8037</v>
      </c>
      <c r="D3532">
        <v>20000</v>
      </c>
      <c r="E3532">
        <v>453</v>
      </c>
      <c r="F3532" t="s">
        <v>8221</v>
      </c>
      <c r="G3532" t="s">
        <v>8224</v>
      </c>
      <c r="H3532" t="s">
        <v>8246</v>
      </c>
      <c r="I3532">
        <v>1474228265</v>
      </c>
      <c r="J3532">
        <v>1471636265</v>
      </c>
      <c r="K3532" t="b">
        <v>0</v>
      </c>
      <c r="L3532">
        <v>14</v>
      </c>
      <c r="M3532" t="b">
        <v>0</v>
      </c>
      <c r="N3532" t="s">
        <v>8271</v>
      </c>
      <c r="O3532" s="5">
        <f>E3532/D3532</f>
        <v>2.265E-2</v>
      </c>
      <c r="P3532" s="6">
        <f>ROUND(E3532/L3532,2)</f>
        <v>32.36</v>
      </c>
      <c r="Q3532" t="str">
        <f>LEFT(N3532, SEARCH("/",N3532)-1)</f>
        <v>theater</v>
      </c>
      <c r="R3532" t="str">
        <f>RIGHT(N3532, LEN(N3532)-SEARCH("/",N3532))</f>
        <v>plays</v>
      </c>
      <c r="S3532" s="10">
        <f t="shared" si="110"/>
        <v>42601.618807870364</v>
      </c>
      <c r="T3532" s="10">
        <f t="shared" si="111"/>
        <v>42631.618807870364</v>
      </c>
    </row>
    <row r="3533" spans="1:20" ht="49" x14ac:dyDescent="0.25">
      <c r="A3533">
        <v>3930</v>
      </c>
      <c r="B3533" s="3" t="s">
        <v>3927</v>
      </c>
      <c r="C3533" s="3" t="s">
        <v>8038</v>
      </c>
      <c r="D3533">
        <v>10000</v>
      </c>
      <c r="E3533">
        <v>0</v>
      </c>
      <c r="F3533" t="s">
        <v>8221</v>
      </c>
      <c r="G3533" t="s">
        <v>8226</v>
      </c>
      <c r="H3533" t="s">
        <v>8248</v>
      </c>
      <c r="I3533">
        <v>1459490400</v>
      </c>
      <c r="J3533">
        <v>1457078868</v>
      </c>
      <c r="K3533" t="b">
        <v>0</v>
      </c>
      <c r="L3533">
        <v>0</v>
      </c>
      <c r="M3533" t="b">
        <v>0</v>
      </c>
      <c r="N3533" t="s">
        <v>8271</v>
      </c>
      <c r="O3533" s="5">
        <f>E3533/D3533</f>
        <v>0</v>
      </c>
      <c r="P3533" s="6" t="e">
        <f>ROUND(E3533/L3533,2)</f>
        <v>#DIV/0!</v>
      </c>
      <c r="Q3533" t="str">
        <f>LEFT(N3533, SEARCH("/",N3533)-1)</f>
        <v>theater</v>
      </c>
      <c r="R3533" t="str">
        <f>RIGHT(N3533, LEN(N3533)-SEARCH("/",N3533))</f>
        <v>plays</v>
      </c>
      <c r="S3533" s="10">
        <f t="shared" si="110"/>
        <v>42433.13041666666</v>
      </c>
      <c r="T3533" s="10">
        <f t="shared" si="111"/>
        <v>42461.041666666664</v>
      </c>
    </row>
    <row r="3534" spans="1:20" ht="49" x14ac:dyDescent="0.25">
      <c r="A3534">
        <v>3931</v>
      </c>
      <c r="B3534" s="3" t="s">
        <v>3928</v>
      </c>
      <c r="C3534" s="3" t="s">
        <v>8039</v>
      </c>
      <c r="D3534">
        <v>8000</v>
      </c>
      <c r="E3534">
        <v>0</v>
      </c>
      <c r="F3534" t="s">
        <v>8221</v>
      </c>
      <c r="G3534" t="s">
        <v>8224</v>
      </c>
      <c r="H3534" t="s">
        <v>8246</v>
      </c>
      <c r="I3534">
        <v>1441510707</v>
      </c>
      <c r="J3534">
        <v>1439350707</v>
      </c>
      <c r="K3534" t="b">
        <v>0</v>
      </c>
      <c r="L3534">
        <v>0</v>
      </c>
      <c r="M3534" t="b">
        <v>0</v>
      </c>
      <c r="N3534" t="s">
        <v>8271</v>
      </c>
      <c r="O3534" s="5">
        <f>E3534/D3534</f>
        <v>0</v>
      </c>
      <c r="P3534" s="6" t="e">
        <f>ROUND(E3534/L3534,2)</f>
        <v>#DIV/0!</v>
      </c>
      <c r="Q3534" t="str">
        <f>LEFT(N3534, SEARCH("/",N3534)-1)</f>
        <v>theater</v>
      </c>
      <c r="R3534" t="str">
        <f>RIGHT(N3534, LEN(N3534)-SEARCH("/",N3534))</f>
        <v>plays</v>
      </c>
      <c r="S3534" s="10">
        <f t="shared" si="110"/>
        <v>42227.943368055552</v>
      </c>
      <c r="T3534" s="10">
        <f t="shared" si="111"/>
        <v>42252.943368055552</v>
      </c>
    </row>
    <row r="3535" spans="1:20" ht="49" x14ac:dyDescent="0.25">
      <c r="A3535">
        <v>3932</v>
      </c>
      <c r="B3535" s="3" t="s">
        <v>3929</v>
      </c>
      <c r="C3535" s="3" t="s">
        <v>8040</v>
      </c>
      <c r="D3535">
        <v>12000</v>
      </c>
      <c r="E3535">
        <v>1</v>
      </c>
      <c r="F3535" t="s">
        <v>8221</v>
      </c>
      <c r="G3535" t="s">
        <v>8224</v>
      </c>
      <c r="H3535" t="s">
        <v>8246</v>
      </c>
      <c r="I3535">
        <v>1458097364</v>
      </c>
      <c r="J3535">
        <v>1455508964</v>
      </c>
      <c r="K3535" t="b">
        <v>0</v>
      </c>
      <c r="L3535">
        <v>1</v>
      </c>
      <c r="M3535" t="b">
        <v>0</v>
      </c>
      <c r="N3535" t="s">
        <v>8271</v>
      </c>
      <c r="O3535" s="5">
        <f>E3535/D3535</f>
        <v>8.3333333333333331E-5</v>
      </c>
      <c r="P3535" s="6">
        <f>ROUND(E3535/L3535,2)</f>
        <v>1</v>
      </c>
      <c r="Q3535" t="str">
        <f>LEFT(N3535, SEARCH("/",N3535)-1)</f>
        <v>theater</v>
      </c>
      <c r="R3535" t="str">
        <f>RIGHT(N3535, LEN(N3535)-SEARCH("/",N3535))</f>
        <v>plays</v>
      </c>
      <c r="S3535" s="10">
        <f t="shared" si="110"/>
        <v>42414.960231481477</v>
      </c>
      <c r="T3535" s="10">
        <f t="shared" si="111"/>
        <v>42444.918564814812</v>
      </c>
    </row>
    <row r="3536" spans="1:20" ht="49" x14ac:dyDescent="0.25">
      <c r="A3536">
        <v>3933</v>
      </c>
      <c r="B3536" s="3" t="s">
        <v>3930</v>
      </c>
      <c r="C3536" s="3" t="s">
        <v>8041</v>
      </c>
      <c r="D3536">
        <v>7000</v>
      </c>
      <c r="E3536">
        <v>1102</v>
      </c>
      <c r="F3536" t="s">
        <v>8221</v>
      </c>
      <c r="G3536" t="s">
        <v>8224</v>
      </c>
      <c r="H3536" t="s">
        <v>8246</v>
      </c>
      <c r="I3536">
        <v>1468716180</v>
      </c>
      <c r="J3536">
        <v>1466205262</v>
      </c>
      <c r="K3536" t="b">
        <v>0</v>
      </c>
      <c r="L3536">
        <v>12</v>
      </c>
      <c r="M3536" t="b">
        <v>0</v>
      </c>
      <c r="N3536" t="s">
        <v>8271</v>
      </c>
      <c r="O3536" s="5">
        <f>E3536/D3536</f>
        <v>0.15742857142857142</v>
      </c>
      <c r="P3536" s="6">
        <f>ROUND(E3536/L3536,2)</f>
        <v>91.83</v>
      </c>
      <c r="Q3536" t="str">
        <f>LEFT(N3536, SEARCH("/",N3536)-1)</f>
        <v>theater</v>
      </c>
      <c r="R3536" t="str">
        <f>RIGHT(N3536, LEN(N3536)-SEARCH("/",N3536))</f>
        <v>plays</v>
      </c>
      <c r="S3536" s="10">
        <f t="shared" si="110"/>
        <v>42538.759976851848</v>
      </c>
      <c r="T3536" s="10">
        <f t="shared" si="111"/>
        <v>42567.821527777771</v>
      </c>
    </row>
    <row r="3537" spans="1:20" ht="49" x14ac:dyDescent="0.25">
      <c r="A3537">
        <v>3934</v>
      </c>
      <c r="B3537" s="3" t="s">
        <v>3931</v>
      </c>
      <c r="C3537" s="3" t="s">
        <v>8042</v>
      </c>
      <c r="D3537">
        <v>5000</v>
      </c>
      <c r="E3537">
        <v>550</v>
      </c>
      <c r="F3537" t="s">
        <v>8221</v>
      </c>
      <c r="G3537" t="s">
        <v>8224</v>
      </c>
      <c r="H3537" t="s">
        <v>8246</v>
      </c>
      <c r="I3537">
        <v>1443704400</v>
      </c>
      <c r="J3537">
        <v>1439827639</v>
      </c>
      <c r="K3537" t="b">
        <v>0</v>
      </c>
      <c r="L3537">
        <v>12</v>
      </c>
      <c r="M3537" t="b">
        <v>0</v>
      </c>
      <c r="N3537" t="s">
        <v>8271</v>
      </c>
      <c r="O3537" s="5">
        <f>E3537/D3537</f>
        <v>0.11</v>
      </c>
      <c r="P3537" s="6">
        <f>ROUND(E3537/L3537,2)</f>
        <v>45.83</v>
      </c>
      <c r="Q3537" t="str">
        <f>LEFT(N3537, SEARCH("/",N3537)-1)</f>
        <v>theater</v>
      </c>
      <c r="R3537" t="str">
        <f>RIGHT(N3537, LEN(N3537)-SEARCH("/",N3537))</f>
        <v>plays</v>
      </c>
      <c r="S3537" s="10">
        <f t="shared" si="110"/>
        <v>42233.463414351849</v>
      </c>
      <c r="T3537" s="10">
        <f t="shared" si="111"/>
        <v>42278.333333333336</v>
      </c>
    </row>
    <row r="3538" spans="1:20" ht="65" x14ac:dyDescent="0.25">
      <c r="A3538">
        <v>3935</v>
      </c>
      <c r="B3538" s="3" t="s">
        <v>3932</v>
      </c>
      <c r="C3538" s="3" t="s">
        <v>8043</v>
      </c>
      <c r="D3538">
        <v>3000</v>
      </c>
      <c r="E3538">
        <v>1315</v>
      </c>
      <c r="F3538" t="s">
        <v>8221</v>
      </c>
      <c r="G3538" t="s">
        <v>8225</v>
      </c>
      <c r="H3538" t="s">
        <v>8247</v>
      </c>
      <c r="I3538">
        <v>1443973546</v>
      </c>
      <c r="J3538">
        <v>1438789546</v>
      </c>
      <c r="K3538" t="b">
        <v>0</v>
      </c>
      <c r="L3538">
        <v>23</v>
      </c>
      <c r="M3538" t="b">
        <v>0</v>
      </c>
      <c r="N3538" t="s">
        <v>8271</v>
      </c>
      <c r="O3538" s="5">
        <f>E3538/D3538</f>
        <v>0.43833333333333335</v>
      </c>
      <c r="P3538" s="6">
        <f>ROUND(E3538/L3538,2)</f>
        <v>57.17</v>
      </c>
      <c r="Q3538" t="str">
        <f>LEFT(N3538, SEARCH("/",N3538)-1)</f>
        <v>theater</v>
      </c>
      <c r="R3538" t="str">
        <f>RIGHT(N3538, LEN(N3538)-SEARCH("/",N3538))</f>
        <v>plays</v>
      </c>
      <c r="S3538" s="10">
        <f t="shared" si="110"/>
        <v>42221.448449074072</v>
      </c>
      <c r="T3538" s="10">
        <f t="shared" si="111"/>
        <v>42281.448449074072</v>
      </c>
    </row>
    <row r="3539" spans="1:20" ht="49" x14ac:dyDescent="0.25">
      <c r="A3539">
        <v>3936</v>
      </c>
      <c r="B3539" s="3" t="s">
        <v>3933</v>
      </c>
      <c r="C3539" s="3" t="s">
        <v>8044</v>
      </c>
      <c r="D3539">
        <v>20000</v>
      </c>
      <c r="E3539">
        <v>0</v>
      </c>
      <c r="F3539" t="s">
        <v>8221</v>
      </c>
      <c r="G3539" t="s">
        <v>8224</v>
      </c>
      <c r="H3539" t="s">
        <v>8246</v>
      </c>
      <c r="I3539">
        <v>1480576720</v>
      </c>
      <c r="J3539">
        <v>1477981120</v>
      </c>
      <c r="K3539" t="b">
        <v>0</v>
      </c>
      <c r="L3539">
        <v>0</v>
      </c>
      <c r="M3539" t="b">
        <v>0</v>
      </c>
      <c r="N3539" t="s">
        <v>8271</v>
      </c>
      <c r="O3539" s="5">
        <f>E3539/D3539</f>
        <v>0</v>
      </c>
      <c r="P3539" s="6" t="e">
        <f>ROUND(E3539/L3539,2)</f>
        <v>#DIV/0!</v>
      </c>
      <c r="Q3539" t="str">
        <f>LEFT(N3539, SEARCH("/",N3539)-1)</f>
        <v>theater</v>
      </c>
      <c r="R3539" t="str">
        <f>RIGHT(N3539, LEN(N3539)-SEARCH("/",N3539))</f>
        <v>plays</v>
      </c>
      <c r="S3539" s="10">
        <f t="shared" si="110"/>
        <v>42675.054629629631</v>
      </c>
      <c r="T3539" s="10">
        <f t="shared" si="111"/>
        <v>42705.096296296295</v>
      </c>
    </row>
    <row r="3540" spans="1:20" ht="49" x14ac:dyDescent="0.25">
      <c r="A3540">
        <v>3937</v>
      </c>
      <c r="B3540" s="3" t="s">
        <v>3934</v>
      </c>
      <c r="C3540" s="3" t="s">
        <v>8045</v>
      </c>
      <c r="D3540">
        <v>2885</v>
      </c>
      <c r="E3540">
        <v>2485</v>
      </c>
      <c r="F3540" t="s">
        <v>8221</v>
      </c>
      <c r="G3540" t="s">
        <v>8224</v>
      </c>
      <c r="H3540" t="s">
        <v>8246</v>
      </c>
      <c r="I3540">
        <v>1468249760</v>
      </c>
      <c r="J3540">
        <v>1465830560</v>
      </c>
      <c r="K3540" t="b">
        <v>0</v>
      </c>
      <c r="L3540">
        <v>10</v>
      </c>
      <c r="M3540" t="b">
        <v>0</v>
      </c>
      <c r="N3540" t="s">
        <v>8271</v>
      </c>
      <c r="O3540" s="5">
        <f>E3540/D3540</f>
        <v>0.86135181975736563</v>
      </c>
      <c r="P3540" s="6">
        <f>ROUND(E3540/L3540,2)</f>
        <v>248.5</v>
      </c>
      <c r="Q3540" t="str">
        <f>LEFT(N3540, SEARCH("/",N3540)-1)</f>
        <v>theater</v>
      </c>
      <c r="R3540" t="str">
        <f>RIGHT(N3540, LEN(N3540)-SEARCH("/",N3540))</f>
        <v>plays</v>
      </c>
      <c r="S3540" s="10">
        <f t="shared" si="110"/>
        <v>42534.423148148147</v>
      </c>
      <c r="T3540" s="10">
        <f t="shared" si="111"/>
        <v>42562.423148148147</v>
      </c>
    </row>
    <row r="3541" spans="1:20" ht="49" x14ac:dyDescent="0.25">
      <c r="A3541">
        <v>3938</v>
      </c>
      <c r="B3541" s="3" t="s">
        <v>3935</v>
      </c>
      <c r="C3541" s="3" t="s">
        <v>8046</v>
      </c>
      <c r="D3541">
        <v>3255</v>
      </c>
      <c r="E3541">
        <v>397</v>
      </c>
      <c r="F3541" t="s">
        <v>8221</v>
      </c>
      <c r="G3541" t="s">
        <v>8224</v>
      </c>
      <c r="H3541" t="s">
        <v>8246</v>
      </c>
      <c r="I3541">
        <v>1435441454</v>
      </c>
      <c r="J3541">
        <v>1432763054</v>
      </c>
      <c r="K3541" t="b">
        <v>0</v>
      </c>
      <c r="L3541">
        <v>5</v>
      </c>
      <c r="M3541" t="b">
        <v>0</v>
      </c>
      <c r="N3541" t="s">
        <v>8271</v>
      </c>
      <c r="O3541" s="5">
        <f>E3541/D3541</f>
        <v>0.12196620583717357</v>
      </c>
      <c r="P3541" s="6">
        <f>ROUND(E3541/L3541,2)</f>
        <v>79.400000000000006</v>
      </c>
      <c r="Q3541" t="str">
        <f>LEFT(N3541, SEARCH("/",N3541)-1)</f>
        <v>theater</v>
      </c>
      <c r="R3541" t="str">
        <f>RIGHT(N3541, LEN(N3541)-SEARCH("/",N3541))</f>
        <v>plays</v>
      </c>
      <c r="S3541" s="10">
        <f t="shared" si="110"/>
        <v>42151.697384259256</v>
      </c>
      <c r="T3541" s="10">
        <f t="shared" si="111"/>
        <v>42182.697384259256</v>
      </c>
    </row>
    <row r="3542" spans="1:20" ht="49" x14ac:dyDescent="0.25">
      <c r="A3542">
        <v>3939</v>
      </c>
      <c r="B3542" s="3" t="s">
        <v>3936</v>
      </c>
      <c r="C3542" s="3" t="s">
        <v>8047</v>
      </c>
      <c r="D3542">
        <v>5000</v>
      </c>
      <c r="E3542">
        <v>5</v>
      </c>
      <c r="F3542" t="s">
        <v>8221</v>
      </c>
      <c r="G3542" t="s">
        <v>8226</v>
      </c>
      <c r="H3542" t="s">
        <v>8248</v>
      </c>
      <c r="I3542">
        <v>1412656200</v>
      </c>
      <c r="J3542">
        <v>1412328979</v>
      </c>
      <c r="K3542" t="b">
        <v>0</v>
      </c>
      <c r="L3542">
        <v>1</v>
      </c>
      <c r="M3542" t="b">
        <v>0</v>
      </c>
      <c r="N3542" t="s">
        <v>8271</v>
      </c>
      <c r="O3542" s="5">
        <f>E3542/D3542</f>
        <v>1E-3</v>
      </c>
      <c r="P3542" s="6">
        <f>ROUND(E3542/L3542,2)</f>
        <v>5</v>
      </c>
      <c r="Q3542" t="str">
        <f>LEFT(N3542, SEARCH("/",N3542)-1)</f>
        <v>theater</v>
      </c>
      <c r="R3542" t="str">
        <f>RIGHT(N3542, LEN(N3542)-SEARCH("/",N3542))</f>
        <v>plays</v>
      </c>
      <c r="S3542" s="10">
        <f t="shared" si="110"/>
        <v>41915.191886574074</v>
      </c>
      <c r="T3542" s="10">
        <f t="shared" si="111"/>
        <v>41918.979166666664</v>
      </c>
    </row>
    <row r="3543" spans="1:20" ht="49" x14ac:dyDescent="0.25">
      <c r="A3543">
        <v>3940</v>
      </c>
      <c r="B3543" s="3" t="s">
        <v>3937</v>
      </c>
      <c r="C3543" s="3" t="s">
        <v>8048</v>
      </c>
      <c r="D3543">
        <v>5000</v>
      </c>
      <c r="E3543">
        <v>11</v>
      </c>
      <c r="F3543" t="s">
        <v>8221</v>
      </c>
      <c r="G3543" t="s">
        <v>8224</v>
      </c>
      <c r="H3543" t="s">
        <v>8246</v>
      </c>
      <c r="I3543">
        <v>1420199351</v>
      </c>
      <c r="J3543">
        <v>1416311351</v>
      </c>
      <c r="K3543" t="b">
        <v>0</v>
      </c>
      <c r="L3543">
        <v>2</v>
      </c>
      <c r="M3543" t="b">
        <v>0</v>
      </c>
      <c r="N3543" t="s">
        <v>8271</v>
      </c>
      <c r="O3543" s="5">
        <f>E3543/D3543</f>
        <v>2.2000000000000001E-3</v>
      </c>
      <c r="P3543" s="6">
        <f>ROUND(E3543/L3543,2)</f>
        <v>5.5</v>
      </c>
      <c r="Q3543" t="str">
        <f>LEFT(N3543, SEARCH("/",N3543)-1)</f>
        <v>theater</v>
      </c>
      <c r="R3543" t="str">
        <f>RIGHT(N3543, LEN(N3543)-SEARCH("/",N3543))</f>
        <v>plays</v>
      </c>
      <c r="S3543" s="10">
        <f t="shared" si="110"/>
        <v>41961.284155092588</v>
      </c>
      <c r="T3543" s="10">
        <f t="shared" si="111"/>
        <v>42006.284155092588</v>
      </c>
    </row>
    <row r="3544" spans="1:20" ht="49" x14ac:dyDescent="0.25">
      <c r="A3544">
        <v>3941</v>
      </c>
      <c r="B3544" s="3" t="s">
        <v>3938</v>
      </c>
      <c r="C3544" s="3" t="s">
        <v>8049</v>
      </c>
      <c r="D3544">
        <v>5500</v>
      </c>
      <c r="E3544">
        <v>50</v>
      </c>
      <c r="F3544" t="s">
        <v>8221</v>
      </c>
      <c r="G3544" t="s">
        <v>8224</v>
      </c>
      <c r="H3544" t="s">
        <v>8246</v>
      </c>
      <c r="I3544">
        <v>1416877200</v>
      </c>
      <c r="J3544">
        <v>1414505137</v>
      </c>
      <c r="K3544" t="b">
        <v>0</v>
      </c>
      <c r="L3544">
        <v>2</v>
      </c>
      <c r="M3544" t="b">
        <v>0</v>
      </c>
      <c r="N3544" t="s">
        <v>8271</v>
      </c>
      <c r="O3544" s="5">
        <f>E3544/D3544</f>
        <v>9.0909090909090905E-3</v>
      </c>
      <c r="P3544" s="6">
        <f>ROUND(E3544/L3544,2)</f>
        <v>25</v>
      </c>
      <c r="Q3544" t="str">
        <f>LEFT(N3544, SEARCH("/",N3544)-1)</f>
        <v>theater</v>
      </c>
      <c r="R3544" t="str">
        <f>RIGHT(N3544, LEN(N3544)-SEARCH("/",N3544))</f>
        <v>plays</v>
      </c>
      <c r="S3544" s="10">
        <f t="shared" si="110"/>
        <v>41940.378900462958</v>
      </c>
      <c r="T3544" s="10">
        <f t="shared" si="111"/>
        <v>41967.833333333336</v>
      </c>
    </row>
    <row r="3545" spans="1:20" ht="49" x14ac:dyDescent="0.25">
      <c r="A3545">
        <v>3942</v>
      </c>
      <c r="B3545" s="3" t="s">
        <v>3939</v>
      </c>
      <c r="C3545" s="3" t="s">
        <v>8050</v>
      </c>
      <c r="D3545">
        <v>1200</v>
      </c>
      <c r="E3545">
        <v>0</v>
      </c>
      <c r="F3545" t="s">
        <v>8221</v>
      </c>
      <c r="G3545" t="s">
        <v>8224</v>
      </c>
      <c r="H3545" t="s">
        <v>8246</v>
      </c>
      <c r="I3545">
        <v>1434490914</v>
      </c>
      <c r="J3545">
        <v>1429306914</v>
      </c>
      <c r="K3545" t="b">
        <v>0</v>
      </c>
      <c r="L3545">
        <v>0</v>
      </c>
      <c r="M3545" t="b">
        <v>0</v>
      </c>
      <c r="N3545" t="s">
        <v>8271</v>
      </c>
      <c r="O3545" s="5">
        <f>E3545/D3545</f>
        <v>0</v>
      </c>
      <c r="P3545" s="6" t="e">
        <f>ROUND(E3545/L3545,2)</f>
        <v>#DIV/0!</v>
      </c>
      <c r="Q3545" t="str">
        <f>LEFT(N3545, SEARCH("/",N3545)-1)</f>
        <v>theater</v>
      </c>
      <c r="R3545" t="str">
        <f>RIGHT(N3545, LEN(N3545)-SEARCH("/",N3545))</f>
        <v>plays</v>
      </c>
      <c r="S3545" s="10">
        <f t="shared" si="110"/>
        <v>42111.695763888885</v>
      </c>
      <c r="T3545" s="10">
        <f t="shared" si="111"/>
        <v>42171.695763888885</v>
      </c>
    </row>
    <row r="3546" spans="1:20" ht="49" x14ac:dyDescent="0.25">
      <c r="A3546">
        <v>3943</v>
      </c>
      <c r="B3546" s="3" t="s">
        <v>3940</v>
      </c>
      <c r="C3546" s="3" t="s">
        <v>8051</v>
      </c>
      <c r="D3546">
        <v>5000</v>
      </c>
      <c r="E3546">
        <v>1782</v>
      </c>
      <c r="F3546" t="s">
        <v>8221</v>
      </c>
      <c r="G3546" t="s">
        <v>8224</v>
      </c>
      <c r="H3546" t="s">
        <v>8246</v>
      </c>
      <c r="I3546">
        <v>1446483000</v>
      </c>
      <c r="J3546">
        <v>1443811268</v>
      </c>
      <c r="K3546" t="b">
        <v>0</v>
      </c>
      <c r="L3546">
        <v>13</v>
      </c>
      <c r="M3546" t="b">
        <v>0</v>
      </c>
      <c r="N3546" t="s">
        <v>8271</v>
      </c>
      <c r="O3546" s="5">
        <f>E3546/D3546</f>
        <v>0.35639999999999999</v>
      </c>
      <c r="P3546" s="6">
        <f>ROUND(E3546/L3546,2)</f>
        <v>137.08000000000001</v>
      </c>
      <c r="Q3546" t="str">
        <f>LEFT(N3546, SEARCH("/",N3546)-1)</f>
        <v>theater</v>
      </c>
      <c r="R3546" t="str">
        <f>RIGHT(N3546, LEN(N3546)-SEARCH("/",N3546))</f>
        <v>plays</v>
      </c>
      <c r="S3546" s="10">
        <f t="shared" si="110"/>
        <v>42279.570231481477</v>
      </c>
      <c r="T3546" s="10">
        <f t="shared" si="111"/>
        <v>42310.493055555555</v>
      </c>
    </row>
    <row r="3547" spans="1:20" ht="49" x14ac:dyDescent="0.25">
      <c r="A3547">
        <v>3944</v>
      </c>
      <c r="B3547" s="3" t="s">
        <v>3941</v>
      </c>
      <c r="C3547" s="3" t="s">
        <v>8052</v>
      </c>
      <c r="D3547">
        <v>5000</v>
      </c>
      <c r="E3547">
        <v>0</v>
      </c>
      <c r="F3547" t="s">
        <v>8221</v>
      </c>
      <c r="G3547" t="s">
        <v>8224</v>
      </c>
      <c r="H3547" t="s">
        <v>8246</v>
      </c>
      <c r="I3547">
        <v>1440690875</v>
      </c>
      <c r="J3547">
        <v>1438098875</v>
      </c>
      <c r="K3547" t="b">
        <v>0</v>
      </c>
      <c r="L3547">
        <v>0</v>
      </c>
      <c r="M3547" t="b">
        <v>0</v>
      </c>
      <c r="N3547" t="s">
        <v>8271</v>
      </c>
      <c r="O3547" s="5">
        <f>E3547/D3547</f>
        <v>0</v>
      </c>
      <c r="P3547" s="6" t="e">
        <f>ROUND(E3547/L3547,2)</f>
        <v>#DIV/0!</v>
      </c>
      <c r="Q3547" t="str">
        <f>LEFT(N3547, SEARCH("/",N3547)-1)</f>
        <v>theater</v>
      </c>
      <c r="R3547" t="str">
        <f>RIGHT(N3547, LEN(N3547)-SEARCH("/",N3547))</f>
        <v>plays</v>
      </c>
      <c r="S3547" s="10">
        <f t="shared" si="110"/>
        <v>42213.454571759255</v>
      </c>
      <c r="T3547" s="10">
        <f t="shared" si="111"/>
        <v>42243.454571759255</v>
      </c>
    </row>
    <row r="3548" spans="1:20" ht="49" x14ac:dyDescent="0.25">
      <c r="A3548">
        <v>3945</v>
      </c>
      <c r="B3548" s="3" t="s">
        <v>3942</v>
      </c>
      <c r="C3548" s="3" t="s">
        <v>8053</v>
      </c>
      <c r="D3548">
        <v>2000</v>
      </c>
      <c r="E3548">
        <v>5</v>
      </c>
      <c r="F3548" t="s">
        <v>8221</v>
      </c>
      <c r="G3548" t="s">
        <v>8224</v>
      </c>
      <c r="H3548" t="s">
        <v>8246</v>
      </c>
      <c r="I3548">
        <v>1431717268</v>
      </c>
      <c r="J3548">
        <v>1429125268</v>
      </c>
      <c r="K3548" t="b">
        <v>0</v>
      </c>
      <c r="L3548">
        <v>1</v>
      </c>
      <c r="M3548" t="b">
        <v>0</v>
      </c>
      <c r="N3548" t="s">
        <v>8271</v>
      </c>
      <c r="O3548" s="5">
        <f>E3548/D3548</f>
        <v>2.5000000000000001E-3</v>
      </c>
      <c r="P3548" s="6">
        <f>ROUND(E3548/L3548,2)</f>
        <v>5</v>
      </c>
      <c r="Q3548" t="str">
        <f>LEFT(N3548, SEARCH("/",N3548)-1)</f>
        <v>theater</v>
      </c>
      <c r="R3548" t="str">
        <f>RIGHT(N3548, LEN(N3548)-SEARCH("/",N3548))</f>
        <v>plays</v>
      </c>
      <c r="S3548" s="10">
        <f t="shared" si="110"/>
        <v>42109.593379629623</v>
      </c>
      <c r="T3548" s="10">
        <f t="shared" si="111"/>
        <v>42139.593379629623</v>
      </c>
    </row>
    <row r="3549" spans="1:20" ht="33" x14ac:dyDescent="0.25">
      <c r="A3549">
        <v>3946</v>
      </c>
      <c r="B3549" s="3" t="s">
        <v>3943</v>
      </c>
      <c r="C3549" s="3" t="s">
        <v>8054</v>
      </c>
      <c r="D3549">
        <v>6000</v>
      </c>
      <c r="E3549">
        <v>195</v>
      </c>
      <c r="F3549" t="s">
        <v>8221</v>
      </c>
      <c r="G3549" t="s">
        <v>8224</v>
      </c>
      <c r="H3549" t="s">
        <v>8246</v>
      </c>
      <c r="I3549">
        <v>1425110400</v>
      </c>
      <c r="J3549">
        <v>1422388822</v>
      </c>
      <c r="K3549" t="b">
        <v>0</v>
      </c>
      <c r="L3549">
        <v>5</v>
      </c>
      <c r="M3549" t="b">
        <v>0</v>
      </c>
      <c r="N3549" t="s">
        <v>8271</v>
      </c>
      <c r="O3549" s="5">
        <f>E3549/D3549</f>
        <v>3.2500000000000001E-2</v>
      </c>
      <c r="P3549" s="6">
        <f>ROUND(E3549/L3549,2)</f>
        <v>39</v>
      </c>
      <c r="Q3549" t="str">
        <f>LEFT(N3549, SEARCH("/",N3549)-1)</f>
        <v>theater</v>
      </c>
      <c r="R3549" t="str">
        <f>RIGHT(N3549, LEN(N3549)-SEARCH("/",N3549))</f>
        <v>plays</v>
      </c>
      <c r="S3549" s="10">
        <f t="shared" si="110"/>
        <v>42031.625254629624</v>
      </c>
      <c r="T3549" s="10">
        <f t="shared" si="111"/>
        <v>42063.124999999993</v>
      </c>
    </row>
    <row r="3550" spans="1:20" ht="49" x14ac:dyDescent="0.25">
      <c r="A3550">
        <v>3947</v>
      </c>
      <c r="B3550" s="3" t="s">
        <v>3944</v>
      </c>
      <c r="C3550" s="3" t="s">
        <v>8055</v>
      </c>
      <c r="D3550">
        <v>3000</v>
      </c>
      <c r="E3550">
        <v>101</v>
      </c>
      <c r="F3550" t="s">
        <v>8221</v>
      </c>
      <c r="G3550" t="s">
        <v>8224</v>
      </c>
      <c r="H3550" t="s">
        <v>8246</v>
      </c>
      <c r="I3550">
        <v>1475378744</v>
      </c>
      <c r="J3550">
        <v>1472786744</v>
      </c>
      <c r="K3550" t="b">
        <v>0</v>
      </c>
      <c r="L3550">
        <v>2</v>
      </c>
      <c r="M3550" t="b">
        <v>0</v>
      </c>
      <c r="N3550" t="s">
        <v>8271</v>
      </c>
      <c r="O3550" s="5">
        <f>E3550/D3550</f>
        <v>3.3666666666666664E-2</v>
      </c>
      <c r="P3550" s="6">
        <f>ROUND(E3550/L3550,2)</f>
        <v>50.5</v>
      </c>
      <c r="Q3550" t="str">
        <f>LEFT(N3550, SEARCH("/",N3550)-1)</f>
        <v>theater</v>
      </c>
      <c r="R3550" t="str">
        <f>RIGHT(N3550, LEN(N3550)-SEARCH("/",N3550))</f>
        <v>plays</v>
      </c>
      <c r="S3550" s="10">
        <f t="shared" si="110"/>
        <v>42614.934537037036</v>
      </c>
      <c r="T3550" s="10">
        <f t="shared" si="111"/>
        <v>42644.934537037036</v>
      </c>
    </row>
    <row r="3551" spans="1:20" ht="49" x14ac:dyDescent="0.25">
      <c r="A3551">
        <v>3948</v>
      </c>
      <c r="B3551" s="3" t="s">
        <v>3945</v>
      </c>
      <c r="C3551" s="3" t="s">
        <v>8056</v>
      </c>
      <c r="D3551">
        <v>30000</v>
      </c>
      <c r="E3551">
        <v>0</v>
      </c>
      <c r="F3551" t="s">
        <v>8221</v>
      </c>
      <c r="G3551" t="s">
        <v>8226</v>
      </c>
      <c r="H3551" t="s">
        <v>8248</v>
      </c>
      <c r="I3551">
        <v>1410076123</v>
      </c>
      <c r="J3551">
        <v>1404892123</v>
      </c>
      <c r="K3551" t="b">
        <v>0</v>
      </c>
      <c r="L3551">
        <v>0</v>
      </c>
      <c r="M3551" t="b">
        <v>0</v>
      </c>
      <c r="N3551" t="s">
        <v>8271</v>
      </c>
      <c r="O3551" s="5">
        <f>E3551/D3551</f>
        <v>0</v>
      </c>
      <c r="P3551" s="6" t="e">
        <f>ROUND(E3551/L3551,2)</f>
        <v>#DIV/0!</v>
      </c>
      <c r="Q3551" t="str">
        <f>LEFT(N3551, SEARCH("/",N3551)-1)</f>
        <v>theater</v>
      </c>
      <c r="R3551" t="str">
        <f>RIGHT(N3551, LEN(N3551)-SEARCH("/",N3551))</f>
        <v>plays</v>
      </c>
      <c r="S3551" s="10">
        <f t="shared" si="110"/>
        <v>41829.117164351854</v>
      </c>
      <c r="T3551" s="10">
        <f t="shared" si="111"/>
        <v>41889.117164351854</v>
      </c>
    </row>
    <row r="3552" spans="1:20" ht="49" x14ac:dyDescent="0.25">
      <c r="A3552">
        <v>3949</v>
      </c>
      <c r="B3552" s="3" t="s">
        <v>3946</v>
      </c>
      <c r="C3552" s="3" t="s">
        <v>8057</v>
      </c>
      <c r="D3552">
        <v>10000</v>
      </c>
      <c r="E3552">
        <v>1577</v>
      </c>
      <c r="F3552" t="s">
        <v>8221</v>
      </c>
      <c r="G3552" t="s">
        <v>8226</v>
      </c>
      <c r="H3552" t="s">
        <v>8248</v>
      </c>
      <c r="I3552">
        <v>1423623221</v>
      </c>
      <c r="J3552">
        <v>1421031221</v>
      </c>
      <c r="K3552" t="b">
        <v>0</v>
      </c>
      <c r="L3552">
        <v>32</v>
      </c>
      <c r="M3552" t="b">
        <v>0</v>
      </c>
      <c r="N3552" t="s">
        <v>8271</v>
      </c>
      <c r="O3552" s="5">
        <f>E3552/D3552</f>
        <v>0.15770000000000001</v>
      </c>
      <c r="P3552" s="6">
        <f>ROUND(E3552/L3552,2)</f>
        <v>49.28</v>
      </c>
      <c r="Q3552" t="str">
        <f>LEFT(N3552, SEARCH("/",N3552)-1)</f>
        <v>theater</v>
      </c>
      <c r="R3552" t="str">
        <f>RIGHT(N3552, LEN(N3552)-SEARCH("/",N3552))</f>
        <v>plays</v>
      </c>
      <c r="S3552" s="10">
        <f t="shared" si="110"/>
        <v>42015.912280092591</v>
      </c>
      <c r="T3552" s="10">
        <f t="shared" si="111"/>
        <v>42045.912280092591</v>
      </c>
    </row>
    <row r="3553" spans="1:20" ht="49" x14ac:dyDescent="0.25">
      <c r="A3553">
        <v>3950</v>
      </c>
      <c r="B3553" s="3" t="s">
        <v>3947</v>
      </c>
      <c r="C3553" s="3" t="s">
        <v>8058</v>
      </c>
      <c r="D3553">
        <v>4000</v>
      </c>
      <c r="E3553">
        <v>25</v>
      </c>
      <c r="F3553" t="s">
        <v>8221</v>
      </c>
      <c r="G3553" t="s">
        <v>8224</v>
      </c>
      <c r="H3553" t="s">
        <v>8246</v>
      </c>
      <c r="I3553">
        <v>1460140500</v>
      </c>
      <c r="J3553">
        <v>1457628680</v>
      </c>
      <c r="K3553" t="b">
        <v>0</v>
      </c>
      <c r="L3553">
        <v>1</v>
      </c>
      <c r="M3553" t="b">
        <v>0</v>
      </c>
      <c r="N3553" t="s">
        <v>8271</v>
      </c>
      <c r="O3553" s="5">
        <f>E3553/D3553</f>
        <v>6.2500000000000003E-3</v>
      </c>
      <c r="P3553" s="6">
        <f>ROUND(E3553/L3553,2)</f>
        <v>25</v>
      </c>
      <c r="Q3553" t="str">
        <f>LEFT(N3553, SEARCH("/",N3553)-1)</f>
        <v>theater</v>
      </c>
      <c r="R3553" t="str">
        <f>RIGHT(N3553, LEN(N3553)-SEARCH("/",N3553))</f>
        <v>plays</v>
      </c>
      <c r="S3553" s="10">
        <f t="shared" si="110"/>
        <v>42439.493981481479</v>
      </c>
      <c r="T3553" s="10">
        <f t="shared" si="111"/>
        <v>42468.565972222219</v>
      </c>
    </row>
    <row r="3554" spans="1:20" ht="49" x14ac:dyDescent="0.25">
      <c r="A3554">
        <v>3951</v>
      </c>
      <c r="B3554" s="3" t="s">
        <v>3948</v>
      </c>
      <c r="C3554" s="3" t="s">
        <v>6961</v>
      </c>
      <c r="D3554">
        <v>200000</v>
      </c>
      <c r="E3554">
        <v>1</v>
      </c>
      <c r="F3554" t="s">
        <v>8221</v>
      </c>
      <c r="G3554" t="s">
        <v>8241</v>
      </c>
      <c r="H3554" t="s">
        <v>8249</v>
      </c>
      <c r="I3554">
        <v>1462301342</v>
      </c>
      <c r="J3554">
        <v>1457120942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5.0000000000000004E-6</v>
      </c>
      <c r="P3554" s="6">
        <f>ROUND(E3554/L3554,2)</f>
        <v>1</v>
      </c>
      <c r="Q3554" t="str">
        <f>LEFT(N3554, SEARCH("/",N3554)-1)</f>
        <v>theater</v>
      </c>
      <c r="R3554" t="str">
        <f>RIGHT(N3554, LEN(N3554)-SEARCH("/",N3554))</f>
        <v>plays</v>
      </c>
      <c r="S3554" s="10">
        <f t="shared" si="110"/>
        <v>42433.617384259262</v>
      </c>
      <c r="T3554" s="10">
        <f t="shared" si="111"/>
        <v>42493.57571759259</v>
      </c>
    </row>
    <row r="3555" spans="1:20" ht="49" x14ac:dyDescent="0.25">
      <c r="A3555">
        <v>3952</v>
      </c>
      <c r="B3555" s="3" t="s">
        <v>3949</v>
      </c>
      <c r="C3555" s="3" t="s">
        <v>8059</v>
      </c>
      <c r="D3555">
        <v>26000</v>
      </c>
      <c r="E3555">
        <v>25</v>
      </c>
      <c r="F3555" t="s">
        <v>8221</v>
      </c>
      <c r="G3555" t="s">
        <v>8224</v>
      </c>
      <c r="H3555" t="s">
        <v>8246</v>
      </c>
      <c r="I3555">
        <v>1445885890</v>
      </c>
      <c r="J3555">
        <v>1440701890</v>
      </c>
      <c r="K3555" t="b">
        <v>0</v>
      </c>
      <c r="L3555">
        <v>1</v>
      </c>
      <c r="M3555" t="b">
        <v>0</v>
      </c>
      <c r="N3555" t="s">
        <v>8271</v>
      </c>
      <c r="O3555" s="5">
        <f>E3555/D3555</f>
        <v>9.6153846153846159E-4</v>
      </c>
      <c r="P3555" s="6">
        <f>ROUND(E3555/L3555,2)</f>
        <v>25</v>
      </c>
      <c r="Q3555" t="str">
        <f>LEFT(N3555, SEARCH("/",N3555)-1)</f>
        <v>theater</v>
      </c>
      <c r="R3555" t="str">
        <f>RIGHT(N3555, LEN(N3555)-SEARCH("/",N3555))</f>
        <v>plays</v>
      </c>
      <c r="S3555" s="10">
        <f t="shared" si="110"/>
        <v>42243.582060185181</v>
      </c>
      <c r="T3555" s="10">
        <f t="shared" si="111"/>
        <v>42303.582060185181</v>
      </c>
    </row>
    <row r="3556" spans="1:20" ht="49" x14ac:dyDescent="0.25">
      <c r="A3556">
        <v>3953</v>
      </c>
      <c r="B3556" s="3" t="s">
        <v>3950</v>
      </c>
      <c r="C3556" s="3" t="s">
        <v>8060</v>
      </c>
      <c r="D3556">
        <v>17600</v>
      </c>
      <c r="E3556">
        <v>0</v>
      </c>
      <c r="F3556" t="s">
        <v>8221</v>
      </c>
      <c r="G3556" t="s">
        <v>8224</v>
      </c>
      <c r="H3556" t="s">
        <v>8246</v>
      </c>
      <c r="I3556">
        <v>1469834940</v>
      </c>
      <c r="J3556">
        <v>1467162586</v>
      </c>
      <c r="K3556" t="b">
        <v>0</v>
      </c>
      <c r="L3556">
        <v>0</v>
      </c>
      <c r="M3556" t="b">
        <v>0</v>
      </c>
      <c r="N3556" t="s">
        <v>8271</v>
      </c>
      <c r="O3556" s="5">
        <f>E3556/D3556</f>
        <v>0</v>
      </c>
      <c r="P3556" s="6" t="e">
        <f>ROUND(E3556/L3556,2)</f>
        <v>#DIV/0!</v>
      </c>
      <c r="Q3556" t="str">
        <f>LEFT(N3556, SEARCH("/",N3556)-1)</f>
        <v>theater</v>
      </c>
      <c r="R3556" t="str">
        <f>RIGHT(N3556, LEN(N3556)-SEARCH("/",N3556))</f>
        <v>plays</v>
      </c>
      <c r="S3556" s="10">
        <f t="shared" si="110"/>
        <v>42549.840115740742</v>
      </c>
      <c r="T3556" s="10">
        <f t="shared" si="111"/>
        <v>42580.770138888889</v>
      </c>
    </row>
    <row r="3557" spans="1:20" ht="49" x14ac:dyDescent="0.25">
      <c r="A3557">
        <v>3954</v>
      </c>
      <c r="B3557" s="3" t="s">
        <v>3951</v>
      </c>
      <c r="C3557" s="3" t="s">
        <v>8061</v>
      </c>
      <c r="D3557">
        <v>25000</v>
      </c>
      <c r="E3557">
        <v>0</v>
      </c>
      <c r="F3557" t="s">
        <v>8221</v>
      </c>
      <c r="G3557" t="s">
        <v>8229</v>
      </c>
      <c r="H3557" t="s">
        <v>8251</v>
      </c>
      <c r="I3557">
        <v>1405352264</v>
      </c>
      <c r="J3557">
        <v>1400168264</v>
      </c>
      <c r="K3557" t="b">
        <v>0</v>
      </c>
      <c r="L3557">
        <v>0</v>
      </c>
      <c r="M3557" t="b">
        <v>0</v>
      </c>
      <c r="N3557" t="s">
        <v>8271</v>
      </c>
      <c r="O3557" s="5">
        <f>E3557/D3557</f>
        <v>0</v>
      </c>
      <c r="P3557" s="6" t="e">
        <f>ROUND(E3557/L3557,2)</f>
        <v>#DIV/0!</v>
      </c>
      <c r="Q3557" t="str">
        <f>LEFT(N3557, SEARCH("/",N3557)-1)</f>
        <v>theater</v>
      </c>
      <c r="R3557" t="str">
        <f>RIGHT(N3557, LEN(N3557)-SEARCH("/",N3557))</f>
        <v>plays</v>
      </c>
      <c r="S3557" s="10">
        <f t="shared" si="110"/>
        <v>41774.442870370367</v>
      </c>
      <c r="T3557" s="10">
        <f t="shared" si="111"/>
        <v>41834.442870370367</v>
      </c>
    </row>
    <row r="3558" spans="1:20" ht="49" x14ac:dyDescent="0.25">
      <c r="A3558">
        <v>3955</v>
      </c>
      <c r="B3558" s="3" t="s">
        <v>3952</v>
      </c>
      <c r="C3558" s="3" t="s">
        <v>8062</v>
      </c>
      <c r="D3558">
        <v>1750</v>
      </c>
      <c r="E3558">
        <v>425</v>
      </c>
      <c r="F3558" t="s">
        <v>8221</v>
      </c>
      <c r="G3558" t="s">
        <v>8224</v>
      </c>
      <c r="H3558" t="s">
        <v>8246</v>
      </c>
      <c r="I3558">
        <v>1448745741</v>
      </c>
      <c r="J3558">
        <v>1446150141</v>
      </c>
      <c r="K3558" t="b">
        <v>0</v>
      </c>
      <c r="L3558">
        <v>8</v>
      </c>
      <c r="M3558" t="b">
        <v>0</v>
      </c>
      <c r="N3558" t="s">
        <v>8271</v>
      </c>
      <c r="O3558" s="5">
        <f>E3558/D3558</f>
        <v>0.24285714285714285</v>
      </c>
      <c r="P3558" s="6">
        <f>ROUND(E3558/L3558,2)</f>
        <v>53.13</v>
      </c>
      <c r="Q3558" t="str">
        <f>LEFT(N3558, SEARCH("/",N3558)-1)</f>
        <v>theater</v>
      </c>
      <c r="R3558" t="str">
        <f>RIGHT(N3558, LEN(N3558)-SEARCH("/",N3558))</f>
        <v>plays</v>
      </c>
      <c r="S3558" s="10">
        <f t="shared" si="110"/>
        <v>42306.640520833331</v>
      </c>
      <c r="T3558" s="10">
        <f t="shared" si="111"/>
        <v>42336.682187499995</v>
      </c>
    </row>
    <row r="3559" spans="1:20" ht="49" x14ac:dyDescent="0.25">
      <c r="A3559">
        <v>3956</v>
      </c>
      <c r="B3559" s="3" t="s">
        <v>3953</v>
      </c>
      <c r="C3559" s="3" t="s">
        <v>8063</v>
      </c>
      <c r="D3559">
        <v>5500</v>
      </c>
      <c r="E3559">
        <v>0</v>
      </c>
      <c r="F3559" t="s">
        <v>8221</v>
      </c>
      <c r="G3559" t="s">
        <v>8224</v>
      </c>
      <c r="H3559" t="s">
        <v>8246</v>
      </c>
      <c r="I3559">
        <v>1461543600</v>
      </c>
      <c r="J3559">
        <v>1459203727</v>
      </c>
      <c r="K3559" t="b">
        <v>0</v>
      </c>
      <c r="L3559">
        <v>0</v>
      </c>
      <c r="M3559" t="b">
        <v>0</v>
      </c>
      <c r="N3559" t="s">
        <v>8271</v>
      </c>
      <c r="O3559" s="5">
        <f>E3559/D3559</f>
        <v>0</v>
      </c>
      <c r="P3559" s="6" t="e">
        <f>ROUND(E3559/L3559,2)</f>
        <v>#DIV/0!</v>
      </c>
      <c r="Q3559" t="str">
        <f>LEFT(N3559, SEARCH("/",N3559)-1)</f>
        <v>theater</v>
      </c>
      <c r="R3559" t="str">
        <f>RIGHT(N3559, LEN(N3559)-SEARCH("/",N3559))</f>
        <v>plays</v>
      </c>
      <c r="S3559" s="10">
        <f t="shared" si="110"/>
        <v>42457.723692129628</v>
      </c>
      <c r="T3559" s="10">
        <f t="shared" si="111"/>
        <v>42484.805555555555</v>
      </c>
    </row>
    <row r="3560" spans="1:20" ht="49" x14ac:dyDescent="0.25">
      <c r="A3560">
        <v>3957</v>
      </c>
      <c r="B3560" s="3" t="s">
        <v>3954</v>
      </c>
      <c r="C3560" s="3" t="s">
        <v>8064</v>
      </c>
      <c r="D3560">
        <v>28000</v>
      </c>
      <c r="E3560">
        <v>7</v>
      </c>
      <c r="F3560" t="s">
        <v>8221</v>
      </c>
      <c r="G3560" t="s">
        <v>8224</v>
      </c>
      <c r="H3560" t="s">
        <v>8246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8271</v>
      </c>
      <c r="O3560" s="5">
        <f>E3560/D3560</f>
        <v>2.5000000000000001E-4</v>
      </c>
      <c r="P3560" s="6">
        <f>ROUND(E3560/L3560,2)</f>
        <v>7</v>
      </c>
      <c r="Q3560" t="str">
        <f>LEFT(N3560, SEARCH("/",N3560)-1)</f>
        <v>theater</v>
      </c>
      <c r="R3560" t="str">
        <f>RIGHT(N3560, LEN(N3560)-SEARCH("/",N3560))</f>
        <v>plays</v>
      </c>
      <c r="S3560" s="10">
        <f t="shared" si="110"/>
        <v>42513.76798611111</v>
      </c>
      <c r="T3560" s="10">
        <f t="shared" si="111"/>
        <v>42559.76798611111</v>
      </c>
    </row>
    <row r="3561" spans="1:20" ht="49" x14ac:dyDescent="0.25">
      <c r="A3561">
        <v>3958</v>
      </c>
      <c r="B3561" s="3" t="s">
        <v>3955</v>
      </c>
      <c r="C3561" s="3" t="s">
        <v>8065</v>
      </c>
      <c r="D3561">
        <v>2000</v>
      </c>
      <c r="E3561">
        <v>641</v>
      </c>
      <c r="F3561" t="s">
        <v>8221</v>
      </c>
      <c r="G3561" t="s">
        <v>8224</v>
      </c>
      <c r="H3561" t="s">
        <v>8246</v>
      </c>
      <c r="I3561">
        <v>1406988000</v>
      </c>
      <c r="J3561">
        <v>1403822912</v>
      </c>
      <c r="K3561" t="b">
        <v>0</v>
      </c>
      <c r="L3561">
        <v>16</v>
      </c>
      <c r="M3561" t="b">
        <v>0</v>
      </c>
      <c r="N3561" t="s">
        <v>8271</v>
      </c>
      <c r="O3561" s="5">
        <f>E3561/D3561</f>
        <v>0.32050000000000001</v>
      </c>
      <c r="P3561" s="6">
        <f>ROUND(E3561/L3561,2)</f>
        <v>40.06</v>
      </c>
      <c r="Q3561" t="str">
        <f>LEFT(N3561, SEARCH("/",N3561)-1)</f>
        <v>theater</v>
      </c>
      <c r="R3561" t="str">
        <f>RIGHT(N3561, LEN(N3561)-SEARCH("/",N3561))</f>
        <v>plays</v>
      </c>
      <c r="S3561" s="10">
        <f t="shared" si="110"/>
        <v>41816.742037037031</v>
      </c>
      <c r="T3561" s="10">
        <f t="shared" si="111"/>
        <v>41853.375</v>
      </c>
    </row>
    <row r="3562" spans="1:20" ht="49" x14ac:dyDescent="0.25">
      <c r="A3562">
        <v>3959</v>
      </c>
      <c r="B3562" s="3" t="s">
        <v>3956</v>
      </c>
      <c r="C3562" s="3" t="s">
        <v>8066</v>
      </c>
      <c r="D3562">
        <v>1200</v>
      </c>
      <c r="E3562">
        <v>292</v>
      </c>
      <c r="F3562" t="s">
        <v>8221</v>
      </c>
      <c r="G3562" t="s">
        <v>8224</v>
      </c>
      <c r="H3562" t="s">
        <v>8246</v>
      </c>
      <c r="I3562">
        <v>1411930556</v>
      </c>
      <c r="J3562">
        <v>1409338556</v>
      </c>
      <c r="K3562" t="b">
        <v>0</v>
      </c>
      <c r="L3562">
        <v>12</v>
      </c>
      <c r="M3562" t="b">
        <v>0</v>
      </c>
      <c r="N3562" t="s">
        <v>8271</v>
      </c>
      <c r="O3562" s="5">
        <f>E3562/D3562</f>
        <v>0.24333333333333335</v>
      </c>
      <c r="P3562" s="6">
        <f>ROUND(E3562/L3562,2)</f>
        <v>24.33</v>
      </c>
      <c r="Q3562" t="str">
        <f>LEFT(N3562, SEARCH("/",N3562)-1)</f>
        <v>theater</v>
      </c>
      <c r="R3562" t="str">
        <f>RIGHT(N3562, LEN(N3562)-SEARCH("/",N3562))</f>
        <v>plays</v>
      </c>
      <c r="S3562" s="10">
        <f t="shared" si="110"/>
        <v>41880.580509259256</v>
      </c>
      <c r="T3562" s="10">
        <f t="shared" si="111"/>
        <v>41910.580509259256</v>
      </c>
    </row>
    <row r="3563" spans="1:20" ht="49" x14ac:dyDescent="0.25">
      <c r="A3563">
        <v>3960</v>
      </c>
      <c r="B3563" s="3" t="s">
        <v>3957</v>
      </c>
      <c r="C3563" s="3" t="s">
        <v>8067</v>
      </c>
      <c r="D3563">
        <v>3000</v>
      </c>
      <c r="E3563">
        <v>45</v>
      </c>
      <c r="F3563" t="s">
        <v>8221</v>
      </c>
      <c r="G3563" t="s">
        <v>8224</v>
      </c>
      <c r="H3563" t="s">
        <v>8246</v>
      </c>
      <c r="I3563">
        <v>1451852256</v>
      </c>
      <c r="J3563">
        <v>1449260256</v>
      </c>
      <c r="K3563" t="b">
        <v>0</v>
      </c>
      <c r="L3563">
        <v>4</v>
      </c>
      <c r="M3563" t="b">
        <v>0</v>
      </c>
      <c r="N3563" t="s">
        <v>8271</v>
      </c>
      <c r="O3563" s="5">
        <f>E3563/D3563</f>
        <v>1.4999999999999999E-2</v>
      </c>
      <c r="P3563" s="6">
        <f>ROUND(E3563/L3563,2)</f>
        <v>11.25</v>
      </c>
      <c r="Q3563" t="str">
        <f>LEFT(N3563, SEARCH("/",N3563)-1)</f>
        <v>theater</v>
      </c>
      <c r="R3563" t="str">
        <f>RIGHT(N3563, LEN(N3563)-SEARCH("/",N3563))</f>
        <v>plays</v>
      </c>
      <c r="S3563" s="10">
        <f t="shared" si="110"/>
        <v>42342.63722222222</v>
      </c>
      <c r="T3563" s="10">
        <f t="shared" si="111"/>
        <v>42372.63722222222</v>
      </c>
    </row>
    <row r="3564" spans="1:20" ht="49" x14ac:dyDescent="0.25">
      <c r="A3564">
        <v>3961</v>
      </c>
      <c r="B3564" s="3" t="s">
        <v>3958</v>
      </c>
      <c r="C3564" s="3" t="s">
        <v>8068</v>
      </c>
      <c r="D3564">
        <v>5000</v>
      </c>
      <c r="E3564">
        <v>21</v>
      </c>
      <c r="F3564" t="s">
        <v>8221</v>
      </c>
      <c r="G3564" t="s">
        <v>8225</v>
      </c>
      <c r="H3564" t="s">
        <v>8247</v>
      </c>
      <c r="I3564">
        <v>1399584210</v>
      </c>
      <c r="J3564">
        <v>1397683410</v>
      </c>
      <c r="K3564" t="b">
        <v>0</v>
      </c>
      <c r="L3564">
        <v>2</v>
      </c>
      <c r="M3564" t="b">
        <v>0</v>
      </c>
      <c r="N3564" t="s">
        <v>8271</v>
      </c>
      <c r="O3564" s="5">
        <f>E3564/D3564</f>
        <v>4.1999999999999997E-3</v>
      </c>
      <c r="P3564" s="6">
        <f>ROUND(E3564/L3564,2)</f>
        <v>10.5</v>
      </c>
      <c r="Q3564" t="str">
        <f>LEFT(N3564, SEARCH("/",N3564)-1)</f>
        <v>theater</v>
      </c>
      <c r="R3564" t="str">
        <f>RIGHT(N3564, LEN(N3564)-SEARCH("/",N3564))</f>
        <v>plays</v>
      </c>
      <c r="S3564" s="10">
        <f t="shared" si="110"/>
        <v>41745.682986111111</v>
      </c>
      <c r="T3564" s="10">
        <f t="shared" si="111"/>
        <v>41767.682986111111</v>
      </c>
    </row>
    <row r="3565" spans="1:20" ht="49" x14ac:dyDescent="0.25">
      <c r="A3565">
        <v>3962</v>
      </c>
      <c r="B3565" s="3" t="s">
        <v>3959</v>
      </c>
      <c r="C3565" s="3" t="s">
        <v>8069</v>
      </c>
      <c r="D3565">
        <v>1400</v>
      </c>
      <c r="E3565">
        <v>45</v>
      </c>
      <c r="F3565" t="s">
        <v>8221</v>
      </c>
      <c r="G3565" t="s">
        <v>8225</v>
      </c>
      <c r="H3565" t="s">
        <v>8247</v>
      </c>
      <c r="I3565">
        <v>1448722494</v>
      </c>
      <c r="J3565">
        <v>1446562494</v>
      </c>
      <c r="K3565" t="b">
        <v>0</v>
      </c>
      <c r="L3565">
        <v>3</v>
      </c>
      <c r="M3565" t="b">
        <v>0</v>
      </c>
      <c r="N3565" t="s">
        <v>8271</v>
      </c>
      <c r="O3565" s="5">
        <f>E3565/D3565</f>
        <v>3.214285714285714E-2</v>
      </c>
      <c r="P3565" s="6">
        <f>ROUND(E3565/L3565,2)</f>
        <v>15</v>
      </c>
      <c r="Q3565" t="str">
        <f>LEFT(N3565, SEARCH("/",N3565)-1)</f>
        <v>theater</v>
      </c>
      <c r="R3565" t="str">
        <f>RIGHT(N3565, LEN(N3565)-SEARCH("/",N3565))</f>
        <v>plays</v>
      </c>
      <c r="S3565" s="10">
        <f t="shared" si="110"/>
        <v>42311.413124999999</v>
      </c>
      <c r="T3565" s="10">
        <f t="shared" si="111"/>
        <v>42336.413124999999</v>
      </c>
    </row>
    <row r="3566" spans="1:20" ht="49" x14ac:dyDescent="0.25">
      <c r="A3566">
        <v>3963</v>
      </c>
      <c r="B3566" s="3" t="s">
        <v>3960</v>
      </c>
      <c r="C3566" s="3" t="s">
        <v>8070</v>
      </c>
      <c r="D3566">
        <v>10000</v>
      </c>
      <c r="E3566">
        <v>0</v>
      </c>
      <c r="F3566" t="s">
        <v>8221</v>
      </c>
      <c r="G3566" t="s">
        <v>8229</v>
      </c>
      <c r="H3566" t="s">
        <v>8251</v>
      </c>
      <c r="I3566">
        <v>1447821717</v>
      </c>
      <c r="J3566">
        <v>1445226117</v>
      </c>
      <c r="K3566" t="b">
        <v>0</v>
      </c>
      <c r="L3566">
        <v>0</v>
      </c>
      <c r="M3566" t="b">
        <v>0</v>
      </c>
      <c r="N3566" t="s">
        <v>8271</v>
      </c>
      <c r="O3566" s="5">
        <f>E3566/D3566</f>
        <v>0</v>
      </c>
      <c r="P3566" s="6" t="e">
        <f>ROUND(E3566/L3566,2)</f>
        <v>#DIV/0!</v>
      </c>
      <c r="Q3566" t="str">
        <f>LEFT(N3566, SEARCH("/",N3566)-1)</f>
        <v>theater</v>
      </c>
      <c r="R3566" t="str">
        <f>RIGHT(N3566, LEN(N3566)-SEARCH("/",N3566))</f>
        <v>plays</v>
      </c>
      <c r="S3566" s="10">
        <f t="shared" si="110"/>
        <v>42295.945798611108</v>
      </c>
      <c r="T3566" s="10">
        <f t="shared" si="111"/>
        <v>42325.987465277773</v>
      </c>
    </row>
    <row r="3567" spans="1:20" ht="49" x14ac:dyDescent="0.25">
      <c r="A3567">
        <v>3964</v>
      </c>
      <c r="B3567" s="3" t="s">
        <v>3961</v>
      </c>
      <c r="C3567" s="3" t="s">
        <v>8071</v>
      </c>
      <c r="D3567">
        <v>2000</v>
      </c>
      <c r="E3567">
        <v>126</v>
      </c>
      <c r="F3567" t="s">
        <v>8221</v>
      </c>
      <c r="G3567" t="s">
        <v>8224</v>
      </c>
      <c r="H3567" t="s">
        <v>8246</v>
      </c>
      <c r="I3567">
        <v>1429460386</v>
      </c>
      <c r="J3567">
        <v>1424279986</v>
      </c>
      <c r="K3567" t="b">
        <v>0</v>
      </c>
      <c r="L3567">
        <v>3</v>
      </c>
      <c r="M3567" t="b">
        <v>0</v>
      </c>
      <c r="N3567" t="s">
        <v>8271</v>
      </c>
      <c r="O3567" s="5">
        <f>E3567/D3567</f>
        <v>6.3E-2</v>
      </c>
      <c r="P3567" s="6">
        <f>ROUND(E3567/L3567,2)</f>
        <v>42</v>
      </c>
      <c r="Q3567" t="str">
        <f>LEFT(N3567, SEARCH("/",N3567)-1)</f>
        <v>theater</v>
      </c>
      <c r="R3567" t="str">
        <f>RIGHT(N3567, LEN(N3567)-SEARCH("/",N3567))</f>
        <v>plays</v>
      </c>
      <c r="S3567" s="10">
        <f t="shared" si="110"/>
        <v>42053.513726851852</v>
      </c>
      <c r="T3567" s="10">
        <f t="shared" si="111"/>
        <v>42113.47206018518</v>
      </c>
    </row>
    <row r="3568" spans="1:20" ht="49" x14ac:dyDescent="0.25">
      <c r="A3568">
        <v>3965</v>
      </c>
      <c r="B3568" s="3" t="s">
        <v>3962</v>
      </c>
      <c r="C3568" s="3" t="s">
        <v>8072</v>
      </c>
      <c r="D3568">
        <v>2000</v>
      </c>
      <c r="E3568">
        <v>285</v>
      </c>
      <c r="F3568" t="s">
        <v>8221</v>
      </c>
      <c r="G3568" t="s">
        <v>8224</v>
      </c>
      <c r="H3568" t="s">
        <v>8246</v>
      </c>
      <c r="I3568">
        <v>1460608780</v>
      </c>
      <c r="J3568">
        <v>1455428380</v>
      </c>
      <c r="K3568" t="b">
        <v>0</v>
      </c>
      <c r="L3568">
        <v>4</v>
      </c>
      <c r="M3568" t="b">
        <v>0</v>
      </c>
      <c r="N3568" t="s">
        <v>8271</v>
      </c>
      <c r="O3568" s="5">
        <f>E3568/D3568</f>
        <v>0.14249999999999999</v>
      </c>
      <c r="P3568" s="6">
        <f>ROUND(E3568/L3568,2)</f>
        <v>71.25</v>
      </c>
      <c r="Q3568" t="str">
        <f>LEFT(N3568, SEARCH("/",N3568)-1)</f>
        <v>theater</v>
      </c>
      <c r="R3568" t="str">
        <f>RIGHT(N3568, LEN(N3568)-SEARCH("/",N3568))</f>
        <v>plays</v>
      </c>
      <c r="S3568" s="10">
        <f t="shared" si="110"/>
        <v>42414.027546296296</v>
      </c>
      <c r="T3568" s="10">
        <f t="shared" si="111"/>
        <v>42473.985879629625</v>
      </c>
    </row>
    <row r="3569" spans="1:20" ht="49" x14ac:dyDescent="0.25">
      <c r="A3569">
        <v>3966</v>
      </c>
      <c r="B3569" s="3" t="s">
        <v>3963</v>
      </c>
      <c r="C3569" s="3" t="s">
        <v>8073</v>
      </c>
      <c r="D3569">
        <v>7500</v>
      </c>
      <c r="E3569">
        <v>45</v>
      </c>
      <c r="F3569" t="s">
        <v>8221</v>
      </c>
      <c r="G3569" t="s">
        <v>8224</v>
      </c>
      <c r="H3569" t="s">
        <v>8246</v>
      </c>
      <c r="I3569">
        <v>1406170740</v>
      </c>
      <c r="J3569">
        <v>1402506278</v>
      </c>
      <c r="K3569" t="b">
        <v>0</v>
      </c>
      <c r="L3569">
        <v>2</v>
      </c>
      <c r="M3569" t="b">
        <v>0</v>
      </c>
      <c r="N3569" t="s">
        <v>8271</v>
      </c>
      <c r="O3569" s="5">
        <f>E3569/D3569</f>
        <v>6.0000000000000001E-3</v>
      </c>
      <c r="P3569" s="6">
        <f>ROUND(E3569/L3569,2)</f>
        <v>22.5</v>
      </c>
      <c r="Q3569" t="str">
        <f>LEFT(N3569, SEARCH("/",N3569)-1)</f>
        <v>theater</v>
      </c>
      <c r="R3569" t="str">
        <f>RIGHT(N3569, LEN(N3569)-SEARCH("/",N3569))</f>
        <v>plays</v>
      </c>
      <c r="S3569" s="10">
        <f t="shared" si="110"/>
        <v>41801.503217592588</v>
      </c>
      <c r="T3569" s="10">
        <f t="shared" si="111"/>
        <v>41843.915972222218</v>
      </c>
    </row>
    <row r="3570" spans="1:20" ht="49" x14ac:dyDescent="0.25">
      <c r="A3570">
        <v>3967</v>
      </c>
      <c r="B3570" s="3" t="s">
        <v>3964</v>
      </c>
      <c r="C3570" s="3" t="s">
        <v>8074</v>
      </c>
      <c r="D3570">
        <v>1700</v>
      </c>
      <c r="E3570">
        <v>410</v>
      </c>
      <c r="F3570" t="s">
        <v>8221</v>
      </c>
      <c r="G3570" t="s">
        <v>8224</v>
      </c>
      <c r="H3570" t="s">
        <v>8246</v>
      </c>
      <c r="I3570">
        <v>1488783507</v>
      </c>
      <c r="J3570">
        <v>1486191507</v>
      </c>
      <c r="K3570" t="b">
        <v>0</v>
      </c>
      <c r="L3570">
        <v>10</v>
      </c>
      <c r="M3570" t="b">
        <v>0</v>
      </c>
      <c r="N3570" t="s">
        <v>8271</v>
      </c>
      <c r="O3570" s="5">
        <f>E3570/D3570</f>
        <v>0.2411764705882353</v>
      </c>
      <c r="P3570" s="6">
        <f>ROUND(E3570/L3570,2)</f>
        <v>41</v>
      </c>
      <c r="Q3570" t="str">
        <f>LEFT(N3570, SEARCH("/",N3570)-1)</f>
        <v>theater</v>
      </c>
      <c r="R3570" t="str">
        <f>RIGHT(N3570, LEN(N3570)-SEARCH("/",N3570))</f>
        <v>plays</v>
      </c>
      <c r="S3570" s="10">
        <f t="shared" si="110"/>
        <v>42770.082256944443</v>
      </c>
      <c r="T3570" s="10">
        <f t="shared" si="111"/>
        <v>42800.082256944443</v>
      </c>
    </row>
    <row r="3571" spans="1:20" ht="49" x14ac:dyDescent="0.25">
      <c r="A3571">
        <v>3968</v>
      </c>
      <c r="B3571" s="3" t="s">
        <v>3965</v>
      </c>
      <c r="C3571" s="3" t="s">
        <v>8075</v>
      </c>
      <c r="D3571">
        <v>5000</v>
      </c>
      <c r="E3571">
        <v>527</v>
      </c>
      <c r="F3571" t="s">
        <v>8221</v>
      </c>
      <c r="G3571" t="s">
        <v>8224</v>
      </c>
      <c r="H3571" t="s">
        <v>8246</v>
      </c>
      <c r="I3571">
        <v>1463945673</v>
      </c>
      <c r="J3571">
        <v>1458761673</v>
      </c>
      <c r="K3571" t="b">
        <v>0</v>
      </c>
      <c r="L3571">
        <v>11</v>
      </c>
      <c r="M3571" t="b">
        <v>0</v>
      </c>
      <c r="N3571" t="s">
        <v>8271</v>
      </c>
      <c r="O3571" s="5">
        <f>E3571/D3571</f>
        <v>0.10539999999999999</v>
      </c>
      <c r="P3571" s="6">
        <f>ROUND(E3571/L3571,2)</f>
        <v>47.91</v>
      </c>
      <c r="Q3571" t="str">
        <f>LEFT(N3571, SEARCH("/",N3571)-1)</f>
        <v>theater</v>
      </c>
      <c r="R3571" t="str">
        <f>RIGHT(N3571, LEN(N3571)-SEARCH("/",N3571))</f>
        <v>plays</v>
      </c>
      <c r="S3571" s="10">
        <f t="shared" si="110"/>
        <v>42452.60732638889</v>
      </c>
      <c r="T3571" s="10">
        <f t="shared" si="111"/>
        <v>42512.60732638889</v>
      </c>
    </row>
    <row r="3572" spans="1:20" ht="49" x14ac:dyDescent="0.25">
      <c r="A3572">
        <v>3969</v>
      </c>
      <c r="B3572" s="3" t="s">
        <v>3966</v>
      </c>
      <c r="C3572" s="3" t="s">
        <v>8076</v>
      </c>
      <c r="D3572">
        <v>2825</v>
      </c>
      <c r="E3572">
        <v>211</v>
      </c>
      <c r="F3572" t="s">
        <v>8221</v>
      </c>
      <c r="G3572" t="s">
        <v>8224</v>
      </c>
      <c r="H3572" t="s">
        <v>8246</v>
      </c>
      <c r="I3572">
        <v>1472442900</v>
      </c>
      <c r="J3572">
        <v>1471638646</v>
      </c>
      <c r="K3572" t="b">
        <v>0</v>
      </c>
      <c r="L3572">
        <v>6</v>
      </c>
      <c r="M3572" t="b">
        <v>0</v>
      </c>
      <c r="N3572" t="s">
        <v>8271</v>
      </c>
      <c r="O3572" s="5">
        <f>E3572/D3572</f>
        <v>7.4690265486725665E-2</v>
      </c>
      <c r="P3572" s="6">
        <f>ROUND(E3572/L3572,2)</f>
        <v>35.17</v>
      </c>
      <c r="Q3572" t="str">
        <f>LEFT(N3572, SEARCH("/",N3572)-1)</f>
        <v>theater</v>
      </c>
      <c r="R3572" t="str">
        <f>RIGHT(N3572, LEN(N3572)-SEARCH("/",N3572))</f>
        <v>plays</v>
      </c>
      <c r="S3572" s="10">
        <f t="shared" si="110"/>
        <v>42601.646365740737</v>
      </c>
      <c r="T3572" s="10">
        <f t="shared" si="111"/>
        <v>42610.954861111109</v>
      </c>
    </row>
    <row r="3573" spans="1:20" ht="65" x14ac:dyDescent="0.25">
      <c r="A3573">
        <v>3970</v>
      </c>
      <c r="B3573" s="3" t="s">
        <v>3967</v>
      </c>
      <c r="C3573" s="3" t="s">
        <v>8077</v>
      </c>
      <c r="D3573">
        <v>15000</v>
      </c>
      <c r="E3573">
        <v>11</v>
      </c>
      <c r="F3573" t="s">
        <v>8221</v>
      </c>
      <c r="G3573" t="s">
        <v>8224</v>
      </c>
      <c r="H3573" t="s">
        <v>8246</v>
      </c>
      <c r="I3573">
        <v>1460925811</v>
      </c>
      <c r="J3573">
        <v>1458333811</v>
      </c>
      <c r="K3573" t="b">
        <v>0</v>
      </c>
      <c r="L3573">
        <v>2</v>
      </c>
      <c r="M3573" t="b">
        <v>0</v>
      </c>
      <c r="N3573" t="s">
        <v>8271</v>
      </c>
      <c r="O3573" s="5">
        <f>E3573/D3573</f>
        <v>7.3333333333333334E-4</v>
      </c>
      <c r="P3573" s="6">
        <f>ROUND(E3573/L3573,2)</f>
        <v>5.5</v>
      </c>
      <c r="Q3573" t="str">
        <f>LEFT(N3573, SEARCH("/",N3573)-1)</f>
        <v>theater</v>
      </c>
      <c r="R3573" t="str">
        <f>RIGHT(N3573, LEN(N3573)-SEARCH("/",N3573))</f>
        <v>plays</v>
      </c>
      <c r="S3573" s="10">
        <f t="shared" si="110"/>
        <v>42447.655219907407</v>
      </c>
      <c r="T3573" s="10">
        <f t="shared" si="111"/>
        <v>42477.655219907407</v>
      </c>
    </row>
    <row r="3574" spans="1:20" ht="49" x14ac:dyDescent="0.25">
      <c r="A3574">
        <v>3971</v>
      </c>
      <c r="B3574" s="3" t="s">
        <v>3968</v>
      </c>
      <c r="C3574" s="3" t="s">
        <v>8078</v>
      </c>
      <c r="D3574">
        <v>14000</v>
      </c>
      <c r="E3574">
        <v>136</v>
      </c>
      <c r="F3574" t="s">
        <v>8221</v>
      </c>
      <c r="G3574" t="s">
        <v>8224</v>
      </c>
      <c r="H3574" t="s">
        <v>8246</v>
      </c>
      <c r="I3574">
        <v>1405947126</v>
      </c>
      <c r="J3574">
        <v>1403355126</v>
      </c>
      <c r="K3574" t="b">
        <v>0</v>
      </c>
      <c r="L3574">
        <v>6</v>
      </c>
      <c r="M3574" t="b">
        <v>0</v>
      </c>
      <c r="N3574" t="s">
        <v>8271</v>
      </c>
      <c r="O3574" s="5">
        <f>E3574/D3574</f>
        <v>9.7142857142857135E-3</v>
      </c>
      <c r="P3574" s="6">
        <f>ROUND(E3574/L3574,2)</f>
        <v>22.67</v>
      </c>
      <c r="Q3574" t="str">
        <f>LEFT(N3574, SEARCH("/",N3574)-1)</f>
        <v>theater</v>
      </c>
      <c r="R3574" t="str">
        <f>RIGHT(N3574, LEN(N3574)-SEARCH("/",N3574))</f>
        <v>plays</v>
      </c>
      <c r="S3574" s="10">
        <f t="shared" si="110"/>
        <v>41811.327847222223</v>
      </c>
      <c r="T3574" s="10">
        <f t="shared" si="111"/>
        <v>41841.327847222223</v>
      </c>
    </row>
    <row r="3575" spans="1:20" ht="33" x14ac:dyDescent="0.25">
      <c r="A3575">
        <v>3972</v>
      </c>
      <c r="B3575" s="3" t="s">
        <v>3969</v>
      </c>
      <c r="C3575" s="3" t="s">
        <v>8079</v>
      </c>
      <c r="D3575">
        <v>1000</v>
      </c>
      <c r="E3575">
        <v>211</v>
      </c>
      <c r="F3575" t="s">
        <v>8221</v>
      </c>
      <c r="G3575" t="s">
        <v>8224</v>
      </c>
      <c r="H3575" t="s">
        <v>8246</v>
      </c>
      <c r="I3575">
        <v>1423186634</v>
      </c>
      <c r="J3575">
        <v>1418002634</v>
      </c>
      <c r="K3575" t="b">
        <v>0</v>
      </c>
      <c r="L3575">
        <v>8</v>
      </c>
      <c r="M3575" t="b">
        <v>0</v>
      </c>
      <c r="N3575" t="s">
        <v>8271</v>
      </c>
      <c r="O3575" s="5">
        <f>E3575/D3575</f>
        <v>0.21099999999999999</v>
      </c>
      <c r="P3575" s="6">
        <f>ROUND(E3575/L3575,2)</f>
        <v>26.38</v>
      </c>
      <c r="Q3575" t="str">
        <f>LEFT(N3575, SEARCH("/",N3575)-1)</f>
        <v>theater</v>
      </c>
      <c r="R3575" t="str">
        <f>RIGHT(N3575, LEN(N3575)-SEARCH("/",N3575))</f>
        <v>plays</v>
      </c>
      <c r="S3575" s="10">
        <f t="shared" si="110"/>
        <v>41980.859189814808</v>
      </c>
      <c r="T3575" s="10">
        <f t="shared" si="111"/>
        <v>42040.859189814808</v>
      </c>
    </row>
    <row r="3576" spans="1:20" ht="49" x14ac:dyDescent="0.25">
      <c r="A3576">
        <v>3973</v>
      </c>
      <c r="B3576" s="3" t="s">
        <v>3970</v>
      </c>
      <c r="C3576" s="3" t="s">
        <v>8080</v>
      </c>
      <c r="D3576">
        <v>5000</v>
      </c>
      <c r="E3576">
        <v>3905</v>
      </c>
      <c r="F3576" t="s">
        <v>8221</v>
      </c>
      <c r="G3576" t="s">
        <v>8224</v>
      </c>
      <c r="H3576" t="s">
        <v>8246</v>
      </c>
      <c r="I3576">
        <v>1462766400</v>
      </c>
      <c r="J3576">
        <v>1460219110</v>
      </c>
      <c r="K3576" t="b">
        <v>0</v>
      </c>
      <c r="L3576">
        <v>37</v>
      </c>
      <c r="M3576" t="b">
        <v>0</v>
      </c>
      <c r="N3576" t="s">
        <v>8271</v>
      </c>
      <c r="O3576" s="5">
        <f>E3576/D3576</f>
        <v>0.78100000000000003</v>
      </c>
      <c r="P3576" s="6">
        <f>ROUND(E3576/L3576,2)</f>
        <v>105.54</v>
      </c>
      <c r="Q3576" t="str">
        <f>LEFT(N3576, SEARCH("/",N3576)-1)</f>
        <v>theater</v>
      </c>
      <c r="R3576" t="str">
        <f>RIGHT(N3576, LEN(N3576)-SEARCH("/",N3576))</f>
        <v>plays</v>
      </c>
      <c r="S3576" s="10">
        <f t="shared" si="110"/>
        <v>42469.475810185184</v>
      </c>
      <c r="T3576" s="10">
        <f t="shared" si="111"/>
        <v>42498.958333333336</v>
      </c>
    </row>
    <row r="3577" spans="1:20" ht="49" x14ac:dyDescent="0.25">
      <c r="A3577">
        <v>3974</v>
      </c>
      <c r="B3577" s="3" t="s">
        <v>3971</v>
      </c>
      <c r="C3577" s="3" t="s">
        <v>8081</v>
      </c>
      <c r="D3577">
        <v>1000</v>
      </c>
      <c r="E3577">
        <v>320</v>
      </c>
      <c r="F3577" t="s">
        <v>8221</v>
      </c>
      <c r="G3577" t="s">
        <v>8225</v>
      </c>
      <c r="H3577" t="s">
        <v>8247</v>
      </c>
      <c r="I3577">
        <v>1464872848</v>
      </c>
      <c r="J3577">
        <v>1462280848</v>
      </c>
      <c r="K3577" t="b">
        <v>0</v>
      </c>
      <c r="L3577">
        <v>11</v>
      </c>
      <c r="M3577" t="b">
        <v>0</v>
      </c>
      <c r="N3577" t="s">
        <v>8271</v>
      </c>
      <c r="O3577" s="5">
        <f>E3577/D3577</f>
        <v>0.32</v>
      </c>
      <c r="P3577" s="6">
        <f>ROUND(E3577/L3577,2)</f>
        <v>29.09</v>
      </c>
      <c r="Q3577" t="str">
        <f>LEFT(N3577, SEARCH("/",N3577)-1)</f>
        <v>theater</v>
      </c>
      <c r="R3577" t="str">
        <f>RIGHT(N3577, LEN(N3577)-SEARCH("/",N3577))</f>
        <v>plays</v>
      </c>
      <c r="S3577" s="10">
        <f t="shared" si="110"/>
        <v>42493.338518518511</v>
      </c>
      <c r="T3577" s="10">
        <f t="shared" si="111"/>
        <v>42523.338518518511</v>
      </c>
    </row>
    <row r="3578" spans="1:20" ht="49" x14ac:dyDescent="0.25">
      <c r="A3578">
        <v>3975</v>
      </c>
      <c r="B3578" s="3" t="s">
        <v>3972</v>
      </c>
      <c r="C3578" s="3" t="s">
        <v>8082</v>
      </c>
      <c r="D3578">
        <v>678</v>
      </c>
      <c r="E3578">
        <v>0</v>
      </c>
      <c r="F3578" t="s">
        <v>8221</v>
      </c>
      <c r="G3578" t="s">
        <v>8224</v>
      </c>
      <c r="H3578" t="s">
        <v>8246</v>
      </c>
      <c r="I3578">
        <v>1468442898</v>
      </c>
      <c r="J3578">
        <v>1465850898</v>
      </c>
      <c r="K3578" t="b">
        <v>0</v>
      </c>
      <c r="L3578">
        <v>0</v>
      </c>
      <c r="M3578" t="b">
        <v>0</v>
      </c>
      <c r="N3578" t="s">
        <v>8271</v>
      </c>
      <c r="O3578" s="5">
        <f>E3578/D3578</f>
        <v>0</v>
      </c>
      <c r="P3578" s="6" t="e">
        <f>ROUND(E3578/L3578,2)</f>
        <v>#DIV/0!</v>
      </c>
      <c r="Q3578" t="str">
        <f>LEFT(N3578, SEARCH("/",N3578)-1)</f>
        <v>theater</v>
      </c>
      <c r="R3578" t="str">
        <f>RIGHT(N3578, LEN(N3578)-SEARCH("/",N3578))</f>
        <v>plays</v>
      </c>
      <c r="S3578" s="10">
        <f t="shared" si="110"/>
        <v>42534.658541666664</v>
      </c>
      <c r="T3578" s="10">
        <f t="shared" si="111"/>
        <v>42564.658541666664</v>
      </c>
    </row>
    <row r="3579" spans="1:20" ht="49" x14ac:dyDescent="0.25">
      <c r="A3579">
        <v>3976</v>
      </c>
      <c r="B3579" s="3" t="s">
        <v>3973</v>
      </c>
      <c r="C3579" s="3" t="s">
        <v>8083</v>
      </c>
      <c r="D3579">
        <v>1300</v>
      </c>
      <c r="E3579">
        <v>620</v>
      </c>
      <c r="F3579" t="s">
        <v>8221</v>
      </c>
      <c r="G3579" t="s">
        <v>8224</v>
      </c>
      <c r="H3579" t="s">
        <v>8246</v>
      </c>
      <c r="I3579">
        <v>1406876400</v>
      </c>
      <c r="J3579">
        <v>1405024561</v>
      </c>
      <c r="K3579" t="b">
        <v>0</v>
      </c>
      <c r="L3579">
        <v>10</v>
      </c>
      <c r="M3579" t="b">
        <v>0</v>
      </c>
      <c r="N3579" t="s">
        <v>8271</v>
      </c>
      <c r="O3579" s="5">
        <f>E3579/D3579</f>
        <v>0.47692307692307695</v>
      </c>
      <c r="P3579" s="6">
        <f>ROUND(E3579/L3579,2)</f>
        <v>62</v>
      </c>
      <c r="Q3579" t="str">
        <f>LEFT(N3579, SEARCH("/",N3579)-1)</f>
        <v>theater</v>
      </c>
      <c r="R3579" t="str">
        <f>RIGHT(N3579, LEN(N3579)-SEARCH("/",N3579))</f>
        <v>plays</v>
      </c>
      <c r="S3579" s="10">
        <f t="shared" si="110"/>
        <v>41830.650011574071</v>
      </c>
      <c r="T3579" s="10">
        <f t="shared" si="111"/>
        <v>41852.083333333328</v>
      </c>
    </row>
    <row r="3580" spans="1:20" ht="49" x14ac:dyDescent="0.25">
      <c r="A3580">
        <v>3977</v>
      </c>
      <c r="B3580" s="3" t="s">
        <v>3974</v>
      </c>
      <c r="C3580" s="3" t="s">
        <v>8084</v>
      </c>
      <c r="D3580">
        <v>90000</v>
      </c>
      <c r="E3580">
        <v>1305</v>
      </c>
      <c r="F3580" t="s">
        <v>8221</v>
      </c>
      <c r="G3580" t="s">
        <v>8224</v>
      </c>
      <c r="H3580" t="s">
        <v>8246</v>
      </c>
      <c r="I3580">
        <v>1469213732</v>
      </c>
      <c r="J3580">
        <v>1466621732</v>
      </c>
      <c r="K3580" t="b">
        <v>0</v>
      </c>
      <c r="L3580">
        <v>6</v>
      </c>
      <c r="M3580" t="b">
        <v>0</v>
      </c>
      <c r="N3580" t="s">
        <v>8271</v>
      </c>
      <c r="O3580" s="5">
        <f>E3580/D3580</f>
        <v>1.4500000000000001E-2</v>
      </c>
      <c r="P3580" s="6">
        <f>ROUND(E3580/L3580,2)</f>
        <v>217.5</v>
      </c>
      <c r="Q3580" t="str">
        <f>LEFT(N3580, SEARCH("/",N3580)-1)</f>
        <v>theater</v>
      </c>
      <c r="R3580" t="str">
        <f>RIGHT(N3580, LEN(N3580)-SEARCH("/",N3580))</f>
        <v>plays</v>
      </c>
      <c r="S3580" s="10">
        <f t="shared" si="110"/>
        <v>42543.580231481479</v>
      </c>
      <c r="T3580" s="10">
        <f t="shared" si="111"/>
        <v>42573.580231481479</v>
      </c>
    </row>
    <row r="3581" spans="1:20" ht="49" x14ac:dyDescent="0.25">
      <c r="A3581">
        <v>3978</v>
      </c>
      <c r="B3581" s="3" t="s">
        <v>3975</v>
      </c>
      <c r="C3581" s="3" t="s">
        <v>8085</v>
      </c>
      <c r="D3581">
        <v>2000</v>
      </c>
      <c r="E3581">
        <v>214</v>
      </c>
      <c r="F3581" t="s">
        <v>8221</v>
      </c>
      <c r="G3581" t="s">
        <v>8224</v>
      </c>
      <c r="H3581" t="s">
        <v>8246</v>
      </c>
      <c r="I3581">
        <v>1422717953</v>
      </c>
      <c r="J3581">
        <v>1417533953</v>
      </c>
      <c r="K3581" t="b">
        <v>0</v>
      </c>
      <c r="L3581">
        <v>8</v>
      </c>
      <c r="M3581" t="b">
        <v>0</v>
      </c>
      <c r="N3581" t="s">
        <v>8271</v>
      </c>
      <c r="O3581" s="5">
        <f>E3581/D3581</f>
        <v>0.107</v>
      </c>
      <c r="P3581" s="6">
        <f>ROUND(E3581/L3581,2)</f>
        <v>26.75</v>
      </c>
      <c r="Q3581" t="str">
        <f>LEFT(N3581, SEARCH("/",N3581)-1)</f>
        <v>theater</v>
      </c>
      <c r="R3581" t="str">
        <f>RIGHT(N3581, LEN(N3581)-SEARCH("/",N3581))</f>
        <v>plays</v>
      </c>
      <c r="S3581" s="10">
        <f t="shared" si="110"/>
        <v>41975.434641203705</v>
      </c>
      <c r="T3581" s="10">
        <f t="shared" si="111"/>
        <v>42035.434641203705</v>
      </c>
    </row>
    <row r="3582" spans="1:20" ht="49" x14ac:dyDescent="0.25">
      <c r="A3582">
        <v>3979</v>
      </c>
      <c r="B3582" s="3" t="s">
        <v>3976</v>
      </c>
      <c r="C3582" s="3" t="s">
        <v>8086</v>
      </c>
      <c r="D3582">
        <v>6000</v>
      </c>
      <c r="E3582">
        <v>110</v>
      </c>
      <c r="F3582" t="s">
        <v>8221</v>
      </c>
      <c r="G3582" t="s">
        <v>8225</v>
      </c>
      <c r="H3582" t="s">
        <v>8247</v>
      </c>
      <c r="I3582">
        <v>1427659200</v>
      </c>
      <c r="J3582">
        <v>1425678057</v>
      </c>
      <c r="K3582" t="b">
        <v>0</v>
      </c>
      <c r="L3582">
        <v>6</v>
      </c>
      <c r="M3582" t="b">
        <v>0</v>
      </c>
      <c r="N3582" t="s">
        <v>8271</v>
      </c>
      <c r="O3582" s="5">
        <f>E3582/D3582</f>
        <v>1.8333333333333333E-2</v>
      </c>
      <c r="P3582" s="6">
        <f>ROUND(E3582/L3582,2)</f>
        <v>18.329999999999998</v>
      </c>
      <c r="Q3582" t="str">
        <f>LEFT(N3582, SEARCH("/",N3582)-1)</f>
        <v>theater</v>
      </c>
      <c r="R3582" t="str">
        <f>RIGHT(N3582, LEN(N3582)-SEARCH("/",N3582))</f>
        <v>plays</v>
      </c>
      <c r="S3582" s="10">
        <f t="shared" si="110"/>
        <v>42069.695104166669</v>
      </c>
      <c r="T3582" s="10">
        <f t="shared" si="111"/>
        <v>42092.624999999993</v>
      </c>
    </row>
    <row r="3583" spans="1:20" ht="49" x14ac:dyDescent="0.25">
      <c r="A3583">
        <v>3980</v>
      </c>
      <c r="B3583" s="3" t="s">
        <v>3977</v>
      </c>
      <c r="C3583" s="3" t="s">
        <v>8087</v>
      </c>
      <c r="D3583">
        <v>2500</v>
      </c>
      <c r="E3583">
        <v>450</v>
      </c>
      <c r="F3583" t="s">
        <v>8221</v>
      </c>
      <c r="G3583" t="s">
        <v>8224</v>
      </c>
      <c r="H3583" t="s">
        <v>8246</v>
      </c>
      <c r="I3583">
        <v>1404570147</v>
      </c>
      <c r="J3583">
        <v>1401978147</v>
      </c>
      <c r="K3583" t="b">
        <v>0</v>
      </c>
      <c r="L3583">
        <v>7</v>
      </c>
      <c r="M3583" t="b">
        <v>0</v>
      </c>
      <c r="N3583" t="s">
        <v>8271</v>
      </c>
      <c r="O3583" s="5">
        <f>E3583/D3583</f>
        <v>0.18</v>
      </c>
      <c r="P3583" s="6">
        <f>ROUND(E3583/L3583,2)</f>
        <v>64.290000000000006</v>
      </c>
      <c r="Q3583" t="str">
        <f>LEFT(N3583, SEARCH("/",N3583)-1)</f>
        <v>theater</v>
      </c>
      <c r="R3583" t="str">
        <f>RIGHT(N3583, LEN(N3583)-SEARCH("/",N3583))</f>
        <v>plays</v>
      </c>
      <c r="S3583" s="10">
        <f t="shared" si="110"/>
        <v>41795.390590277777</v>
      </c>
      <c r="T3583" s="10">
        <f t="shared" si="111"/>
        <v>41825.390590277777</v>
      </c>
    </row>
    <row r="3584" spans="1:20" ht="33" x14ac:dyDescent="0.25">
      <c r="A3584">
        <v>3981</v>
      </c>
      <c r="B3584" s="3" t="s">
        <v>3358</v>
      </c>
      <c r="C3584" s="3" t="s">
        <v>7469</v>
      </c>
      <c r="D3584">
        <v>30000</v>
      </c>
      <c r="E3584">
        <v>1225</v>
      </c>
      <c r="F3584" t="s">
        <v>8221</v>
      </c>
      <c r="G3584" t="s">
        <v>8224</v>
      </c>
      <c r="H3584" t="s">
        <v>8246</v>
      </c>
      <c r="I3584">
        <v>1468729149</v>
      </c>
      <c r="J3584">
        <v>1463545149</v>
      </c>
      <c r="K3584" t="b">
        <v>0</v>
      </c>
      <c r="L3584">
        <v>7</v>
      </c>
      <c r="M3584" t="b">
        <v>0</v>
      </c>
      <c r="N3584" t="s">
        <v>8271</v>
      </c>
      <c r="O3584" s="5">
        <f>E3584/D3584</f>
        <v>4.0833333333333333E-2</v>
      </c>
      <c r="P3584" s="6">
        <f>ROUND(E3584/L3584,2)</f>
        <v>175</v>
      </c>
      <c r="Q3584" t="str">
        <f>LEFT(N3584, SEARCH("/",N3584)-1)</f>
        <v>theater</v>
      </c>
      <c r="R3584" t="str">
        <f>RIGHT(N3584, LEN(N3584)-SEARCH("/",N3584))</f>
        <v>plays</v>
      </c>
      <c r="S3584" s="10">
        <f t="shared" si="110"/>
        <v>42507.971631944441</v>
      </c>
      <c r="T3584" s="10">
        <f t="shared" si="111"/>
        <v>42567.971631944441</v>
      </c>
    </row>
    <row r="3585" spans="1:20" ht="65" x14ac:dyDescent="0.25">
      <c r="A3585">
        <v>3982</v>
      </c>
      <c r="B3585" s="3" t="s">
        <v>3978</v>
      </c>
      <c r="C3585" s="3" t="s">
        <v>8088</v>
      </c>
      <c r="D3585">
        <v>850</v>
      </c>
      <c r="E3585">
        <v>170</v>
      </c>
      <c r="F3585" t="s">
        <v>8221</v>
      </c>
      <c r="G3585" t="s">
        <v>8225</v>
      </c>
      <c r="H3585" t="s">
        <v>8247</v>
      </c>
      <c r="I3585">
        <v>1436297180</v>
      </c>
      <c r="J3585">
        <v>1431113180</v>
      </c>
      <c r="K3585" t="b">
        <v>0</v>
      </c>
      <c r="L3585">
        <v>5</v>
      </c>
      <c r="M3585" t="b">
        <v>0</v>
      </c>
      <c r="N3585" t="s">
        <v>8271</v>
      </c>
      <c r="O3585" s="5">
        <f>E3585/D3585</f>
        <v>0.2</v>
      </c>
      <c r="P3585" s="6">
        <f>ROUND(E3585/L3585,2)</f>
        <v>34</v>
      </c>
      <c r="Q3585" t="str">
        <f>LEFT(N3585, SEARCH("/",N3585)-1)</f>
        <v>theater</v>
      </c>
      <c r="R3585" t="str">
        <f>RIGHT(N3585, LEN(N3585)-SEARCH("/",N3585))</f>
        <v>plays</v>
      </c>
      <c r="S3585" s="10">
        <f t="shared" si="110"/>
        <v>42132.601620370369</v>
      </c>
      <c r="T3585" s="10">
        <f t="shared" si="111"/>
        <v>42192.601620370369</v>
      </c>
    </row>
    <row r="3586" spans="1:20" ht="49" x14ac:dyDescent="0.25">
      <c r="A3586">
        <v>3983</v>
      </c>
      <c r="B3586" s="3" t="s">
        <v>3979</v>
      </c>
      <c r="C3586" s="3" t="s">
        <v>8089</v>
      </c>
      <c r="D3586">
        <v>11140</v>
      </c>
      <c r="E3586">
        <v>3877</v>
      </c>
      <c r="F3586" t="s">
        <v>8221</v>
      </c>
      <c r="G3586" t="s">
        <v>8224</v>
      </c>
      <c r="H3586" t="s">
        <v>8246</v>
      </c>
      <c r="I3586">
        <v>1400569140</v>
      </c>
      <c r="J3586">
        <v>1397854356</v>
      </c>
      <c r="K3586" t="b">
        <v>0</v>
      </c>
      <c r="L3586">
        <v>46</v>
      </c>
      <c r="M3586" t="b">
        <v>0</v>
      </c>
      <c r="N3586" t="s">
        <v>8271</v>
      </c>
      <c r="O3586" s="5">
        <f>E3586/D3586</f>
        <v>0.34802513464991025</v>
      </c>
      <c r="P3586" s="6">
        <f>ROUND(E3586/L3586,2)</f>
        <v>84.28</v>
      </c>
      <c r="Q3586" t="str">
        <f>LEFT(N3586, SEARCH("/",N3586)-1)</f>
        <v>theater</v>
      </c>
      <c r="R3586" t="str">
        <f>RIGHT(N3586, LEN(N3586)-SEARCH("/",N3586))</f>
        <v>plays</v>
      </c>
      <c r="S3586" s="10">
        <f t="shared" si="110"/>
        <v>41747.661527777775</v>
      </c>
      <c r="T3586" s="10">
        <f t="shared" si="111"/>
        <v>41779.082638888889</v>
      </c>
    </row>
    <row r="3587" spans="1:20" ht="49" x14ac:dyDescent="0.25">
      <c r="A3587">
        <v>3984</v>
      </c>
      <c r="B3587" s="3" t="s">
        <v>3980</v>
      </c>
      <c r="C3587" s="3" t="s">
        <v>8090</v>
      </c>
      <c r="D3587">
        <v>1500</v>
      </c>
      <c r="E3587">
        <v>95</v>
      </c>
      <c r="F3587" t="s">
        <v>8221</v>
      </c>
      <c r="G3587" t="s">
        <v>8225</v>
      </c>
      <c r="H3587" t="s">
        <v>8247</v>
      </c>
      <c r="I3587">
        <v>1415404800</v>
      </c>
      <c r="J3587">
        <v>1412809644</v>
      </c>
      <c r="K3587" t="b">
        <v>0</v>
      </c>
      <c r="L3587">
        <v>10</v>
      </c>
      <c r="M3587" t="b">
        <v>0</v>
      </c>
      <c r="N3587" t="s">
        <v>8271</v>
      </c>
      <c r="O3587" s="5">
        <f>E3587/D3587</f>
        <v>6.3333333333333339E-2</v>
      </c>
      <c r="P3587" s="6">
        <f>ROUND(E3587/L3587,2)</f>
        <v>9.5</v>
      </c>
      <c r="Q3587" t="str">
        <f>LEFT(N3587, SEARCH("/",N3587)-1)</f>
        <v>theater</v>
      </c>
      <c r="R3587" t="str">
        <f>RIGHT(N3587, LEN(N3587)-SEARCH("/",N3587))</f>
        <v>plays</v>
      </c>
      <c r="S3587" s="10">
        <f t="shared" ref="S3587:S3650" si="112">(J3587/86400)+25569+(-5/24)</f>
        <v>41920.75513888889</v>
      </c>
      <c r="T3587" s="10">
        <f t="shared" ref="T3587:T3650" si="113">(I3587/86400)+25569+(-5/24)</f>
        <v>41950.791666666664</v>
      </c>
    </row>
    <row r="3588" spans="1:20" ht="49" x14ac:dyDescent="0.25">
      <c r="A3588">
        <v>3985</v>
      </c>
      <c r="B3588" s="3" t="s">
        <v>3981</v>
      </c>
      <c r="C3588" s="3" t="s">
        <v>8091</v>
      </c>
      <c r="D3588">
        <v>2000</v>
      </c>
      <c r="E3588">
        <v>641</v>
      </c>
      <c r="F3588" t="s">
        <v>8221</v>
      </c>
      <c r="G3588" t="s">
        <v>8224</v>
      </c>
      <c r="H3588" t="s">
        <v>8246</v>
      </c>
      <c r="I3588">
        <v>1456002300</v>
      </c>
      <c r="J3588">
        <v>1454173120</v>
      </c>
      <c r="K3588" t="b">
        <v>0</v>
      </c>
      <c r="L3588">
        <v>19</v>
      </c>
      <c r="M3588" t="b">
        <v>0</v>
      </c>
      <c r="N3588" t="s">
        <v>8271</v>
      </c>
      <c r="O3588" s="5">
        <f>E3588/D3588</f>
        <v>0.32050000000000001</v>
      </c>
      <c r="P3588" s="6">
        <f>ROUND(E3588/L3588,2)</f>
        <v>33.74</v>
      </c>
      <c r="Q3588" t="str">
        <f>LEFT(N3588, SEARCH("/",N3588)-1)</f>
        <v>theater</v>
      </c>
      <c r="R3588" t="str">
        <f>RIGHT(N3588, LEN(N3588)-SEARCH("/",N3588))</f>
        <v>plays</v>
      </c>
      <c r="S3588" s="10">
        <f t="shared" si="112"/>
        <v>42399.499074074069</v>
      </c>
      <c r="T3588" s="10">
        <f t="shared" si="113"/>
        <v>42420.670138888883</v>
      </c>
    </row>
    <row r="3589" spans="1:20" ht="49" x14ac:dyDescent="0.25">
      <c r="A3589">
        <v>3986</v>
      </c>
      <c r="B3589" s="3" t="s">
        <v>3982</v>
      </c>
      <c r="C3589" s="3" t="s">
        <v>8092</v>
      </c>
      <c r="D3589">
        <v>5000</v>
      </c>
      <c r="E3589">
        <v>488</v>
      </c>
      <c r="F3589" t="s">
        <v>8221</v>
      </c>
      <c r="G3589" t="s">
        <v>8225</v>
      </c>
      <c r="H3589" t="s">
        <v>8247</v>
      </c>
      <c r="I3589">
        <v>1462539840</v>
      </c>
      <c r="J3589">
        <v>1460034594</v>
      </c>
      <c r="K3589" t="b">
        <v>0</v>
      </c>
      <c r="L3589">
        <v>13</v>
      </c>
      <c r="M3589" t="b">
        <v>0</v>
      </c>
      <c r="N3589" t="s">
        <v>8271</v>
      </c>
      <c r="O3589" s="5">
        <f>E3589/D3589</f>
        <v>9.7600000000000006E-2</v>
      </c>
      <c r="P3589" s="6">
        <f>ROUND(E3589/L3589,2)</f>
        <v>37.54</v>
      </c>
      <c r="Q3589" t="str">
        <f>LEFT(N3589, SEARCH("/",N3589)-1)</f>
        <v>theater</v>
      </c>
      <c r="R3589" t="str">
        <f>RIGHT(N3589, LEN(N3589)-SEARCH("/",N3589))</f>
        <v>plays</v>
      </c>
      <c r="S3589" s="10">
        <f t="shared" si="112"/>
        <v>42467.340208333328</v>
      </c>
      <c r="T3589" s="10">
        <f t="shared" si="113"/>
        <v>42496.336111111108</v>
      </c>
    </row>
    <row r="3590" spans="1:20" ht="49" x14ac:dyDescent="0.25">
      <c r="A3590">
        <v>3987</v>
      </c>
      <c r="B3590" s="3" t="s">
        <v>3983</v>
      </c>
      <c r="C3590" s="3" t="s">
        <v>8093</v>
      </c>
      <c r="D3590">
        <v>400</v>
      </c>
      <c r="E3590">
        <v>151</v>
      </c>
      <c r="F3590" t="s">
        <v>8221</v>
      </c>
      <c r="G3590" t="s">
        <v>8225</v>
      </c>
      <c r="H3590" t="s">
        <v>8247</v>
      </c>
      <c r="I3590">
        <v>1400278290</v>
      </c>
      <c r="J3590">
        <v>1399414290</v>
      </c>
      <c r="K3590" t="b">
        <v>0</v>
      </c>
      <c r="L3590">
        <v>13</v>
      </c>
      <c r="M3590" t="b">
        <v>0</v>
      </c>
      <c r="N3590" t="s">
        <v>8271</v>
      </c>
      <c r="O3590" s="5">
        <f>E3590/D3590</f>
        <v>0.3775</v>
      </c>
      <c r="P3590" s="6">
        <f>ROUND(E3590/L3590,2)</f>
        <v>11.62</v>
      </c>
      <c r="Q3590" t="str">
        <f>LEFT(N3590, SEARCH("/",N3590)-1)</f>
        <v>theater</v>
      </c>
      <c r="R3590" t="str">
        <f>RIGHT(N3590, LEN(N3590)-SEARCH("/",N3590))</f>
        <v>plays</v>
      </c>
      <c r="S3590" s="10">
        <f t="shared" si="112"/>
        <v>41765.716319444444</v>
      </c>
      <c r="T3590" s="10">
        <f t="shared" si="113"/>
        <v>41775.716319444444</v>
      </c>
    </row>
    <row r="3591" spans="1:20" ht="33" x14ac:dyDescent="0.25">
      <c r="A3591">
        <v>3988</v>
      </c>
      <c r="B3591" s="3" t="s">
        <v>3984</v>
      </c>
      <c r="C3591" s="3" t="s">
        <v>8094</v>
      </c>
      <c r="D3591">
        <v>1500</v>
      </c>
      <c r="E3591">
        <v>32</v>
      </c>
      <c r="F3591" t="s">
        <v>8221</v>
      </c>
      <c r="G3591" t="s">
        <v>8224</v>
      </c>
      <c r="H3591" t="s">
        <v>8246</v>
      </c>
      <c r="I3591">
        <v>1440813413</v>
      </c>
      <c r="J3591">
        <v>1439517413</v>
      </c>
      <c r="K3591" t="b">
        <v>0</v>
      </c>
      <c r="L3591">
        <v>4</v>
      </c>
      <c r="M3591" t="b">
        <v>0</v>
      </c>
      <c r="N3591" t="s">
        <v>8271</v>
      </c>
      <c r="O3591" s="5">
        <f>E3591/D3591</f>
        <v>2.1333333333333333E-2</v>
      </c>
      <c r="P3591" s="6">
        <f>ROUND(E3591/L3591,2)</f>
        <v>8</v>
      </c>
      <c r="Q3591" t="str">
        <f>LEFT(N3591, SEARCH("/",N3591)-1)</f>
        <v>theater</v>
      </c>
      <c r="R3591" t="str">
        <f>RIGHT(N3591, LEN(N3591)-SEARCH("/",N3591))</f>
        <v>plays</v>
      </c>
      <c r="S3591" s="10">
        <f t="shared" si="112"/>
        <v>42229.872835648144</v>
      </c>
      <c r="T3591" s="10">
        <f t="shared" si="113"/>
        <v>42244.872835648144</v>
      </c>
    </row>
    <row r="3592" spans="1:20" ht="49" x14ac:dyDescent="0.25">
      <c r="A3592">
        <v>3989</v>
      </c>
      <c r="B3592" s="3" t="s">
        <v>3985</v>
      </c>
      <c r="C3592" s="3" t="s">
        <v>8095</v>
      </c>
      <c r="D3592">
        <v>3000</v>
      </c>
      <c r="E3592">
        <v>0</v>
      </c>
      <c r="F3592" t="s">
        <v>8221</v>
      </c>
      <c r="G3592" t="s">
        <v>8224</v>
      </c>
      <c r="H3592" t="s">
        <v>8246</v>
      </c>
      <c r="I3592">
        <v>1447009181</v>
      </c>
      <c r="J3592">
        <v>1444413581</v>
      </c>
      <c r="K3592" t="b">
        <v>0</v>
      </c>
      <c r="L3592">
        <v>0</v>
      </c>
      <c r="M3592" t="b">
        <v>0</v>
      </c>
      <c r="N3592" t="s">
        <v>8271</v>
      </c>
      <c r="O3592" s="5">
        <f>E3592/D3592</f>
        <v>0</v>
      </c>
      <c r="P3592" s="6" t="e">
        <f>ROUND(E3592/L3592,2)</f>
        <v>#DIV/0!</v>
      </c>
      <c r="Q3592" t="str">
        <f>LEFT(N3592, SEARCH("/",N3592)-1)</f>
        <v>theater</v>
      </c>
      <c r="R3592" t="str">
        <f>RIGHT(N3592, LEN(N3592)-SEARCH("/",N3592))</f>
        <v>plays</v>
      </c>
      <c r="S3592" s="10">
        <f t="shared" si="112"/>
        <v>42286.541446759256</v>
      </c>
      <c r="T3592" s="10">
        <f t="shared" si="113"/>
        <v>42316.583113425928</v>
      </c>
    </row>
    <row r="3593" spans="1:20" ht="49" x14ac:dyDescent="0.25">
      <c r="A3593">
        <v>3990</v>
      </c>
      <c r="B3593" s="3" t="s">
        <v>3986</v>
      </c>
      <c r="C3593" s="3" t="s">
        <v>8096</v>
      </c>
      <c r="D3593">
        <v>1650</v>
      </c>
      <c r="E3593">
        <v>69</v>
      </c>
      <c r="F3593" t="s">
        <v>8221</v>
      </c>
      <c r="G3593" t="s">
        <v>8225</v>
      </c>
      <c r="H3593" t="s">
        <v>8247</v>
      </c>
      <c r="I3593">
        <v>1456934893</v>
      </c>
      <c r="J3593">
        <v>1454342893</v>
      </c>
      <c r="K3593" t="b">
        <v>0</v>
      </c>
      <c r="L3593">
        <v>3</v>
      </c>
      <c r="M3593" t="b">
        <v>0</v>
      </c>
      <c r="N3593" t="s">
        <v>8271</v>
      </c>
      <c r="O3593" s="5">
        <f>E3593/D3593</f>
        <v>4.1818181818181817E-2</v>
      </c>
      <c r="P3593" s="6">
        <f>ROUND(E3593/L3593,2)</f>
        <v>23</v>
      </c>
      <c r="Q3593" t="str">
        <f>LEFT(N3593, SEARCH("/",N3593)-1)</f>
        <v>theater</v>
      </c>
      <c r="R3593" t="str">
        <f>RIGHT(N3593, LEN(N3593)-SEARCH("/",N3593))</f>
        <v>plays</v>
      </c>
      <c r="S3593" s="10">
        <f t="shared" si="112"/>
        <v>42401.464039351849</v>
      </c>
      <c r="T3593" s="10">
        <f t="shared" si="113"/>
        <v>42431.464039351849</v>
      </c>
    </row>
    <row r="3594" spans="1:20" ht="33" x14ac:dyDescent="0.25">
      <c r="A3594">
        <v>3991</v>
      </c>
      <c r="B3594" s="3" t="s">
        <v>3987</v>
      </c>
      <c r="C3594" s="3" t="s">
        <v>8097</v>
      </c>
      <c r="D3594">
        <v>500</v>
      </c>
      <c r="E3594">
        <v>100</v>
      </c>
      <c r="F3594" t="s">
        <v>8221</v>
      </c>
      <c r="G3594" t="s">
        <v>8224</v>
      </c>
      <c r="H3594" t="s">
        <v>8246</v>
      </c>
      <c r="I3594">
        <v>1433086082</v>
      </c>
      <c r="J3594">
        <v>1430494082</v>
      </c>
      <c r="K3594" t="b">
        <v>0</v>
      </c>
      <c r="L3594">
        <v>1</v>
      </c>
      <c r="M3594" t="b">
        <v>0</v>
      </c>
      <c r="N3594" t="s">
        <v>8271</v>
      </c>
      <c r="O3594" s="5">
        <f>E3594/D3594</f>
        <v>0.2</v>
      </c>
      <c r="P3594" s="6">
        <f>ROUND(E3594/L3594,2)</f>
        <v>100</v>
      </c>
      <c r="Q3594" t="str">
        <f>LEFT(N3594, SEARCH("/",N3594)-1)</f>
        <v>theater</v>
      </c>
      <c r="R3594" t="str">
        <f>RIGHT(N3594, LEN(N3594)-SEARCH("/",N3594))</f>
        <v>plays</v>
      </c>
      <c r="S3594" s="10">
        <f t="shared" si="112"/>
        <v>42125.436134259253</v>
      </c>
      <c r="T3594" s="10">
        <f t="shared" si="113"/>
        <v>42155.436134259253</v>
      </c>
    </row>
    <row r="3595" spans="1:20" ht="49" x14ac:dyDescent="0.25">
      <c r="A3595">
        <v>3992</v>
      </c>
      <c r="B3595" s="3" t="s">
        <v>3988</v>
      </c>
      <c r="C3595" s="3" t="s">
        <v>8098</v>
      </c>
      <c r="D3595">
        <v>10000</v>
      </c>
      <c r="E3595">
        <v>541</v>
      </c>
      <c r="F3595" t="s">
        <v>8221</v>
      </c>
      <c r="G3595" t="s">
        <v>8224</v>
      </c>
      <c r="H3595" t="s">
        <v>8246</v>
      </c>
      <c r="I3595">
        <v>1449876859</v>
      </c>
      <c r="J3595">
        <v>1444689259</v>
      </c>
      <c r="K3595" t="b">
        <v>0</v>
      </c>
      <c r="L3595">
        <v>9</v>
      </c>
      <c r="M3595" t="b">
        <v>0</v>
      </c>
      <c r="N3595" t="s">
        <v>8271</v>
      </c>
      <c r="O3595" s="5">
        <f>E3595/D3595</f>
        <v>5.4100000000000002E-2</v>
      </c>
      <c r="P3595" s="6">
        <f>ROUND(E3595/L3595,2)</f>
        <v>60.11</v>
      </c>
      <c r="Q3595" t="str">
        <f>LEFT(N3595, SEARCH("/",N3595)-1)</f>
        <v>theater</v>
      </c>
      <c r="R3595" t="str">
        <f>RIGHT(N3595, LEN(N3595)-SEARCH("/",N3595))</f>
        <v>plays</v>
      </c>
      <c r="S3595" s="10">
        <f t="shared" si="112"/>
        <v>42289.732164351844</v>
      </c>
      <c r="T3595" s="10">
        <f t="shared" si="113"/>
        <v>42349.773831018516</v>
      </c>
    </row>
    <row r="3596" spans="1:20" ht="49" x14ac:dyDescent="0.25">
      <c r="A3596">
        <v>3993</v>
      </c>
      <c r="B3596" s="3" t="s">
        <v>3989</v>
      </c>
      <c r="C3596" s="3" t="s">
        <v>8099</v>
      </c>
      <c r="D3596">
        <v>50000</v>
      </c>
      <c r="E3596">
        <v>3</v>
      </c>
      <c r="F3596" t="s">
        <v>8221</v>
      </c>
      <c r="G3596" t="s">
        <v>8224</v>
      </c>
      <c r="H3596" t="s">
        <v>8246</v>
      </c>
      <c r="I3596">
        <v>1431549912</v>
      </c>
      <c r="J3596">
        <v>1428957912</v>
      </c>
      <c r="K3596" t="b">
        <v>0</v>
      </c>
      <c r="L3596">
        <v>1</v>
      </c>
      <c r="M3596" t="b">
        <v>0</v>
      </c>
      <c r="N3596" t="s">
        <v>8271</v>
      </c>
      <c r="O3596" s="5">
        <f>E3596/D3596</f>
        <v>6.0000000000000002E-5</v>
      </c>
      <c r="P3596" s="6">
        <f>ROUND(E3596/L3596,2)</f>
        <v>3</v>
      </c>
      <c r="Q3596" t="str">
        <f>LEFT(N3596, SEARCH("/",N3596)-1)</f>
        <v>theater</v>
      </c>
      <c r="R3596" t="str">
        <f>RIGHT(N3596, LEN(N3596)-SEARCH("/",N3596))</f>
        <v>plays</v>
      </c>
      <c r="S3596" s="10">
        <f t="shared" si="112"/>
        <v>42107.656388888885</v>
      </c>
      <c r="T3596" s="10">
        <f t="shared" si="113"/>
        <v>42137.656388888885</v>
      </c>
    </row>
    <row r="3597" spans="1:20" ht="33" x14ac:dyDescent="0.25">
      <c r="A3597">
        <v>3994</v>
      </c>
      <c r="B3597" s="3" t="s">
        <v>3990</v>
      </c>
      <c r="C3597" s="3" t="s">
        <v>8100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1405761690</v>
      </c>
      <c r="J3597">
        <v>1403169690</v>
      </c>
      <c r="K3597" t="b">
        <v>0</v>
      </c>
      <c r="L3597">
        <v>1</v>
      </c>
      <c r="M3597" t="b">
        <v>0</v>
      </c>
      <c r="N3597" t="s">
        <v>8271</v>
      </c>
      <c r="O3597" s="5">
        <f>E3597/D3597</f>
        <v>2.5000000000000001E-3</v>
      </c>
      <c r="P3597" s="6">
        <f>ROUND(E3597/L3597,2)</f>
        <v>5</v>
      </c>
      <c r="Q3597" t="str">
        <f>LEFT(N3597, SEARCH("/",N3597)-1)</f>
        <v>theater</v>
      </c>
      <c r="R3597" t="str">
        <f>RIGHT(N3597, LEN(N3597)-SEARCH("/",N3597))</f>
        <v>plays</v>
      </c>
      <c r="S3597" s="10">
        <f t="shared" si="112"/>
        <v>41809.181597222218</v>
      </c>
      <c r="T3597" s="10">
        <f t="shared" si="113"/>
        <v>41839.181597222218</v>
      </c>
    </row>
    <row r="3598" spans="1:20" ht="49" x14ac:dyDescent="0.25">
      <c r="A3598">
        <v>3995</v>
      </c>
      <c r="B3598" s="3" t="s">
        <v>3991</v>
      </c>
      <c r="C3598" s="3" t="s">
        <v>8101</v>
      </c>
      <c r="D3598">
        <v>200</v>
      </c>
      <c r="E3598">
        <v>70</v>
      </c>
      <c r="F3598" t="s">
        <v>8221</v>
      </c>
      <c r="G3598" t="s">
        <v>8225</v>
      </c>
      <c r="H3598" t="s">
        <v>8247</v>
      </c>
      <c r="I3598">
        <v>1423913220</v>
      </c>
      <c r="J3598">
        <v>1421339077</v>
      </c>
      <c r="K3598" t="b">
        <v>0</v>
      </c>
      <c r="L3598">
        <v>4</v>
      </c>
      <c r="M3598" t="b">
        <v>0</v>
      </c>
      <c r="N3598" t="s">
        <v>8271</v>
      </c>
      <c r="O3598" s="5">
        <f>E3598/D3598</f>
        <v>0.35</v>
      </c>
      <c r="P3598" s="6">
        <f>ROUND(E3598/L3598,2)</f>
        <v>17.5</v>
      </c>
      <c r="Q3598" t="str">
        <f>LEFT(N3598, SEARCH("/",N3598)-1)</f>
        <v>theater</v>
      </c>
      <c r="R3598" t="str">
        <f>RIGHT(N3598, LEN(N3598)-SEARCH("/",N3598))</f>
        <v>plays</v>
      </c>
      <c r="S3598" s="10">
        <f t="shared" si="112"/>
        <v>42019.475428240738</v>
      </c>
      <c r="T3598" s="10">
        <f t="shared" si="113"/>
        <v>42049.268749999996</v>
      </c>
    </row>
    <row r="3599" spans="1:20" ht="49" x14ac:dyDescent="0.25">
      <c r="A3599">
        <v>3996</v>
      </c>
      <c r="B3599" s="3" t="s">
        <v>3992</v>
      </c>
      <c r="C3599" s="3" t="s">
        <v>8102</v>
      </c>
      <c r="D3599">
        <v>3000</v>
      </c>
      <c r="E3599">
        <v>497</v>
      </c>
      <c r="F3599" t="s">
        <v>8221</v>
      </c>
      <c r="G3599" t="s">
        <v>8224</v>
      </c>
      <c r="H3599" t="s">
        <v>8246</v>
      </c>
      <c r="I3599">
        <v>1416499440</v>
      </c>
      <c r="J3599">
        <v>1415341464</v>
      </c>
      <c r="K3599" t="b">
        <v>0</v>
      </c>
      <c r="L3599">
        <v>17</v>
      </c>
      <c r="M3599" t="b">
        <v>0</v>
      </c>
      <c r="N3599" t="s">
        <v>8271</v>
      </c>
      <c r="O3599" s="5">
        <f>E3599/D3599</f>
        <v>0.16566666666666666</v>
      </c>
      <c r="P3599" s="6">
        <f>ROUND(E3599/L3599,2)</f>
        <v>29.24</v>
      </c>
      <c r="Q3599" t="str">
        <f>LEFT(N3599, SEARCH("/",N3599)-1)</f>
        <v>theater</v>
      </c>
      <c r="R3599" t="str">
        <f>RIGHT(N3599, LEN(N3599)-SEARCH("/",N3599))</f>
        <v>plays</v>
      </c>
      <c r="S3599" s="10">
        <f t="shared" si="112"/>
        <v>41950.058611111112</v>
      </c>
      <c r="T3599" s="10">
        <f t="shared" si="113"/>
        <v>41963.461111111108</v>
      </c>
    </row>
    <row r="3600" spans="1:20" ht="49" x14ac:dyDescent="0.25">
      <c r="A3600">
        <v>3997</v>
      </c>
      <c r="B3600" s="3" t="s">
        <v>3993</v>
      </c>
      <c r="C3600" s="3" t="s">
        <v>8103</v>
      </c>
      <c r="D3600">
        <v>3000</v>
      </c>
      <c r="E3600">
        <v>0</v>
      </c>
      <c r="F3600" t="s">
        <v>8221</v>
      </c>
      <c r="G3600" t="s">
        <v>8225</v>
      </c>
      <c r="H3600" t="s">
        <v>8247</v>
      </c>
      <c r="I3600">
        <v>1428222221</v>
      </c>
      <c r="J3600">
        <v>1425633821</v>
      </c>
      <c r="K3600" t="b">
        <v>0</v>
      </c>
      <c r="L3600">
        <v>0</v>
      </c>
      <c r="M3600" t="b">
        <v>0</v>
      </c>
      <c r="N3600" t="s">
        <v>8271</v>
      </c>
      <c r="O3600" s="5">
        <f>E3600/D3600</f>
        <v>0</v>
      </c>
      <c r="P3600" s="6" t="e">
        <f>ROUND(E3600/L3600,2)</f>
        <v>#DIV/0!</v>
      </c>
      <c r="Q3600" t="str">
        <f>LEFT(N3600, SEARCH("/",N3600)-1)</f>
        <v>theater</v>
      </c>
      <c r="R3600" t="str">
        <f>RIGHT(N3600, LEN(N3600)-SEARCH("/",N3600))</f>
        <v>plays</v>
      </c>
      <c r="S3600" s="10">
        <f t="shared" si="112"/>
        <v>42069.183113425919</v>
      </c>
      <c r="T3600" s="10">
        <f t="shared" si="113"/>
        <v>42099.141446759262</v>
      </c>
    </row>
    <row r="3601" spans="1:20" ht="49" x14ac:dyDescent="0.25">
      <c r="A3601">
        <v>3998</v>
      </c>
      <c r="B3601" s="3" t="s">
        <v>3994</v>
      </c>
      <c r="C3601" s="3" t="s">
        <v>8104</v>
      </c>
      <c r="D3601">
        <v>1250</v>
      </c>
      <c r="E3601">
        <v>715</v>
      </c>
      <c r="F3601" t="s">
        <v>8221</v>
      </c>
      <c r="G3601" t="s">
        <v>8224</v>
      </c>
      <c r="H3601" t="s">
        <v>8246</v>
      </c>
      <c r="I3601">
        <v>1427580426</v>
      </c>
      <c r="J3601">
        <v>1424992026</v>
      </c>
      <c r="K3601" t="b">
        <v>0</v>
      </c>
      <c r="L3601">
        <v>12</v>
      </c>
      <c r="M3601" t="b">
        <v>0</v>
      </c>
      <c r="N3601" t="s">
        <v>8271</v>
      </c>
      <c r="O3601" s="5">
        <f>E3601/D3601</f>
        <v>0.57199999999999995</v>
      </c>
      <c r="P3601" s="6">
        <f>ROUND(E3601/L3601,2)</f>
        <v>59.58</v>
      </c>
      <c r="Q3601" t="str">
        <f>LEFT(N3601, SEARCH("/",N3601)-1)</f>
        <v>theater</v>
      </c>
      <c r="R3601" t="str">
        <f>RIGHT(N3601, LEN(N3601)-SEARCH("/",N3601))</f>
        <v>plays</v>
      </c>
      <c r="S3601" s="10">
        <f t="shared" si="112"/>
        <v>42061.754930555551</v>
      </c>
      <c r="T3601" s="10">
        <f t="shared" si="113"/>
        <v>42091.713263888887</v>
      </c>
    </row>
    <row r="3602" spans="1:20" ht="49" x14ac:dyDescent="0.25">
      <c r="A3602">
        <v>3999</v>
      </c>
      <c r="B3602" s="3" t="s">
        <v>3995</v>
      </c>
      <c r="C3602" s="3" t="s">
        <v>8105</v>
      </c>
      <c r="D3602">
        <v>7000</v>
      </c>
      <c r="E3602">
        <v>1156</v>
      </c>
      <c r="F3602" t="s">
        <v>8221</v>
      </c>
      <c r="G3602" t="s">
        <v>8224</v>
      </c>
      <c r="H3602" t="s">
        <v>8246</v>
      </c>
      <c r="I3602">
        <v>1409514709</v>
      </c>
      <c r="J3602">
        <v>1406058798</v>
      </c>
      <c r="K3602" t="b">
        <v>0</v>
      </c>
      <c r="L3602">
        <v>14</v>
      </c>
      <c r="M3602" t="b">
        <v>0</v>
      </c>
      <c r="N3602" t="s">
        <v>8271</v>
      </c>
      <c r="O3602" s="5">
        <f>E3602/D3602</f>
        <v>0.16514285714285715</v>
      </c>
      <c r="P3602" s="6">
        <f>ROUND(E3602/L3602,2)</f>
        <v>82.57</v>
      </c>
      <c r="Q3602" t="str">
        <f>LEFT(N3602, SEARCH("/",N3602)-1)</f>
        <v>theater</v>
      </c>
      <c r="R3602" t="str">
        <f>RIGHT(N3602, LEN(N3602)-SEARCH("/",N3602))</f>
        <v>plays</v>
      </c>
      <c r="S3602" s="10">
        <f t="shared" si="112"/>
        <v>41842.620347222219</v>
      </c>
      <c r="T3602" s="10">
        <f t="shared" si="113"/>
        <v>41882.619317129625</v>
      </c>
    </row>
    <row r="3603" spans="1:20" ht="18" x14ac:dyDescent="0.25">
      <c r="A3603">
        <v>4000</v>
      </c>
      <c r="B3603" s="3" t="s">
        <v>3996</v>
      </c>
      <c r="C3603" s="3" t="s">
        <v>8106</v>
      </c>
      <c r="D3603">
        <v>8000</v>
      </c>
      <c r="E3603">
        <v>10</v>
      </c>
      <c r="F3603" t="s">
        <v>8221</v>
      </c>
      <c r="G3603" t="s">
        <v>8224</v>
      </c>
      <c r="H3603" t="s">
        <v>8246</v>
      </c>
      <c r="I3603">
        <v>1462631358</v>
      </c>
      <c r="J3603">
        <v>1457450958</v>
      </c>
      <c r="K3603" t="b">
        <v>0</v>
      </c>
      <c r="L3603">
        <v>1</v>
      </c>
      <c r="M3603" t="b">
        <v>0</v>
      </c>
      <c r="N3603" t="s">
        <v>8271</v>
      </c>
      <c r="O3603" s="5">
        <f>E3603/D3603</f>
        <v>1.25E-3</v>
      </c>
      <c r="P3603" s="6">
        <f>ROUND(E3603/L3603,2)</f>
        <v>10</v>
      </c>
      <c r="Q3603" t="str">
        <f>LEFT(N3603, SEARCH("/",N3603)-1)</f>
        <v>theater</v>
      </c>
      <c r="R3603" t="str">
        <f>RIGHT(N3603, LEN(N3603)-SEARCH("/",N3603))</f>
        <v>plays</v>
      </c>
      <c r="S3603" s="10">
        <f t="shared" si="112"/>
        <v>42437.437013888884</v>
      </c>
      <c r="T3603" s="10">
        <f t="shared" si="113"/>
        <v>42497.39534722222</v>
      </c>
    </row>
    <row r="3604" spans="1:20" ht="49" x14ac:dyDescent="0.25">
      <c r="A3604">
        <v>4001</v>
      </c>
      <c r="B3604" s="3" t="s">
        <v>3997</v>
      </c>
      <c r="C3604" s="3" t="s">
        <v>8107</v>
      </c>
      <c r="D3604">
        <v>1200</v>
      </c>
      <c r="E3604">
        <v>453</v>
      </c>
      <c r="F3604" t="s">
        <v>8221</v>
      </c>
      <c r="G3604" t="s">
        <v>8225</v>
      </c>
      <c r="H3604" t="s">
        <v>8247</v>
      </c>
      <c r="I3604">
        <v>1488394800</v>
      </c>
      <c r="J3604">
        <v>1486681708</v>
      </c>
      <c r="K3604" t="b">
        <v>0</v>
      </c>
      <c r="L3604">
        <v>14</v>
      </c>
      <c r="M3604" t="b">
        <v>0</v>
      </c>
      <c r="N3604" t="s">
        <v>8271</v>
      </c>
      <c r="O3604" s="5">
        <f>E3604/D3604</f>
        <v>0.3775</v>
      </c>
      <c r="P3604" s="6">
        <f>ROUND(E3604/L3604,2)</f>
        <v>32.36</v>
      </c>
      <c r="Q3604" t="str">
        <f>LEFT(N3604, SEARCH("/",N3604)-1)</f>
        <v>theater</v>
      </c>
      <c r="R3604" t="str">
        <f>RIGHT(N3604, LEN(N3604)-SEARCH("/",N3604))</f>
        <v>plays</v>
      </c>
      <c r="S3604" s="10">
        <f t="shared" si="112"/>
        <v>42775.755879629629</v>
      </c>
      <c r="T3604" s="10">
        <f t="shared" si="113"/>
        <v>42795.583333333336</v>
      </c>
    </row>
    <row r="3605" spans="1:20" ht="49" x14ac:dyDescent="0.25">
      <c r="A3605">
        <v>4002</v>
      </c>
      <c r="B3605" s="3" t="s">
        <v>3998</v>
      </c>
      <c r="C3605" s="3" t="s">
        <v>8108</v>
      </c>
      <c r="D3605">
        <v>1250</v>
      </c>
      <c r="E3605">
        <v>23</v>
      </c>
      <c r="F3605" t="s">
        <v>8221</v>
      </c>
      <c r="G3605" t="s">
        <v>8224</v>
      </c>
      <c r="H3605" t="s">
        <v>8246</v>
      </c>
      <c r="I3605">
        <v>1411779761</v>
      </c>
      <c r="J3605">
        <v>1409187761</v>
      </c>
      <c r="K3605" t="b">
        <v>0</v>
      </c>
      <c r="L3605">
        <v>4</v>
      </c>
      <c r="M3605" t="b">
        <v>0</v>
      </c>
      <c r="N3605" t="s">
        <v>8271</v>
      </c>
      <c r="O3605" s="5">
        <f>E3605/D3605</f>
        <v>1.84E-2</v>
      </c>
      <c r="P3605" s="6">
        <f>ROUND(E3605/L3605,2)</f>
        <v>5.75</v>
      </c>
      <c r="Q3605" t="str">
        <f>LEFT(N3605, SEARCH("/",N3605)-1)</f>
        <v>theater</v>
      </c>
      <c r="R3605" t="str">
        <f>RIGHT(N3605, LEN(N3605)-SEARCH("/",N3605))</f>
        <v>plays</v>
      </c>
      <c r="S3605" s="10">
        <f t="shared" si="112"/>
        <v>41878.835196759253</v>
      </c>
      <c r="T3605" s="10">
        <f t="shared" si="113"/>
        <v>41908.835196759253</v>
      </c>
    </row>
    <row r="3606" spans="1:20" ht="49" x14ac:dyDescent="0.25">
      <c r="A3606">
        <v>4003</v>
      </c>
      <c r="B3606" s="3" t="s">
        <v>3999</v>
      </c>
      <c r="C3606" s="3" t="s">
        <v>8071</v>
      </c>
      <c r="D3606">
        <v>2000</v>
      </c>
      <c r="E3606">
        <v>201</v>
      </c>
      <c r="F3606" t="s">
        <v>8221</v>
      </c>
      <c r="G3606" t="s">
        <v>8224</v>
      </c>
      <c r="H3606" t="s">
        <v>8246</v>
      </c>
      <c r="I3606">
        <v>1424009147</v>
      </c>
      <c r="J3606">
        <v>1421417147</v>
      </c>
      <c r="K3606" t="b">
        <v>0</v>
      </c>
      <c r="L3606">
        <v>2</v>
      </c>
      <c r="M3606" t="b">
        <v>0</v>
      </c>
      <c r="N3606" t="s">
        <v>8271</v>
      </c>
      <c r="O3606" s="5">
        <f>E3606/D3606</f>
        <v>0.10050000000000001</v>
      </c>
      <c r="P3606" s="6">
        <f>ROUND(E3606/L3606,2)</f>
        <v>100.5</v>
      </c>
      <c r="Q3606" t="str">
        <f>LEFT(N3606, SEARCH("/",N3606)-1)</f>
        <v>theater</v>
      </c>
      <c r="R3606" t="str">
        <f>RIGHT(N3606, LEN(N3606)-SEARCH("/",N3606))</f>
        <v>plays</v>
      </c>
      <c r="S3606" s="10">
        <f t="shared" si="112"/>
        <v>42020.379016203697</v>
      </c>
      <c r="T3606" s="10">
        <f t="shared" si="113"/>
        <v>42050.379016203697</v>
      </c>
    </row>
    <row r="3607" spans="1:20" ht="18" x14ac:dyDescent="0.25">
      <c r="A3607">
        <v>4004</v>
      </c>
      <c r="B3607" s="3" t="s">
        <v>4000</v>
      </c>
      <c r="C3607" s="3" t="s">
        <v>8109</v>
      </c>
      <c r="D3607">
        <v>500</v>
      </c>
      <c r="E3607">
        <v>1</v>
      </c>
      <c r="F3607" t="s">
        <v>8221</v>
      </c>
      <c r="G3607" t="s">
        <v>8224</v>
      </c>
      <c r="H3607" t="s">
        <v>8246</v>
      </c>
      <c r="I3607">
        <v>1412740457</v>
      </c>
      <c r="J3607">
        <v>1410148457</v>
      </c>
      <c r="K3607" t="b">
        <v>0</v>
      </c>
      <c r="L3607">
        <v>1</v>
      </c>
      <c r="M3607" t="b">
        <v>0</v>
      </c>
      <c r="N3607" t="s">
        <v>8271</v>
      </c>
      <c r="O3607" s="5">
        <f>E3607/D3607</f>
        <v>2E-3</v>
      </c>
      <c r="P3607" s="6">
        <f>ROUND(E3607/L3607,2)</f>
        <v>1</v>
      </c>
      <c r="Q3607" t="str">
        <f>LEFT(N3607, SEARCH("/",N3607)-1)</f>
        <v>theater</v>
      </c>
      <c r="R3607" t="str">
        <f>RIGHT(N3607, LEN(N3607)-SEARCH("/",N3607))</f>
        <v>plays</v>
      </c>
      <c r="S3607" s="10">
        <f t="shared" si="112"/>
        <v>41889.954363425924</v>
      </c>
      <c r="T3607" s="10">
        <f t="shared" si="113"/>
        <v>41919.954363425924</v>
      </c>
    </row>
    <row r="3608" spans="1:20" ht="49" x14ac:dyDescent="0.25">
      <c r="A3608">
        <v>4005</v>
      </c>
      <c r="B3608" s="3" t="s">
        <v>4001</v>
      </c>
      <c r="C3608" s="3" t="s">
        <v>8110</v>
      </c>
      <c r="D3608">
        <v>3000</v>
      </c>
      <c r="E3608">
        <v>40</v>
      </c>
      <c r="F3608" t="s">
        <v>8221</v>
      </c>
      <c r="G3608" t="s">
        <v>8224</v>
      </c>
      <c r="H3608" t="s">
        <v>8246</v>
      </c>
      <c r="I3608">
        <v>1413832985</v>
      </c>
      <c r="J3608">
        <v>1408648985</v>
      </c>
      <c r="K3608" t="b">
        <v>0</v>
      </c>
      <c r="L3608">
        <v>2</v>
      </c>
      <c r="M3608" t="b">
        <v>0</v>
      </c>
      <c r="N3608" t="s">
        <v>8271</v>
      </c>
      <c r="O3608" s="5">
        <f>E3608/D3608</f>
        <v>1.3333333333333334E-2</v>
      </c>
      <c r="P3608" s="6">
        <f>ROUND(E3608/L3608,2)</f>
        <v>20</v>
      </c>
      <c r="Q3608" t="str">
        <f>LEFT(N3608, SEARCH("/",N3608)-1)</f>
        <v>theater</v>
      </c>
      <c r="R3608" t="str">
        <f>RIGHT(N3608, LEN(N3608)-SEARCH("/",N3608))</f>
        <v>plays</v>
      </c>
      <c r="S3608" s="10">
        <f t="shared" si="112"/>
        <v>41872.599363425921</v>
      </c>
      <c r="T3608" s="10">
        <f t="shared" si="113"/>
        <v>41932.599363425921</v>
      </c>
    </row>
    <row r="3609" spans="1:20" ht="49" x14ac:dyDescent="0.25">
      <c r="A3609">
        <v>4006</v>
      </c>
      <c r="B3609" s="3" t="s">
        <v>4002</v>
      </c>
      <c r="C3609" s="3" t="s">
        <v>8111</v>
      </c>
      <c r="D3609">
        <v>30000</v>
      </c>
      <c r="E3609">
        <v>2</v>
      </c>
      <c r="F3609" t="s">
        <v>8221</v>
      </c>
      <c r="G3609" t="s">
        <v>8224</v>
      </c>
      <c r="H3609" t="s">
        <v>8246</v>
      </c>
      <c r="I3609">
        <v>1455647587</v>
      </c>
      <c r="J3609">
        <v>1453487587</v>
      </c>
      <c r="K3609" t="b">
        <v>0</v>
      </c>
      <c r="L3609">
        <v>1</v>
      </c>
      <c r="M3609" t="b">
        <v>0</v>
      </c>
      <c r="N3609" t="s">
        <v>8271</v>
      </c>
      <c r="O3609" s="5">
        <f>E3609/D3609</f>
        <v>6.666666666666667E-5</v>
      </c>
      <c r="P3609" s="6">
        <f>ROUND(E3609/L3609,2)</f>
        <v>2</v>
      </c>
      <c r="Q3609" t="str">
        <f>LEFT(N3609, SEARCH("/",N3609)-1)</f>
        <v>theater</v>
      </c>
      <c r="R3609" t="str">
        <f>RIGHT(N3609, LEN(N3609)-SEARCH("/",N3609))</f>
        <v>plays</v>
      </c>
      <c r="S3609" s="10">
        <f t="shared" si="112"/>
        <v>42391.564664351848</v>
      </c>
      <c r="T3609" s="10">
        <f t="shared" si="113"/>
        <v>42416.564664351848</v>
      </c>
    </row>
    <row r="3610" spans="1:20" ht="49" x14ac:dyDescent="0.25">
      <c r="A3610">
        <v>4007</v>
      </c>
      <c r="B3610" s="3" t="s">
        <v>4003</v>
      </c>
      <c r="C3610" s="3" t="s">
        <v>8112</v>
      </c>
      <c r="D3610">
        <v>2000</v>
      </c>
      <c r="E3610">
        <v>5</v>
      </c>
      <c r="F3610" t="s">
        <v>8221</v>
      </c>
      <c r="G3610" t="s">
        <v>8224</v>
      </c>
      <c r="H3610" t="s">
        <v>8246</v>
      </c>
      <c r="I3610">
        <v>1409070480</v>
      </c>
      <c r="J3610">
        <v>1406572381</v>
      </c>
      <c r="K3610" t="b">
        <v>0</v>
      </c>
      <c r="L3610">
        <v>1</v>
      </c>
      <c r="M3610" t="b">
        <v>0</v>
      </c>
      <c r="N3610" t="s">
        <v>8271</v>
      </c>
      <c r="O3610" s="5">
        <f>E3610/D3610</f>
        <v>2.5000000000000001E-3</v>
      </c>
      <c r="P3610" s="6">
        <f>ROUND(E3610/L3610,2)</f>
        <v>5</v>
      </c>
      <c r="Q3610" t="str">
        <f>LEFT(N3610, SEARCH("/",N3610)-1)</f>
        <v>theater</v>
      </c>
      <c r="R3610" t="str">
        <f>RIGHT(N3610, LEN(N3610)-SEARCH("/",N3610))</f>
        <v>plays</v>
      </c>
      <c r="S3610" s="10">
        <f t="shared" si="112"/>
        <v>41848.564594907402</v>
      </c>
      <c r="T3610" s="10">
        <f t="shared" si="113"/>
        <v>41877.477777777771</v>
      </c>
    </row>
    <row r="3611" spans="1:20" ht="49" x14ac:dyDescent="0.25">
      <c r="A3611">
        <v>4008</v>
      </c>
      <c r="B3611" s="3" t="s">
        <v>4004</v>
      </c>
      <c r="C3611" s="3" t="s">
        <v>8113</v>
      </c>
      <c r="D3611">
        <v>1000</v>
      </c>
      <c r="E3611">
        <v>60</v>
      </c>
      <c r="F3611" t="s">
        <v>8221</v>
      </c>
      <c r="G3611" t="s">
        <v>8225</v>
      </c>
      <c r="H3611" t="s">
        <v>8247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8271</v>
      </c>
      <c r="O3611" s="5">
        <f>E3611/D3611</f>
        <v>0.06</v>
      </c>
      <c r="P3611" s="6">
        <f>ROUND(E3611/L3611,2)</f>
        <v>15</v>
      </c>
      <c r="Q3611" t="str">
        <f>LEFT(N3611, SEARCH("/",N3611)-1)</f>
        <v>theater</v>
      </c>
      <c r="R3611" t="str">
        <f>RIGHT(N3611, LEN(N3611)-SEARCH("/",N3611))</f>
        <v>plays</v>
      </c>
      <c r="S3611" s="10">
        <f t="shared" si="112"/>
        <v>42177.755868055552</v>
      </c>
      <c r="T3611" s="10">
        <f t="shared" si="113"/>
        <v>42207.755868055552</v>
      </c>
    </row>
    <row r="3612" spans="1:20" ht="49" x14ac:dyDescent="0.25">
      <c r="A3612">
        <v>4009</v>
      </c>
      <c r="B3612" s="3" t="s">
        <v>4005</v>
      </c>
      <c r="C3612" s="3" t="s">
        <v>8114</v>
      </c>
      <c r="D3612">
        <v>1930</v>
      </c>
      <c r="E3612">
        <v>75</v>
      </c>
      <c r="F3612" t="s">
        <v>8221</v>
      </c>
      <c r="G3612" t="s">
        <v>8225</v>
      </c>
      <c r="H3612" t="s">
        <v>8247</v>
      </c>
      <c r="I3612">
        <v>1410281360</v>
      </c>
      <c r="J3612">
        <v>1406825360</v>
      </c>
      <c r="K3612" t="b">
        <v>0</v>
      </c>
      <c r="L3612">
        <v>3</v>
      </c>
      <c r="M3612" t="b">
        <v>0</v>
      </c>
      <c r="N3612" t="s">
        <v>8271</v>
      </c>
      <c r="O3612" s="5">
        <f>E3612/D3612</f>
        <v>3.8860103626943004E-2</v>
      </c>
      <c r="P3612" s="6">
        <f>ROUND(E3612/L3612,2)</f>
        <v>25</v>
      </c>
      <c r="Q3612" t="str">
        <f>LEFT(N3612, SEARCH("/",N3612)-1)</f>
        <v>theater</v>
      </c>
      <c r="R3612" t="str">
        <f>RIGHT(N3612, LEN(N3612)-SEARCH("/",N3612))</f>
        <v>plays</v>
      </c>
      <c r="S3612" s="10">
        <f t="shared" si="112"/>
        <v>41851.492592592593</v>
      </c>
      <c r="T3612" s="10">
        <f t="shared" si="113"/>
        <v>41891.492592592593</v>
      </c>
    </row>
    <row r="3613" spans="1:20" ht="49" x14ac:dyDescent="0.25">
      <c r="A3613">
        <v>4010</v>
      </c>
      <c r="B3613" s="3" t="s">
        <v>4006</v>
      </c>
      <c r="C3613" s="3" t="s">
        <v>8115</v>
      </c>
      <c r="D3613">
        <v>7200</v>
      </c>
      <c r="E3613">
        <v>1742</v>
      </c>
      <c r="F3613" t="s">
        <v>8221</v>
      </c>
      <c r="G3613" t="s">
        <v>8224</v>
      </c>
      <c r="H3613" t="s">
        <v>8246</v>
      </c>
      <c r="I3613">
        <v>1414348166</v>
      </c>
      <c r="J3613">
        <v>1412879366</v>
      </c>
      <c r="K3613" t="b">
        <v>0</v>
      </c>
      <c r="L3613">
        <v>38</v>
      </c>
      <c r="M3613" t="b">
        <v>0</v>
      </c>
      <c r="N3613" t="s">
        <v>8271</v>
      </c>
      <c r="O3613" s="5">
        <f>E3613/D3613</f>
        <v>0.24194444444444443</v>
      </c>
      <c r="P3613" s="6">
        <f>ROUND(E3613/L3613,2)</f>
        <v>45.84</v>
      </c>
      <c r="Q3613" t="str">
        <f>LEFT(N3613, SEARCH("/",N3613)-1)</f>
        <v>theater</v>
      </c>
      <c r="R3613" t="str">
        <f>RIGHT(N3613, LEN(N3613)-SEARCH("/",N3613))</f>
        <v>plays</v>
      </c>
      <c r="S3613" s="10">
        <f t="shared" si="112"/>
        <v>41921.562106481477</v>
      </c>
      <c r="T3613" s="10">
        <f t="shared" si="113"/>
        <v>41938.562106481477</v>
      </c>
    </row>
    <row r="3614" spans="1:20" ht="49" x14ac:dyDescent="0.25">
      <c r="A3614">
        <v>4011</v>
      </c>
      <c r="B3614" s="3" t="s">
        <v>4007</v>
      </c>
      <c r="C3614" s="3" t="s">
        <v>8116</v>
      </c>
      <c r="D3614">
        <v>250</v>
      </c>
      <c r="E3614">
        <v>19</v>
      </c>
      <c r="F3614" t="s">
        <v>8221</v>
      </c>
      <c r="G3614" t="s">
        <v>8225</v>
      </c>
      <c r="H3614" t="s">
        <v>8247</v>
      </c>
      <c r="I3614">
        <v>1422450278</v>
      </c>
      <c r="J3614">
        <v>1419858278</v>
      </c>
      <c r="K3614" t="b">
        <v>0</v>
      </c>
      <c r="L3614">
        <v>4</v>
      </c>
      <c r="M3614" t="b">
        <v>0</v>
      </c>
      <c r="N3614" t="s">
        <v>8271</v>
      </c>
      <c r="O3614" s="5">
        <f>E3614/D3614</f>
        <v>7.5999999999999998E-2</v>
      </c>
      <c r="P3614" s="6">
        <f>ROUND(E3614/L3614,2)</f>
        <v>4.75</v>
      </c>
      <c r="Q3614" t="str">
        <f>LEFT(N3614, SEARCH("/",N3614)-1)</f>
        <v>theater</v>
      </c>
      <c r="R3614" t="str">
        <f>RIGHT(N3614, LEN(N3614)-SEARCH("/",N3614))</f>
        <v>plays</v>
      </c>
      <c r="S3614" s="10">
        <f t="shared" si="112"/>
        <v>42002.336550925924</v>
      </c>
      <c r="T3614" s="10">
        <f t="shared" si="113"/>
        <v>42032.336550925924</v>
      </c>
    </row>
    <row r="3615" spans="1:20" ht="49" x14ac:dyDescent="0.25">
      <c r="A3615">
        <v>4012</v>
      </c>
      <c r="B3615" s="3" t="s">
        <v>4008</v>
      </c>
      <c r="C3615" s="3" t="s">
        <v>8117</v>
      </c>
      <c r="D3615">
        <v>575</v>
      </c>
      <c r="E3615">
        <v>0</v>
      </c>
      <c r="F3615" t="s">
        <v>8221</v>
      </c>
      <c r="G3615" t="s">
        <v>8225</v>
      </c>
      <c r="H3615" t="s">
        <v>8247</v>
      </c>
      <c r="I3615">
        <v>1430571849</v>
      </c>
      <c r="J3615">
        <v>1427979849</v>
      </c>
      <c r="K3615" t="b">
        <v>0</v>
      </c>
      <c r="L3615">
        <v>0</v>
      </c>
      <c r="M3615" t="b">
        <v>0</v>
      </c>
      <c r="N3615" t="s">
        <v>8271</v>
      </c>
      <c r="O3615" s="5">
        <f>E3615/D3615</f>
        <v>0</v>
      </c>
      <c r="P3615" s="6" t="e">
        <f>ROUND(E3615/L3615,2)</f>
        <v>#DIV/0!</v>
      </c>
      <c r="Q3615" t="str">
        <f>LEFT(N3615, SEARCH("/",N3615)-1)</f>
        <v>theater</v>
      </c>
      <c r="R3615" t="str">
        <f>RIGHT(N3615, LEN(N3615)-SEARCH("/",N3615))</f>
        <v>plays</v>
      </c>
      <c r="S3615" s="10">
        <f t="shared" si="112"/>
        <v>42096.336215277777</v>
      </c>
      <c r="T3615" s="10">
        <f t="shared" si="113"/>
        <v>42126.336215277777</v>
      </c>
    </row>
    <row r="3616" spans="1:20" ht="49" x14ac:dyDescent="0.25">
      <c r="A3616">
        <v>4013</v>
      </c>
      <c r="B3616" s="3" t="s">
        <v>4009</v>
      </c>
      <c r="C3616" s="3" t="s">
        <v>8118</v>
      </c>
      <c r="D3616">
        <v>2000</v>
      </c>
      <c r="E3616">
        <v>26</v>
      </c>
      <c r="F3616" t="s">
        <v>8221</v>
      </c>
      <c r="G3616" t="s">
        <v>8224</v>
      </c>
      <c r="H3616" t="s">
        <v>8246</v>
      </c>
      <c r="I3616">
        <v>1424070823</v>
      </c>
      <c r="J3616">
        <v>1421478823</v>
      </c>
      <c r="K3616" t="b">
        <v>0</v>
      </c>
      <c r="L3616">
        <v>2</v>
      </c>
      <c r="M3616" t="b">
        <v>0</v>
      </c>
      <c r="N3616" t="s">
        <v>8271</v>
      </c>
      <c r="O3616" s="5">
        <f>E3616/D3616</f>
        <v>1.2999999999999999E-2</v>
      </c>
      <c r="P3616" s="6">
        <f>ROUND(E3616/L3616,2)</f>
        <v>13</v>
      </c>
      <c r="Q3616" t="str">
        <f>LEFT(N3616, SEARCH("/",N3616)-1)</f>
        <v>theater</v>
      </c>
      <c r="R3616" t="str">
        <f>RIGHT(N3616, LEN(N3616)-SEARCH("/",N3616))</f>
        <v>plays</v>
      </c>
      <c r="S3616" s="10">
        <f t="shared" si="112"/>
        <v>42021.092858796292</v>
      </c>
      <c r="T3616" s="10">
        <f t="shared" si="113"/>
        <v>42051.092858796292</v>
      </c>
    </row>
    <row r="3617" spans="1:20" ht="49" x14ac:dyDescent="0.25">
      <c r="A3617">
        <v>4014</v>
      </c>
      <c r="B3617" s="3" t="s">
        <v>4010</v>
      </c>
      <c r="C3617" s="3" t="s">
        <v>8119</v>
      </c>
      <c r="D3617">
        <v>9000</v>
      </c>
      <c r="E3617">
        <v>0</v>
      </c>
      <c r="F3617" t="s">
        <v>8221</v>
      </c>
      <c r="G3617" t="s">
        <v>8224</v>
      </c>
      <c r="H3617" t="s">
        <v>8246</v>
      </c>
      <c r="I3617">
        <v>1457157269</v>
      </c>
      <c r="J3617">
        <v>1455861269</v>
      </c>
      <c r="K3617" t="b">
        <v>0</v>
      </c>
      <c r="L3617">
        <v>0</v>
      </c>
      <c r="M3617" t="b">
        <v>0</v>
      </c>
      <c r="N3617" t="s">
        <v>8271</v>
      </c>
      <c r="O3617" s="5">
        <f>E3617/D3617</f>
        <v>0</v>
      </c>
      <c r="P3617" s="6" t="e">
        <f>ROUND(E3617/L3617,2)</f>
        <v>#DIV/0!</v>
      </c>
      <c r="Q3617" t="str">
        <f>LEFT(N3617, SEARCH("/",N3617)-1)</f>
        <v>theater</v>
      </c>
      <c r="R3617" t="str">
        <f>RIGHT(N3617, LEN(N3617)-SEARCH("/",N3617))</f>
        <v>plays</v>
      </c>
      <c r="S3617" s="10">
        <f t="shared" si="112"/>
        <v>42419.037835648145</v>
      </c>
      <c r="T3617" s="10">
        <f t="shared" si="113"/>
        <v>42434.037835648145</v>
      </c>
    </row>
    <row r="3618" spans="1:20" ht="49" x14ac:dyDescent="0.25">
      <c r="A3618">
        <v>4015</v>
      </c>
      <c r="B3618" s="3" t="s">
        <v>4011</v>
      </c>
      <c r="C3618" s="3" t="s">
        <v>8120</v>
      </c>
      <c r="D3618">
        <v>7000</v>
      </c>
      <c r="E3618">
        <v>1</v>
      </c>
      <c r="F3618" t="s">
        <v>8221</v>
      </c>
      <c r="G3618" t="s">
        <v>8224</v>
      </c>
      <c r="H3618" t="s">
        <v>8246</v>
      </c>
      <c r="I3618">
        <v>1437331463</v>
      </c>
      <c r="J3618">
        <v>1434739463</v>
      </c>
      <c r="K3618" t="b">
        <v>0</v>
      </c>
      <c r="L3618">
        <v>1</v>
      </c>
      <c r="M3618" t="b">
        <v>0</v>
      </c>
      <c r="N3618" t="s">
        <v>8271</v>
      </c>
      <c r="O3618" s="5">
        <f>E3618/D3618</f>
        <v>1.4285714285714287E-4</v>
      </c>
      <c r="P3618" s="6">
        <f>ROUND(E3618/L3618,2)</f>
        <v>1</v>
      </c>
      <c r="Q3618" t="str">
        <f>LEFT(N3618, SEARCH("/",N3618)-1)</f>
        <v>theater</v>
      </c>
      <c r="R3618" t="str">
        <f>RIGHT(N3618, LEN(N3618)-SEARCH("/",N3618))</f>
        <v>plays</v>
      </c>
      <c r="S3618" s="10">
        <f t="shared" si="112"/>
        <v>42174.572488425925</v>
      </c>
      <c r="T3618" s="10">
        <f t="shared" si="113"/>
        <v>42204.572488425925</v>
      </c>
    </row>
    <row r="3619" spans="1:20" ht="49" x14ac:dyDescent="0.25">
      <c r="A3619">
        <v>4016</v>
      </c>
      <c r="B3619" s="3" t="s">
        <v>4012</v>
      </c>
      <c r="C3619" s="3" t="s">
        <v>8121</v>
      </c>
      <c r="D3619">
        <v>500</v>
      </c>
      <c r="E3619">
        <v>70</v>
      </c>
      <c r="F3619" t="s">
        <v>8221</v>
      </c>
      <c r="G3619" t="s">
        <v>8225</v>
      </c>
      <c r="H3619" t="s">
        <v>8247</v>
      </c>
      <c r="I3619">
        <v>1410987400</v>
      </c>
      <c r="J3619">
        <v>1408395400</v>
      </c>
      <c r="K3619" t="b">
        <v>0</v>
      </c>
      <c r="L3619">
        <v>7</v>
      </c>
      <c r="M3619" t="b">
        <v>0</v>
      </c>
      <c r="N3619" t="s">
        <v>8271</v>
      </c>
      <c r="O3619" s="5">
        <f>E3619/D3619</f>
        <v>0.14000000000000001</v>
      </c>
      <c r="P3619" s="6">
        <f>ROUND(E3619/L3619,2)</f>
        <v>10</v>
      </c>
      <c r="Q3619" t="str">
        <f>LEFT(N3619, SEARCH("/",N3619)-1)</f>
        <v>theater</v>
      </c>
      <c r="R3619" t="str">
        <f>RIGHT(N3619, LEN(N3619)-SEARCH("/",N3619))</f>
        <v>plays</v>
      </c>
      <c r="S3619" s="10">
        <f t="shared" si="112"/>
        <v>41869.664351851847</v>
      </c>
      <c r="T3619" s="10">
        <f t="shared" si="113"/>
        <v>41899.664351851847</v>
      </c>
    </row>
    <row r="3620" spans="1:20" ht="49" x14ac:dyDescent="0.25">
      <c r="A3620">
        <v>4017</v>
      </c>
      <c r="B3620" s="3" t="s">
        <v>4013</v>
      </c>
      <c r="C3620" s="3" t="s">
        <v>8122</v>
      </c>
      <c r="D3620">
        <v>10000</v>
      </c>
      <c r="E3620">
        <v>105</v>
      </c>
      <c r="F3620" t="s">
        <v>8221</v>
      </c>
      <c r="G3620" t="s">
        <v>8224</v>
      </c>
      <c r="H3620" t="s">
        <v>8246</v>
      </c>
      <c r="I3620">
        <v>1409846874</v>
      </c>
      <c r="J3620">
        <v>1407254874</v>
      </c>
      <c r="K3620" t="b">
        <v>0</v>
      </c>
      <c r="L3620">
        <v>2</v>
      </c>
      <c r="M3620" t="b">
        <v>0</v>
      </c>
      <c r="N3620" t="s">
        <v>8271</v>
      </c>
      <c r="O3620" s="5">
        <f>E3620/D3620</f>
        <v>1.0500000000000001E-2</v>
      </c>
      <c r="P3620" s="6">
        <f>ROUND(E3620/L3620,2)</f>
        <v>52.5</v>
      </c>
      <c r="Q3620" t="str">
        <f>LEFT(N3620, SEARCH("/",N3620)-1)</f>
        <v>theater</v>
      </c>
      <c r="R3620" t="str">
        <f>RIGHT(N3620, LEN(N3620)-SEARCH("/",N3620))</f>
        <v>plays</v>
      </c>
      <c r="S3620" s="10">
        <f t="shared" si="112"/>
        <v>41856.463819444441</v>
      </c>
      <c r="T3620" s="10">
        <f t="shared" si="113"/>
        <v>41886.463819444441</v>
      </c>
    </row>
    <row r="3621" spans="1:20" ht="33" x14ac:dyDescent="0.25">
      <c r="A3621">
        <v>4018</v>
      </c>
      <c r="B3621" s="3" t="s">
        <v>4014</v>
      </c>
      <c r="C3621" s="3" t="s">
        <v>8123</v>
      </c>
      <c r="D3621">
        <v>1500</v>
      </c>
      <c r="E3621">
        <v>130</v>
      </c>
      <c r="F3621" t="s">
        <v>8221</v>
      </c>
      <c r="G3621" t="s">
        <v>8225</v>
      </c>
      <c r="H3621" t="s">
        <v>8247</v>
      </c>
      <c r="I3621">
        <v>1475877108</v>
      </c>
      <c r="J3621">
        <v>1473285108</v>
      </c>
      <c r="K3621" t="b">
        <v>0</v>
      </c>
      <c r="L3621">
        <v>4</v>
      </c>
      <c r="M3621" t="b">
        <v>0</v>
      </c>
      <c r="N3621" t="s">
        <v>8271</v>
      </c>
      <c r="O3621" s="5">
        <f>E3621/D3621</f>
        <v>8.666666666666667E-2</v>
      </c>
      <c r="P3621" s="6">
        <f>ROUND(E3621/L3621,2)</f>
        <v>32.5</v>
      </c>
      <c r="Q3621" t="str">
        <f>LEFT(N3621, SEARCH("/",N3621)-1)</f>
        <v>theater</v>
      </c>
      <c r="R3621" t="str">
        <f>RIGHT(N3621, LEN(N3621)-SEARCH("/",N3621))</f>
        <v>plays</v>
      </c>
      <c r="S3621" s="10">
        <f t="shared" si="112"/>
        <v>42620.702638888884</v>
      </c>
      <c r="T3621" s="10">
        <f t="shared" si="113"/>
        <v>42650.702638888884</v>
      </c>
    </row>
    <row r="3622" spans="1:20" ht="49" x14ac:dyDescent="0.25">
      <c r="A3622">
        <v>4019</v>
      </c>
      <c r="B3622" s="3" t="s">
        <v>4015</v>
      </c>
      <c r="C3622" s="3" t="s">
        <v>8124</v>
      </c>
      <c r="D3622">
        <v>3500</v>
      </c>
      <c r="E3622">
        <v>29</v>
      </c>
      <c r="F3622" t="s">
        <v>8221</v>
      </c>
      <c r="G3622" t="s">
        <v>8224</v>
      </c>
      <c r="H3622" t="s">
        <v>8246</v>
      </c>
      <c r="I3622">
        <v>1460737680</v>
      </c>
      <c r="J3622">
        <v>1455725596</v>
      </c>
      <c r="K3622" t="b">
        <v>0</v>
      </c>
      <c r="L3622">
        <v>4</v>
      </c>
      <c r="M3622" t="b">
        <v>0</v>
      </c>
      <c r="N3622" t="s">
        <v>8271</v>
      </c>
      <c r="O3622" s="5">
        <f>E3622/D3622</f>
        <v>8.2857142857142851E-3</v>
      </c>
      <c r="P3622" s="6">
        <f>ROUND(E3622/L3622,2)</f>
        <v>7.25</v>
      </c>
      <c r="Q3622" t="str">
        <f>LEFT(N3622, SEARCH("/",N3622)-1)</f>
        <v>theater</v>
      </c>
      <c r="R3622" t="str">
        <f>RIGHT(N3622, LEN(N3622)-SEARCH("/",N3622))</f>
        <v>plays</v>
      </c>
      <c r="S3622" s="10">
        <f t="shared" si="112"/>
        <v>42417.467546296299</v>
      </c>
      <c r="T3622" s="10">
        <f t="shared" si="113"/>
        <v>42475.477777777771</v>
      </c>
    </row>
    <row r="3623" spans="1:20" ht="49" x14ac:dyDescent="0.25">
      <c r="A3623">
        <v>4020</v>
      </c>
      <c r="B3623" s="3" t="s">
        <v>4016</v>
      </c>
      <c r="C3623" s="3" t="s">
        <v>8125</v>
      </c>
      <c r="D3623">
        <v>600</v>
      </c>
      <c r="E3623">
        <v>100</v>
      </c>
      <c r="F3623" t="s">
        <v>8221</v>
      </c>
      <c r="G3623" t="s">
        <v>8224</v>
      </c>
      <c r="H3623" t="s">
        <v>8246</v>
      </c>
      <c r="I3623">
        <v>1427168099</v>
      </c>
      <c r="J3623">
        <v>1424579699</v>
      </c>
      <c r="K3623" t="b">
        <v>0</v>
      </c>
      <c r="L3623">
        <v>3</v>
      </c>
      <c r="M3623" t="b">
        <v>0</v>
      </c>
      <c r="N3623" t="s">
        <v>8271</v>
      </c>
      <c r="O3623" s="5">
        <f>E3623/D3623</f>
        <v>0.16666666666666666</v>
      </c>
      <c r="P3623" s="6">
        <f>ROUND(E3623/L3623,2)</f>
        <v>33.33</v>
      </c>
      <c r="Q3623" t="str">
        <f>LEFT(N3623, SEARCH("/",N3623)-1)</f>
        <v>theater</v>
      </c>
      <c r="R3623" t="str">
        <f>RIGHT(N3623, LEN(N3623)-SEARCH("/",N3623))</f>
        <v>plays</v>
      </c>
      <c r="S3623" s="10">
        <f t="shared" si="112"/>
        <v>42056.982627314814</v>
      </c>
      <c r="T3623" s="10">
        <f t="shared" si="113"/>
        <v>42086.940960648142</v>
      </c>
    </row>
    <row r="3624" spans="1:20" ht="49" x14ac:dyDescent="0.25">
      <c r="A3624">
        <v>4021</v>
      </c>
      <c r="B3624" s="3" t="s">
        <v>4017</v>
      </c>
      <c r="C3624" s="3" t="s">
        <v>8126</v>
      </c>
      <c r="D3624">
        <v>15000</v>
      </c>
      <c r="E3624">
        <v>125</v>
      </c>
      <c r="F3624" t="s">
        <v>8221</v>
      </c>
      <c r="G3624" t="s">
        <v>8224</v>
      </c>
      <c r="H3624" t="s">
        <v>8246</v>
      </c>
      <c r="I3624">
        <v>1414360358</v>
      </c>
      <c r="J3624">
        <v>1409176358</v>
      </c>
      <c r="K3624" t="b">
        <v>0</v>
      </c>
      <c r="L3624">
        <v>2</v>
      </c>
      <c r="M3624" t="b">
        <v>0</v>
      </c>
      <c r="N3624" t="s">
        <v>8271</v>
      </c>
      <c r="O3624" s="5">
        <f>E3624/D3624</f>
        <v>8.3333333333333332E-3</v>
      </c>
      <c r="P3624" s="6">
        <f>ROUND(E3624/L3624,2)</f>
        <v>62.5</v>
      </c>
      <c r="Q3624" t="str">
        <f>LEFT(N3624, SEARCH("/",N3624)-1)</f>
        <v>theater</v>
      </c>
      <c r="R3624" t="str">
        <f>RIGHT(N3624, LEN(N3624)-SEARCH("/",N3624))</f>
        <v>plays</v>
      </c>
      <c r="S3624" s="10">
        <f t="shared" si="112"/>
        <v>41878.703217592592</v>
      </c>
      <c r="T3624" s="10">
        <f t="shared" si="113"/>
        <v>41938.703217592592</v>
      </c>
    </row>
    <row r="3625" spans="1:20" ht="33" x14ac:dyDescent="0.25">
      <c r="A3625">
        <v>4022</v>
      </c>
      <c r="B3625" s="3" t="s">
        <v>4018</v>
      </c>
      <c r="C3625" s="3" t="s">
        <v>8127</v>
      </c>
      <c r="D3625">
        <v>18000</v>
      </c>
      <c r="E3625">
        <v>12521</v>
      </c>
      <c r="F3625" t="s">
        <v>8221</v>
      </c>
      <c r="G3625" t="s">
        <v>8224</v>
      </c>
      <c r="H3625" t="s">
        <v>8246</v>
      </c>
      <c r="I3625">
        <v>1422759240</v>
      </c>
      <c r="J3625">
        <v>1418824867</v>
      </c>
      <c r="K3625" t="b">
        <v>0</v>
      </c>
      <c r="L3625">
        <v>197</v>
      </c>
      <c r="M3625" t="b">
        <v>0</v>
      </c>
      <c r="N3625" t="s">
        <v>8271</v>
      </c>
      <c r="O3625" s="5">
        <f>E3625/D3625</f>
        <v>0.69561111111111107</v>
      </c>
      <c r="P3625" s="6">
        <f>ROUND(E3625/L3625,2)</f>
        <v>63.56</v>
      </c>
      <c r="Q3625" t="str">
        <f>LEFT(N3625, SEARCH("/",N3625)-1)</f>
        <v>theater</v>
      </c>
      <c r="R3625" t="str">
        <f>RIGHT(N3625, LEN(N3625)-SEARCH("/",N3625))</f>
        <v>plays</v>
      </c>
      <c r="S3625" s="10">
        <f t="shared" si="112"/>
        <v>41990.375775462962</v>
      </c>
      <c r="T3625" s="10">
        <f t="shared" si="113"/>
        <v>42035.912499999999</v>
      </c>
    </row>
    <row r="3626" spans="1:20" ht="49" x14ac:dyDescent="0.25">
      <c r="A3626">
        <v>4023</v>
      </c>
      <c r="B3626" s="3" t="s">
        <v>4019</v>
      </c>
      <c r="C3626" s="3" t="s">
        <v>8128</v>
      </c>
      <c r="D3626">
        <v>7000</v>
      </c>
      <c r="E3626">
        <v>0</v>
      </c>
      <c r="F3626" t="s">
        <v>8221</v>
      </c>
      <c r="G3626" t="s">
        <v>8224</v>
      </c>
      <c r="H3626" t="s">
        <v>8246</v>
      </c>
      <c r="I3626">
        <v>1458860363</v>
      </c>
      <c r="J3626">
        <v>1454975963</v>
      </c>
      <c r="K3626" t="b">
        <v>0</v>
      </c>
      <c r="L3626">
        <v>0</v>
      </c>
      <c r="M3626" t="b">
        <v>0</v>
      </c>
      <c r="N3626" t="s">
        <v>8271</v>
      </c>
      <c r="O3626" s="5">
        <f>E3626/D3626</f>
        <v>0</v>
      </c>
      <c r="P3626" s="6" t="e">
        <f>ROUND(E3626/L3626,2)</f>
        <v>#DIV/0!</v>
      </c>
      <c r="Q3626" t="str">
        <f>LEFT(N3626, SEARCH("/",N3626)-1)</f>
        <v>theater</v>
      </c>
      <c r="R3626" t="str">
        <f>RIGHT(N3626, LEN(N3626)-SEARCH("/",N3626))</f>
        <v>plays</v>
      </c>
      <c r="S3626" s="10">
        <f t="shared" si="112"/>
        <v>42408.791238425925</v>
      </c>
      <c r="T3626" s="10">
        <f t="shared" si="113"/>
        <v>42453.749571759261</v>
      </c>
    </row>
    <row r="3627" spans="1:20" ht="49" x14ac:dyDescent="0.25">
      <c r="A3627">
        <v>4024</v>
      </c>
      <c r="B3627" s="3" t="s">
        <v>4020</v>
      </c>
      <c r="C3627" s="3" t="s">
        <v>8129</v>
      </c>
      <c r="D3627">
        <v>800</v>
      </c>
      <c r="E3627">
        <v>10</v>
      </c>
      <c r="F3627" t="s">
        <v>8221</v>
      </c>
      <c r="G3627" t="s">
        <v>8224</v>
      </c>
      <c r="H3627" t="s">
        <v>8246</v>
      </c>
      <c r="I3627">
        <v>1441037097</v>
      </c>
      <c r="J3627">
        <v>1438445097</v>
      </c>
      <c r="K3627" t="b">
        <v>0</v>
      </c>
      <c r="L3627">
        <v>1</v>
      </c>
      <c r="M3627" t="b">
        <v>0</v>
      </c>
      <c r="N3627" t="s">
        <v>8271</v>
      </c>
      <c r="O3627" s="5">
        <f>E3627/D3627</f>
        <v>1.2500000000000001E-2</v>
      </c>
      <c r="P3627" s="6">
        <f>ROUND(E3627/L3627,2)</f>
        <v>10</v>
      </c>
      <c r="Q3627" t="str">
        <f>LEFT(N3627, SEARCH("/",N3627)-1)</f>
        <v>theater</v>
      </c>
      <c r="R3627" t="str">
        <f>RIGHT(N3627, LEN(N3627)-SEARCH("/",N3627))</f>
        <v>plays</v>
      </c>
      <c r="S3627" s="10">
        <f t="shared" si="112"/>
        <v>42217.461770833332</v>
      </c>
      <c r="T3627" s="10">
        <f t="shared" si="113"/>
        <v>42247.461770833332</v>
      </c>
    </row>
    <row r="3628" spans="1:20" ht="49" x14ac:dyDescent="0.25">
      <c r="A3628">
        <v>4025</v>
      </c>
      <c r="B3628" s="3" t="s">
        <v>4021</v>
      </c>
      <c r="C3628" s="3" t="s">
        <v>8130</v>
      </c>
      <c r="D3628">
        <v>5000</v>
      </c>
      <c r="E3628">
        <v>250</v>
      </c>
      <c r="F3628" t="s">
        <v>8221</v>
      </c>
      <c r="G3628" t="s">
        <v>8230</v>
      </c>
      <c r="H3628" t="s">
        <v>8249</v>
      </c>
      <c r="I3628">
        <v>1437889336</v>
      </c>
      <c r="J3628">
        <v>1432705336</v>
      </c>
      <c r="K3628" t="b">
        <v>0</v>
      </c>
      <c r="L3628">
        <v>4</v>
      </c>
      <c r="M3628" t="b">
        <v>0</v>
      </c>
      <c r="N3628" t="s">
        <v>8271</v>
      </c>
      <c r="O3628" s="5">
        <f>E3628/D3628</f>
        <v>0.05</v>
      </c>
      <c r="P3628" s="6">
        <f>ROUND(E3628/L3628,2)</f>
        <v>62.5</v>
      </c>
      <c r="Q3628" t="str">
        <f>LEFT(N3628, SEARCH("/",N3628)-1)</f>
        <v>theater</v>
      </c>
      <c r="R3628" t="str">
        <f>RIGHT(N3628, LEN(N3628)-SEARCH("/",N3628))</f>
        <v>plays</v>
      </c>
      <c r="S3628" s="10">
        <f t="shared" si="112"/>
        <v>42151.029351851852</v>
      </c>
      <c r="T3628" s="10">
        <f t="shared" si="113"/>
        <v>42211.029351851852</v>
      </c>
    </row>
    <row r="3629" spans="1:20" ht="49" x14ac:dyDescent="0.25">
      <c r="A3629">
        <v>4026</v>
      </c>
      <c r="B3629" s="3" t="s">
        <v>4022</v>
      </c>
      <c r="C3629" s="3" t="s">
        <v>8131</v>
      </c>
      <c r="D3629">
        <v>4000</v>
      </c>
      <c r="E3629">
        <v>0</v>
      </c>
      <c r="F3629" t="s">
        <v>8221</v>
      </c>
      <c r="G3629" t="s">
        <v>8224</v>
      </c>
      <c r="H3629" t="s">
        <v>8246</v>
      </c>
      <c r="I3629">
        <v>1449247439</v>
      </c>
      <c r="J3629">
        <v>1444059839</v>
      </c>
      <c r="K3629" t="b">
        <v>0</v>
      </c>
      <c r="L3629">
        <v>0</v>
      </c>
      <c r="M3629" t="b">
        <v>0</v>
      </c>
      <c r="N3629" t="s">
        <v>8271</v>
      </c>
      <c r="O3629" s="5">
        <f>E3629/D3629</f>
        <v>0</v>
      </c>
      <c r="P3629" s="6" t="e">
        <f>ROUND(E3629/L3629,2)</f>
        <v>#DIV/0!</v>
      </c>
      <c r="Q3629" t="str">
        <f>LEFT(N3629, SEARCH("/",N3629)-1)</f>
        <v>theater</v>
      </c>
      <c r="R3629" t="str">
        <f>RIGHT(N3629, LEN(N3629)-SEARCH("/",N3629))</f>
        <v>plays</v>
      </c>
      <c r="S3629" s="10">
        <f t="shared" si="112"/>
        <v>42282.447210648148</v>
      </c>
      <c r="T3629" s="10">
        <f t="shared" si="113"/>
        <v>42342.488877314812</v>
      </c>
    </row>
    <row r="3630" spans="1:20" ht="49" x14ac:dyDescent="0.25">
      <c r="A3630">
        <v>4027</v>
      </c>
      <c r="B3630" s="3" t="s">
        <v>4023</v>
      </c>
      <c r="C3630" s="3" t="s">
        <v>8132</v>
      </c>
      <c r="D3630">
        <v>3000</v>
      </c>
      <c r="E3630">
        <v>215</v>
      </c>
      <c r="F3630" t="s">
        <v>8221</v>
      </c>
      <c r="G3630" t="s">
        <v>8224</v>
      </c>
      <c r="H3630" t="s">
        <v>8246</v>
      </c>
      <c r="I3630">
        <v>1487811600</v>
      </c>
      <c r="J3630">
        <v>1486077481</v>
      </c>
      <c r="K3630" t="b">
        <v>0</v>
      </c>
      <c r="L3630">
        <v>7</v>
      </c>
      <c r="M3630" t="b">
        <v>0</v>
      </c>
      <c r="N3630" t="s">
        <v>8271</v>
      </c>
      <c r="O3630" s="5">
        <f>E3630/D3630</f>
        <v>7.166666666666667E-2</v>
      </c>
      <c r="P3630" s="6">
        <f>ROUND(E3630/L3630,2)</f>
        <v>30.71</v>
      </c>
      <c r="Q3630" t="str">
        <f>LEFT(N3630, SEARCH("/",N3630)-1)</f>
        <v>theater</v>
      </c>
      <c r="R3630" t="str">
        <f>RIGHT(N3630, LEN(N3630)-SEARCH("/",N3630))</f>
        <v>plays</v>
      </c>
      <c r="S3630" s="10">
        <f t="shared" si="112"/>
        <v>42768.762511574074</v>
      </c>
      <c r="T3630" s="10">
        <f t="shared" si="113"/>
        <v>42788.833333333336</v>
      </c>
    </row>
    <row r="3631" spans="1:20" ht="49" x14ac:dyDescent="0.25">
      <c r="A3631">
        <v>4028</v>
      </c>
      <c r="B3631" s="3" t="s">
        <v>4024</v>
      </c>
      <c r="C3631" s="3" t="s">
        <v>8133</v>
      </c>
      <c r="D3631">
        <v>2000</v>
      </c>
      <c r="E3631">
        <v>561</v>
      </c>
      <c r="F3631" t="s">
        <v>8221</v>
      </c>
      <c r="G3631" t="s">
        <v>8224</v>
      </c>
      <c r="H3631" t="s">
        <v>8246</v>
      </c>
      <c r="I3631">
        <v>1402007500</v>
      </c>
      <c r="J3631">
        <v>1399415500</v>
      </c>
      <c r="K3631" t="b">
        <v>0</v>
      </c>
      <c r="L3631">
        <v>11</v>
      </c>
      <c r="M3631" t="b">
        <v>0</v>
      </c>
      <c r="N3631" t="s">
        <v>8271</v>
      </c>
      <c r="O3631" s="5">
        <f>E3631/D3631</f>
        <v>0.28050000000000003</v>
      </c>
      <c r="P3631" s="6">
        <f>ROUND(E3631/L3631,2)</f>
        <v>51</v>
      </c>
      <c r="Q3631" t="str">
        <f>LEFT(N3631, SEARCH("/",N3631)-1)</f>
        <v>theater</v>
      </c>
      <c r="R3631" t="str">
        <f>RIGHT(N3631, LEN(N3631)-SEARCH("/",N3631))</f>
        <v>plays</v>
      </c>
      <c r="S3631" s="10">
        <f t="shared" si="112"/>
        <v>41765.730324074073</v>
      </c>
      <c r="T3631" s="10">
        <f t="shared" si="113"/>
        <v>41795.730324074073</v>
      </c>
    </row>
    <row r="3632" spans="1:20" ht="49" x14ac:dyDescent="0.25">
      <c r="A3632">
        <v>4029</v>
      </c>
      <c r="B3632" s="3" t="s">
        <v>4025</v>
      </c>
      <c r="C3632" s="3" t="s">
        <v>8134</v>
      </c>
      <c r="D3632">
        <v>20000</v>
      </c>
      <c r="E3632">
        <v>0</v>
      </c>
      <c r="F3632" t="s">
        <v>8221</v>
      </c>
      <c r="G3632" t="s">
        <v>8224</v>
      </c>
      <c r="H3632" t="s">
        <v>8246</v>
      </c>
      <c r="I3632">
        <v>1450053370</v>
      </c>
      <c r="J3632">
        <v>1447461370</v>
      </c>
      <c r="K3632" t="b">
        <v>0</v>
      </c>
      <c r="L3632">
        <v>0</v>
      </c>
      <c r="M3632" t="b">
        <v>0</v>
      </c>
      <c r="N3632" t="s">
        <v>8271</v>
      </c>
      <c r="O3632" s="5">
        <f>E3632/D3632</f>
        <v>0</v>
      </c>
      <c r="P3632" s="6" t="e">
        <f>ROUND(E3632/L3632,2)</f>
        <v>#DIV/0!</v>
      </c>
      <c r="Q3632" t="str">
        <f>LEFT(N3632, SEARCH("/",N3632)-1)</f>
        <v>theater</v>
      </c>
      <c r="R3632" t="str">
        <f>RIGHT(N3632, LEN(N3632)-SEARCH("/",N3632))</f>
        <v>plays</v>
      </c>
      <c r="S3632" s="10">
        <f t="shared" si="112"/>
        <v>42321.816782407404</v>
      </c>
      <c r="T3632" s="10">
        <f t="shared" si="113"/>
        <v>42351.816782407404</v>
      </c>
    </row>
    <row r="3633" spans="1:20" ht="49" x14ac:dyDescent="0.25">
      <c r="A3633">
        <v>4030</v>
      </c>
      <c r="B3633" s="3" t="s">
        <v>4026</v>
      </c>
      <c r="C3633" s="3" t="s">
        <v>8135</v>
      </c>
      <c r="D3633">
        <v>2500</v>
      </c>
      <c r="E3633">
        <v>400</v>
      </c>
      <c r="F3633" t="s">
        <v>8221</v>
      </c>
      <c r="G3633" t="s">
        <v>8224</v>
      </c>
      <c r="H3633" t="s">
        <v>8246</v>
      </c>
      <c r="I3633">
        <v>1454525340</v>
      </c>
      <c r="J3633">
        <v>1452008599</v>
      </c>
      <c r="K3633" t="b">
        <v>0</v>
      </c>
      <c r="L3633">
        <v>6</v>
      </c>
      <c r="M3633" t="b">
        <v>0</v>
      </c>
      <c r="N3633" t="s">
        <v>8271</v>
      </c>
      <c r="O3633" s="5">
        <f>E3633/D3633</f>
        <v>0.16</v>
      </c>
      <c r="P3633" s="6">
        <f>ROUND(E3633/L3633,2)</f>
        <v>66.67</v>
      </c>
      <c r="Q3633" t="str">
        <f>LEFT(N3633, SEARCH("/",N3633)-1)</f>
        <v>theater</v>
      </c>
      <c r="R3633" t="str">
        <f>RIGHT(N3633, LEN(N3633)-SEARCH("/",N3633))</f>
        <v>plays</v>
      </c>
      <c r="S3633" s="10">
        <f t="shared" si="112"/>
        <v>42374.446747685179</v>
      </c>
      <c r="T3633" s="10">
        <f t="shared" si="113"/>
        <v>42403.575694444444</v>
      </c>
    </row>
    <row r="3634" spans="1:20" ht="49" x14ac:dyDescent="0.25">
      <c r="A3634">
        <v>4031</v>
      </c>
      <c r="B3634" s="3" t="s">
        <v>4027</v>
      </c>
      <c r="C3634" s="3" t="s">
        <v>8136</v>
      </c>
      <c r="D3634">
        <v>5000</v>
      </c>
      <c r="E3634">
        <v>0</v>
      </c>
      <c r="F3634" t="s">
        <v>8221</v>
      </c>
      <c r="G3634" t="s">
        <v>8224</v>
      </c>
      <c r="H3634" t="s">
        <v>8246</v>
      </c>
      <c r="I3634">
        <v>1418914964</v>
      </c>
      <c r="J3634">
        <v>1414591364</v>
      </c>
      <c r="K3634" t="b">
        <v>0</v>
      </c>
      <c r="L3634">
        <v>0</v>
      </c>
      <c r="M3634" t="b">
        <v>0</v>
      </c>
      <c r="N3634" t="s">
        <v>8271</v>
      </c>
      <c r="O3634" s="5">
        <f>E3634/D3634</f>
        <v>0</v>
      </c>
      <c r="P3634" s="6" t="e">
        <f>ROUND(E3634/L3634,2)</f>
        <v>#DIV/0!</v>
      </c>
      <c r="Q3634" t="str">
        <f>LEFT(N3634, SEARCH("/",N3634)-1)</f>
        <v>theater</v>
      </c>
      <c r="R3634" t="str">
        <f>RIGHT(N3634, LEN(N3634)-SEARCH("/",N3634))</f>
        <v>plays</v>
      </c>
      <c r="S3634" s="10">
        <f t="shared" si="112"/>
        <v>41941.376898148148</v>
      </c>
      <c r="T3634" s="10">
        <f t="shared" si="113"/>
        <v>41991.418564814812</v>
      </c>
    </row>
    <row r="3635" spans="1:20" ht="49" x14ac:dyDescent="0.25">
      <c r="A3635">
        <v>4032</v>
      </c>
      <c r="B3635" s="3" t="s">
        <v>4028</v>
      </c>
      <c r="C3635" s="3" t="s">
        <v>8137</v>
      </c>
      <c r="D3635">
        <v>6048</v>
      </c>
      <c r="E3635">
        <v>413</v>
      </c>
      <c r="F3635" t="s">
        <v>8221</v>
      </c>
      <c r="G3635" t="s">
        <v>8224</v>
      </c>
      <c r="H3635" t="s">
        <v>8246</v>
      </c>
      <c r="I3635">
        <v>1450211116</v>
      </c>
      <c r="J3635">
        <v>1445023516</v>
      </c>
      <c r="K3635" t="b">
        <v>0</v>
      </c>
      <c r="L3635">
        <v>7</v>
      </c>
      <c r="M3635" t="b">
        <v>0</v>
      </c>
      <c r="N3635" t="s">
        <v>8271</v>
      </c>
      <c r="O3635" s="5">
        <f>E3635/D3635</f>
        <v>6.8287037037037035E-2</v>
      </c>
      <c r="P3635" s="6">
        <f>ROUND(E3635/L3635,2)</f>
        <v>59</v>
      </c>
      <c r="Q3635" t="str">
        <f>LEFT(N3635, SEARCH("/",N3635)-1)</f>
        <v>theater</v>
      </c>
      <c r="R3635" t="str">
        <f>RIGHT(N3635, LEN(N3635)-SEARCH("/",N3635))</f>
        <v>plays</v>
      </c>
      <c r="S3635" s="10">
        <f t="shared" si="112"/>
        <v>42293.60087962963</v>
      </c>
      <c r="T3635" s="10">
        <f t="shared" si="113"/>
        <v>42353.642546296294</v>
      </c>
    </row>
    <row r="3636" spans="1:20" ht="49" x14ac:dyDescent="0.25">
      <c r="A3636">
        <v>4033</v>
      </c>
      <c r="B3636" s="3" t="s">
        <v>4029</v>
      </c>
      <c r="C3636" s="3" t="s">
        <v>8138</v>
      </c>
      <c r="D3636">
        <v>23900</v>
      </c>
      <c r="E3636">
        <v>6141.99</v>
      </c>
      <c r="F3636" t="s">
        <v>8221</v>
      </c>
      <c r="G3636" t="s">
        <v>8225</v>
      </c>
      <c r="H3636" t="s">
        <v>8247</v>
      </c>
      <c r="I3636">
        <v>1475398800</v>
      </c>
      <c r="J3636">
        <v>1472711224</v>
      </c>
      <c r="K3636" t="b">
        <v>0</v>
      </c>
      <c r="L3636">
        <v>94</v>
      </c>
      <c r="M3636" t="b">
        <v>0</v>
      </c>
      <c r="N3636" t="s">
        <v>8271</v>
      </c>
      <c r="O3636" s="5">
        <f>E3636/D3636</f>
        <v>0.25698702928870293</v>
      </c>
      <c r="P3636" s="6">
        <f>ROUND(E3636/L3636,2)</f>
        <v>65.34</v>
      </c>
      <c r="Q3636" t="str">
        <f>LEFT(N3636, SEARCH("/",N3636)-1)</f>
        <v>theater</v>
      </c>
      <c r="R3636" t="str">
        <f>RIGHT(N3636, LEN(N3636)-SEARCH("/",N3636))</f>
        <v>plays</v>
      </c>
      <c r="S3636" s="10">
        <f t="shared" si="112"/>
        <v>42614.06046296296</v>
      </c>
      <c r="T3636" s="10">
        <f t="shared" si="113"/>
        <v>42645.166666666664</v>
      </c>
    </row>
    <row r="3637" spans="1:20" ht="49" x14ac:dyDescent="0.25">
      <c r="A3637">
        <v>4034</v>
      </c>
      <c r="B3637" s="3" t="s">
        <v>4030</v>
      </c>
      <c r="C3637" s="3" t="s">
        <v>8139</v>
      </c>
      <c r="D3637">
        <v>13500</v>
      </c>
      <c r="E3637">
        <v>200</v>
      </c>
      <c r="F3637" t="s">
        <v>8221</v>
      </c>
      <c r="G3637" t="s">
        <v>8224</v>
      </c>
      <c r="H3637" t="s">
        <v>8246</v>
      </c>
      <c r="I3637">
        <v>1428097450</v>
      </c>
      <c r="J3637">
        <v>1425509050</v>
      </c>
      <c r="K3637" t="b">
        <v>0</v>
      </c>
      <c r="L3637">
        <v>2</v>
      </c>
      <c r="M3637" t="b">
        <v>0</v>
      </c>
      <c r="N3637" t="s">
        <v>8271</v>
      </c>
      <c r="O3637" s="5">
        <f>E3637/D3637</f>
        <v>1.4814814814814815E-2</v>
      </c>
      <c r="P3637" s="6">
        <f>ROUND(E3637/L3637,2)</f>
        <v>100</v>
      </c>
      <c r="Q3637" t="str">
        <f>LEFT(N3637, SEARCH("/",N3637)-1)</f>
        <v>theater</v>
      </c>
      <c r="R3637" t="str">
        <f>RIGHT(N3637, LEN(N3637)-SEARCH("/",N3637))</f>
        <v>plays</v>
      </c>
      <c r="S3637" s="10">
        <f t="shared" si="112"/>
        <v>42067.739004629628</v>
      </c>
      <c r="T3637" s="10">
        <f t="shared" si="113"/>
        <v>42097.697337962956</v>
      </c>
    </row>
    <row r="3638" spans="1:20" ht="33" x14ac:dyDescent="0.25">
      <c r="A3638">
        <v>4035</v>
      </c>
      <c r="B3638" s="3" t="s">
        <v>4031</v>
      </c>
      <c r="C3638" s="3" t="s">
        <v>8140</v>
      </c>
      <c r="D3638">
        <v>10000</v>
      </c>
      <c r="E3638">
        <v>3685</v>
      </c>
      <c r="F3638" t="s">
        <v>8221</v>
      </c>
      <c r="G3638" t="s">
        <v>8224</v>
      </c>
      <c r="H3638" t="s">
        <v>8246</v>
      </c>
      <c r="I3638">
        <v>1413925887</v>
      </c>
      <c r="J3638">
        <v>1411333887</v>
      </c>
      <c r="K3638" t="b">
        <v>0</v>
      </c>
      <c r="L3638">
        <v>25</v>
      </c>
      <c r="M3638" t="b">
        <v>0</v>
      </c>
      <c r="N3638" t="s">
        <v>8271</v>
      </c>
      <c r="O3638" s="5">
        <f>E3638/D3638</f>
        <v>0.36849999999999999</v>
      </c>
      <c r="P3638" s="6">
        <f>ROUND(E3638/L3638,2)</f>
        <v>147.4</v>
      </c>
      <c r="Q3638" t="str">
        <f>LEFT(N3638, SEARCH("/",N3638)-1)</f>
        <v>theater</v>
      </c>
      <c r="R3638" t="str">
        <f>RIGHT(N3638, LEN(N3638)-SEARCH("/",N3638))</f>
        <v>plays</v>
      </c>
      <c r="S3638" s="10">
        <f t="shared" si="112"/>
        <v>41903.674618055556</v>
      </c>
      <c r="T3638" s="10">
        <f t="shared" si="113"/>
        <v>41933.674618055556</v>
      </c>
    </row>
    <row r="3639" spans="1:20" ht="49" x14ac:dyDescent="0.25">
      <c r="A3639">
        <v>4036</v>
      </c>
      <c r="B3639" s="3" t="s">
        <v>4032</v>
      </c>
      <c r="C3639" s="3" t="s">
        <v>7438</v>
      </c>
      <c r="D3639">
        <v>6000</v>
      </c>
      <c r="E3639">
        <v>2823</v>
      </c>
      <c r="F3639" t="s">
        <v>8221</v>
      </c>
      <c r="G3639" t="s">
        <v>8224</v>
      </c>
      <c r="H3639" t="s">
        <v>8246</v>
      </c>
      <c r="I3639">
        <v>1404253800</v>
      </c>
      <c r="J3639">
        <v>1402784964</v>
      </c>
      <c r="K3639" t="b">
        <v>0</v>
      </c>
      <c r="L3639">
        <v>17</v>
      </c>
      <c r="M3639" t="b">
        <v>0</v>
      </c>
      <c r="N3639" t="s">
        <v>8271</v>
      </c>
      <c r="O3639" s="5">
        <f>E3639/D3639</f>
        <v>0.47049999999999997</v>
      </c>
      <c r="P3639" s="6">
        <f>ROUND(E3639/L3639,2)</f>
        <v>166.06</v>
      </c>
      <c r="Q3639" t="str">
        <f>LEFT(N3639, SEARCH("/",N3639)-1)</f>
        <v>theater</v>
      </c>
      <c r="R3639" t="str">
        <f>RIGHT(N3639, LEN(N3639)-SEARCH("/",N3639))</f>
        <v>plays</v>
      </c>
      <c r="S3639" s="10">
        <f t="shared" si="112"/>
        <v>41804.728750000002</v>
      </c>
      <c r="T3639" s="10">
        <f t="shared" si="113"/>
        <v>41821.729166666664</v>
      </c>
    </row>
    <row r="3640" spans="1:20" ht="49" x14ac:dyDescent="0.25">
      <c r="A3640">
        <v>4037</v>
      </c>
      <c r="B3640" s="3" t="s">
        <v>4033</v>
      </c>
      <c r="C3640" s="3" t="s">
        <v>8141</v>
      </c>
      <c r="D3640">
        <v>700</v>
      </c>
      <c r="E3640">
        <v>80</v>
      </c>
      <c r="F3640" t="s">
        <v>8221</v>
      </c>
      <c r="G3640" t="s">
        <v>8224</v>
      </c>
      <c r="H3640" t="s">
        <v>8246</v>
      </c>
      <c r="I3640">
        <v>1464099900</v>
      </c>
      <c r="J3640">
        <v>1462585315</v>
      </c>
      <c r="K3640" t="b">
        <v>0</v>
      </c>
      <c r="L3640">
        <v>2</v>
      </c>
      <c r="M3640" t="b">
        <v>0</v>
      </c>
      <c r="N3640" t="s">
        <v>8271</v>
      </c>
      <c r="O3640" s="5">
        <f>E3640/D3640</f>
        <v>0.11428571428571428</v>
      </c>
      <c r="P3640" s="6">
        <f>ROUND(E3640/L3640,2)</f>
        <v>40</v>
      </c>
      <c r="Q3640" t="str">
        <f>LEFT(N3640, SEARCH("/",N3640)-1)</f>
        <v>theater</v>
      </c>
      <c r="R3640" t="str">
        <f>RIGHT(N3640, LEN(N3640)-SEARCH("/",N3640))</f>
        <v>plays</v>
      </c>
      <c r="S3640" s="10">
        <f t="shared" si="112"/>
        <v>42496.862442129626</v>
      </c>
      <c r="T3640" s="10">
        <f t="shared" si="113"/>
        <v>42514.392361111109</v>
      </c>
    </row>
    <row r="3641" spans="1:20" ht="49" x14ac:dyDescent="0.25">
      <c r="A3641">
        <v>4038</v>
      </c>
      <c r="B3641" s="3" t="s">
        <v>4034</v>
      </c>
      <c r="C3641" s="3" t="s">
        <v>8142</v>
      </c>
      <c r="D3641">
        <v>2500</v>
      </c>
      <c r="E3641">
        <v>301</v>
      </c>
      <c r="F3641" t="s">
        <v>8221</v>
      </c>
      <c r="G3641" t="s">
        <v>8224</v>
      </c>
      <c r="H3641" t="s">
        <v>8246</v>
      </c>
      <c r="I3641">
        <v>1413573010</v>
      </c>
      <c r="J3641">
        <v>1408389010</v>
      </c>
      <c r="K3641" t="b">
        <v>0</v>
      </c>
      <c r="L3641">
        <v>4</v>
      </c>
      <c r="M3641" t="b">
        <v>0</v>
      </c>
      <c r="N3641" t="s">
        <v>8271</v>
      </c>
      <c r="O3641" s="5">
        <f>E3641/D3641</f>
        <v>0.12039999999999999</v>
      </c>
      <c r="P3641" s="6">
        <f>ROUND(E3641/L3641,2)</f>
        <v>75.25</v>
      </c>
      <c r="Q3641" t="str">
        <f>LEFT(N3641, SEARCH("/",N3641)-1)</f>
        <v>theater</v>
      </c>
      <c r="R3641" t="str">
        <f>RIGHT(N3641, LEN(N3641)-SEARCH("/",N3641))</f>
        <v>plays</v>
      </c>
      <c r="S3641" s="10">
        <f t="shared" si="112"/>
        <v>41869.590393518512</v>
      </c>
      <c r="T3641" s="10">
        <f t="shared" si="113"/>
        <v>41929.590393518512</v>
      </c>
    </row>
    <row r="3642" spans="1:20" ht="33" x14ac:dyDescent="0.25">
      <c r="A3642">
        <v>4039</v>
      </c>
      <c r="B3642" s="3" t="s">
        <v>4035</v>
      </c>
      <c r="C3642" s="3" t="s">
        <v>8143</v>
      </c>
      <c r="D3642">
        <v>500</v>
      </c>
      <c r="E3642">
        <v>300</v>
      </c>
      <c r="F3642" t="s">
        <v>8221</v>
      </c>
      <c r="G3642" t="s">
        <v>8224</v>
      </c>
      <c r="H3642" t="s">
        <v>8246</v>
      </c>
      <c r="I3642">
        <v>1448949540</v>
      </c>
      <c r="J3642">
        <v>1446048367</v>
      </c>
      <c r="K3642" t="b">
        <v>0</v>
      </c>
      <c r="L3642">
        <v>5</v>
      </c>
      <c r="M3642" t="b">
        <v>0</v>
      </c>
      <c r="N3642" t="s">
        <v>8271</v>
      </c>
      <c r="O3642" s="5">
        <f>E3642/D3642</f>
        <v>0.6</v>
      </c>
      <c r="P3642" s="6">
        <f>ROUND(E3642/L3642,2)</f>
        <v>60</v>
      </c>
      <c r="Q3642" t="str">
        <f>LEFT(N3642, SEARCH("/",N3642)-1)</f>
        <v>theater</v>
      </c>
      <c r="R3642" t="str">
        <f>RIGHT(N3642, LEN(N3642)-SEARCH("/",N3642))</f>
        <v>plays</v>
      </c>
      <c r="S3642" s="10">
        <f t="shared" si="112"/>
        <v>42305.462581018517</v>
      </c>
      <c r="T3642" s="10">
        <f t="shared" si="113"/>
        <v>42339.040972222218</v>
      </c>
    </row>
    <row r="3643" spans="1:20" ht="49" x14ac:dyDescent="0.25">
      <c r="A3643">
        <v>4040</v>
      </c>
      <c r="B3643" s="3" t="s">
        <v>4036</v>
      </c>
      <c r="C3643" s="3" t="s">
        <v>8144</v>
      </c>
      <c r="D3643">
        <v>8000</v>
      </c>
      <c r="E3643">
        <v>2500</v>
      </c>
      <c r="F3643" t="s">
        <v>8221</v>
      </c>
      <c r="G3643" t="s">
        <v>8224</v>
      </c>
      <c r="H3643" t="s">
        <v>8246</v>
      </c>
      <c r="I3643">
        <v>1437188400</v>
      </c>
      <c r="J3643">
        <v>1432100004</v>
      </c>
      <c r="K3643" t="b">
        <v>0</v>
      </c>
      <c r="L3643">
        <v>2</v>
      </c>
      <c r="M3643" t="b">
        <v>0</v>
      </c>
      <c r="N3643" t="s">
        <v>8271</v>
      </c>
      <c r="O3643" s="5">
        <f>E3643/D3643</f>
        <v>0.3125</v>
      </c>
      <c r="P3643" s="6">
        <f>ROUND(E3643/L3643,2)</f>
        <v>1250</v>
      </c>
      <c r="Q3643" t="str">
        <f>LEFT(N3643, SEARCH("/",N3643)-1)</f>
        <v>theater</v>
      </c>
      <c r="R3643" t="str">
        <f>RIGHT(N3643, LEN(N3643)-SEARCH("/",N3643))</f>
        <v>plays</v>
      </c>
      <c r="S3643" s="10">
        <f t="shared" si="112"/>
        <v>42144.023194444446</v>
      </c>
      <c r="T3643" s="10">
        <f t="shared" si="113"/>
        <v>42202.916666666664</v>
      </c>
    </row>
    <row r="3644" spans="1:20" ht="33" x14ac:dyDescent="0.25">
      <c r="A3644">
        <v>4041</v>
      </c>
      <c r="B3644" s="3" t="s">
        <v>4037</v>
      </c>
      <c r="C3644" s="3" t="s">
        <v>8145</v>
      </c>
      <c r="D3644">
        <v>5000</v>
      </c>
      <c r="E3644">
        <v>21</v>
      </c>
      <c r="F3644" t="s">
        <v>8221</v>
      </c>
      <c r="G3644" t="s">
        <v>8225</v>
      </c>
      <c r="H3644" t="s">
        <v>8247</v>
      </c>
      <c r="I3644">
        <v>1473160954</v>
      </c>
      <c r="J3644">
        <v>1467976954</v>
      </c>
      <c r="K3644" t="b">
        <v>0</v>
      </c>
      <c r="L3644">
        <v>2</v>
      </c>
      <c r="M3644" t="b">
        <v>0</v>
      </c>
      <c r="N3644" t="s">
        <v>8271</v>
      </c>
      <c r="O3644" s="5">
        <f>E3644/D3644</f>
        <v>4.1999999999999997E-3</v>
      </c>
      <c r="P3644" s="6">
        <f>ROUND(E3644/L3644,2)</f>
        <v>10.5</v>
      </c>
      <c r="Q3644" t="str">
        <f>LEFT(N3644, SEARCH("/",N3644)-1)</f>
        <v>theater</v>
      </c>
      <c r="R3644" t="str">
        <f>RIGHT(N3644, LEN(N3644)-SEARCH("/",N3644))</f>
        <v>plays</v>
      </c>
      <c r="S3644" s="10">
        <f t="shared" si="112"/>
        <v>42559.265671296293</v>
      </c>
      <c r="T3644" s="10">
        <f t="shared" si="113"/>
        <v>42619.265671296293</v>
      </c>
    </row>
    <row r="3645" spans="1:20" ht="49" x14ac:dyDescent="0.25">
      <c r="A3645">
        <v>4042</v>
      </c>
      <c r="B3645" s="3" t="s">
        <v>4038</v>
      </c>
      <c r="C3645" s="3" t="s">
        <v>8146</v>
      </c>
      <c r="D3645">
        <v>10000</v>
      </c>
      <c r="E3645">
        <v>21</v>
      </c>
      <c r="F3645" t="s">
        <v>8221</v>
      </c>
      <c r="G3645" t="s">
        <v>8224</v>
      </c>
      <c r="H3645" t="s">
        <v>8246</v>
      </c>
      <c r="I3645">
        <v>1421781360</v>
      </c>
      <c r="J3645">
        <v>1419213664</v>
      </c>
      <c r="K3645" t="b">
        <v>0</v>
      </c>
      <c r="L3645">
        <v>3</v>
      </c>
      <c r="M3645" t="b">
        <v>0</v>
      </c>
      <c r="N3645" t="s">
        <v>8271</v>
      </c>
      <c r="O3645" s="5">
        <f>E3645/D3645</f>
        <v>2.0999999999999999E-3</v>
      </c>
      <c r="P3645" s="6">
        <f>ROUND(E3645/L3645,2)</f>
        <v>7</v>
      </c>
      <c r="Q3645" t="str">
        <f>LEFT(N3645, SEARCH("/",N3645)-1)</f>
        <v>theater</v>
      </c>
      <c r="R3645" t="str">
        <f>RIGHT(N3645, LEN(N3645)-SEARCH("/",N3645))</f>
        <v>plays</v>
      </c>
      <c r="S3645" s="10">
        <f t="shared" si="112"/>
        <v>41994.875740740739</v>
      </c>
      <c r="T3645" s="10">
        <f t="shared" si="113"/>
        <v>42024.594444444439</v>
      </c>
    </row>
    <row r="3646" spans="1:20" ht="49" x14ac:dyDescent="0.25">
      <c r="A3646">
        <v>4043</v>
      </c>
      <c r="B3646" s="3" t="s">
        <v>4039</v>
      </c>
      <c r="C3646" s="3" t="s">
        <v>8147</v>
      </c>
      <c r="D3646">
        <v>300</v>
      </c>
      <c r="E3646">
        <v>0</v>
      </c>
      <c r="F3646" t="s">
        <v>8221</v>
      </c>
      <c r="G3646" t="s">
        <v>8229</v>
      </c>
      <c r="H3646" t="s">
        <v>8251</v>
      </c>
      <c r="I3646">
        <v>1416524325</v>
      </c>
      <c r="J3646">
        <v>1415228325</v>
      </c>
      <c r="K3646" t="b">
        <v>0</v>
      </c>
      <c r="L3646">
        <v>0</v>
      </c>
      <c r="M3646" t="b">
        <v>0</v>
      </c>
      <c r="N3646" t="s">
        <v>8271</v>
      </c>
      <c r="O3646" s="5">
        <f>E3646/D3646</f>
        <v>0</v>
      </c>
      <c r="P3646" s="6" t="e">
        <f>ROUND(E3646/L3646,2)</f>
        <v>#DIV/0!</v>
      </c>
      <c r="Q3646" t="str">
        <f>LEFT(N3646, SEARCH("/",N3646)-1)</f>
        <v>theater</v>
      </c>
      <c r="R3646" t="str">
        <f>RIGHT(N3646, LEN(N3646)-SEARCH("/",N3646))</f>
        <v>plays</v>
      </c>
      <c r="S3646" s="10">
        <f t="shared" si="112"/>
        <v>41948.749131944445</v>
      </c>
      <c r="T3646" s="10">
        <f t="shared" si="113"/>
        <v>41963.749131944445</v>
      </c>
    </row>
    <row r="3647" spans="1:20" ht="49" x14ac:dyDescent="0.25">
      <c r="A3647">
        <v>4044</v>
      </c>
      <c r="B3647" s="3" t="s">
        <v>4040</v>
      </c>
      <c r="C3647" s="3" t="s">
        <v>8148</v>
      </c>
      <c r="D3647">
        <v>600</v>
      </c>
      <c r="E3647">
        <v>225</v>
      </c>
      <c r="F3647" t="s">
        <v>8221</v>
      </c>
      <c r="G3647" t="s">
        <v>8224</v>
      </c>
      <c r="H3647" t="s">
        <v>8246</v>
      </c>
      <c r="I3647">
        <v>1428642000</v>
      </c>
      <c r="J3647">
        <v>1426050982</v>
      </c>
      <c r="K3647" t="b">
        <v>0</v>
      </c>
      <c r="L3647">
        <v>4</v>
      </c>
      <c r="M3647" t="b">
        <v>0</v>
      </c>
      <c r="N3647" t="s">
        <v>8271</v>
      </c>
      <c r="O3647" s="5">
        <f>E3647/D3647</f>
        <v>0.375</v>
      </c>
      <c r="P3647" s="6">
        <f>ROUND(E3647/L3647,2)</f>
        <v>56.25</v>
      </c>
      <c r="Q3647" t="str">
        <f>LEFT(N3647, SEARCH("/",N3647)-1)</f>
        <v>theater</v>
      </c>
      <c r="R3647" t="str">
        <f>RIGHT(N3647, LEN(N3647)-SEARCH("/",N3647))</f>
        <v>plays</v>
      </c>
      <c r="S3647" s="10">
        <f t="shared" si="112"/>
        <v>42074.011365740742</v>
      </c>
      <c r="T3647" s="10">
        <f t="shared" si="113"/>
        <v>42103.999999999993</v>
      </c>
    </row>
    <row r="3648" spans="1:20" ht="49" x14ac:dyDescent="0.25">
      <c r="A3648">
        <v>4045</v>
      </c>
      <c r="B3648" s="3" t="s">
        <v>4041</v>
      </c>
      <c r="C3648" s="3" t="s">
        <v>8149</v>
      </c>
      <c r="D3648">
        <v>5000</v>
      </c>
      <c r="E3648">
        <v>1</v>
      </c>
      <c r="F3648" t="s">
        <v>8221</v>
      </c>
      <c r="G3648" t="s">
        <v>8226</v>
      </c>
      <c r="H3648" t="s">
        <v>8248</v>
      </c>
      <c r="I3648">
        <v>1408596589</v>
      </c>
      <c r="J3648">
        <v>1406004589</v>
      </c>
      <c r="K3648" t="b">
        <v>0</v>
      </c>
      <c r="L3648">
        <v>1</v>
      </c>
      <c r="M3648" t="b">
        <v>0</v>
      </c>
      <c r="N3648" t="s">
        <v>8271</v>
      </c>
      <c r="O3648" s="5">
        <f>E3648/D3648</f>
        <v>2.0000000000000001E-4</v>
      </c>
      <c r="P3648" s="6">
        <f>ROUND(E3648/L3648,2)</f>
        <v>1</v>
      </c>
      <c r="Q3648" t="str">
        <f>LEFT(N3648, SEARCH("/",N3648)-1)</f>
        <v>theater</v>
      </c>
      <c r="R3648" t="str">
        <f>RIGHT(N3648, LEN(N3648)-SEARCH("/",N3648))</f>
        <v>plays</v>
      </c>
      <c r="S3648" s="10">
        <f t="shared" si="112"/>
        <v>41841.992928240739</v>
      </c>
      <c r="T3648" s="10">
        <f t="shared" si="113"/>
        <v>41871.992928240739</v>
      </c>
    </row>
    <row r="3649" spans="1:20" ht="49" x14ac:dyDescent="0.25">
      <c r="A3649">
        <v>4046</v>
      </c>
      <c r="B3649" s="3" t="s">
        <v>4042</v>
      </c>
      <c r="C3649" s="3" t="s">
        <v>8150</v>
      </c>
      <c r="D3649">
        <v>5600</v>
      </c>
      <c r="E3649">
        <v>460</v>
      </c>
      <c r="F3649" t="s">
        <v>8221</v>
      </c>
      <c r="G3649" t="s">
        <v>8224</v>
      </c>
      <c r="H3649" t="s">
        <v>8246</v>
      </c>
      <c r="I3649">
        <v>1413992210</v>
      </c>
      <c r="J3649">
        <v>1411400210</v>
      </c>
      <c r="K3649" t="b">
        <v>0</v>
      </c>
      <c r="L3649">
        <v>12</v>
      </c>
      <c r="M3649" t="b">
        <v>0</v>
      </c>
      <c r="N3649" t="s">
        <v>8271</v>
      </c>
      <c r="O3649" s="5">
        <f>E3649/D3649</f>
        <v>8.2142857142857142E-2</v>
      </c>
      <c r="P3649" s="6">
        <f>ROUND(E3649/L3649,2)</f>
        <v>38.33</v>
      </c>
      <c r="Q3649" t="str">
        <f>LEFT(N3649, SEARCH("/",N3649)-1)</f>
        <v>theater</v>
      </c>
      <c r="R3649" t="str">
        <f>RIGHT(N3649, LEN(N3649)-SEARCH("/",N3649))</f>
        <v>plays</v>
      </c>
      <c r="S3649" s="10">
        <f t="shared" si="112"/>
        <v>41904.442245370366</v>
      </c>
      <c r="T3649" s="10">
        <f t="shared" si="113"/>
        <v>41934.442245370366</v>
      </c>
    </row>
    <row r="3650" spans="1:20" ht="49" x14ac:dyDescent="0.25">
      <c r="A3650">
        <v>4047</v>
      </c>
      <c r="B3650" s="3" t="s">
        <v>4043</v>
      </c>
      <c r="C3650" s="3" t="s">
        <v>8151</v>
      </c>
      <c r="D3650">
        <v>5000</v>
      </c>
      <c r="E3650">
        <v>110</v>
      </c>
      <c r="F3650" t="s">
        <v>8221</v>
      </c>
      <c r="G3650" t="s">
        <v>8224</v>
      </c>
      <c r="H3650" t="s">
        <v>8246</v>
      </c>
      <c r="I3650">
        <v>1420938000</v>
      </c>
      <c r="J3650">
        <v>1418862743</v>
      </c>
      <c r="K3650" t="b">
        <v>0</v>
      </c>
      <c r="L3650">
        <v>4</v>
      </c>
      <c r="M3650" t="b">
        <v>0</v>
      </c>
      <c r="N3650" t="s">
        <v>8271</v>
      </c>
      <c r="O3650" s="5">
        <f>E3650/D3650</f>
        <v>2.1999999999999999E-2</v>
      </c>
      <c r="P3650" s="6">
        <f>ROUND(E3650/L3650,2)</f>
        <v>27.5</v>
      </c>
      <c r="Q3650" t="str">
        <f>LEFT(N3650, SEARCH("/",N3650)-1)</f>
        <v>theater</v>
      </c>
      <c r="R3650" t="str">
        <f>RIGHT(N3650, LEN(N3650)-SEARCH("/",N3650))</f>
        <v>plays</v>
      </c>
      <c r="S3650" s="10">
        <f t="shared" si="112"/>
        <v>41990.814155092587</v>
      </c>
      <c r="T3650" s="10">
        <f t="shared" si="113"/>
        <v>42014.833333333336</v>
      </c>
    </row>
    <row r="3651" spans="1:20" ht="49" x14ac:dyDescent="0.25">
      <c r="A3651">
        <v>4048</v>
      </c>
      <c r="B3651" s="3" t="s">
        <v>4044</v>
      </c>
      <c r="C3651" s="3" t="s">
        <v>8152</v>
      </c>
      <c r="D3651">
        <v>17000</v>
      </c>
      <c r="E3651">
        <v>3001</v>
      </c>
      <c r="F3651" t="s">
        <v>8221</v>
      </c>
      <c r="G3651" t="s">
        <v>8225</v>
      </c>
      <c r="H3651" t="s">
        <v>8247</v>
      </c>
      <c r="I3651">
        <v>1460373187</v>
      </c>
      <c r="J3651">
        <v>1457352787</v>
      </c>
      <c r="K3651" t="b">
        <v>0</v>
      </c>
      <c r="L3651">
        <v>91</v>
      </c>
      <c r="M3651" t="b">
        <v>0</v>
      </c>
      <c r="N3651" t="s">
        <v>8271</v>
      </c>
      <c r="O3651" s="5">
        <f>E3651/D3651</f>
        <v>0.17652941176470588</v>
      </c>
      <c r="P3651" s="6">
        <f>ROUND(E3651/L3651,2)</f>
        <v>32.979999999999997</v>
      </c>
      <c r="Q3651" t="str">
        <f>LEFT(N3651, SEARCH("/",N3651)-1)</f>
        <v>theater</v>
      </c>
      <c r="R3651" t="str">
        <f>RIGHT(N3651, LEN(N3651)-SEARCH("/",N3651))</f>
        <v>plays</v>
      </c>
      <c r="S3651" s="10">
        <f t="shared" ref="S3651:S3714" si="114">(J3651/86400)+25569+(-5/24)</f>
        <v>42436.300775462958</v>
      </c>
      <c r="T3651" s="10">
        <f t="shared" ref="T3651:T3714" si="115">(I3651/86400)+25569+(-5/24)</f>
        <v>42471.259108796294</v>
      </c>
    </row>
    <row r="3652" spans="1:20" ht="49" x14ac:dyDescent="0.25">
      <c r="A3652">
        <v>4049</v>
      </c>
      <c r="B3652" s="3" t="s">
        <v>4045</v>
      </c>
      <c r="C3652" s="3" t="s">
        <v>8153</v>
      </c>
      <c r="D3652">
        <v>20000</v>
      </c>
      <c r="E3652">
        <v>16</v>
      </c>
      <c r="F3652" t="s">
        <v>8221</v>
      </c>
      <c r="G3652" t="s">
        <v>8224</v>
      </c>
      <c r="H3652" t="s">
        <v>8246</v>
      </c>
      <c r="I3652">
        <v>1436914815</v>
      </c>
      <c r="J3652">
        <v>1434322815</v>
      </c>
      <c r="K3652" t="b">
        <v>0</v>
      </c>
      <c r="L3652">
        <v>1</v>
      </c>
      <c r="M3652" t="b">
        <v>0</v>
      </c>
      <c r="N3652" t="s">
        <v>8271</v>
      </c>
      <c r="O3652" s="5">
        <f>E3652/D3652</f>
        <v>8.0000000000000004E-4</v>
      </c>
      <c r="P3652" s="6">
        <f>ROUND(E3652/L3652,2)</f>
        <v>16</v>
      </c>
      <c r="Q3652" t="str">
        <f>LEFT(N3652, SEARCH("/",N3652)-1)</f>
        <v>theater</v>
      </c>
      <c r="R3652" t="str">
        <f>RIGHT(N3652, LEN(N3652)-SEARCH("/",N3652))</f>
        <v>plays</v>
      </c>
      <c r="S3652" s="10">
        <f t="shared" si="114"/>
        <v>42169.750173611108</v>
      </c>
      <c r="T3652" s="10">
        <f t="shared" si="115"/>
        <v>42199.750173611108</v>
      </c>
    </row>
    <row r="3653" spans="1:20" ht="49" x14ac:dyDescent="0.25">
      <c r="A3653">
        <v>4050</v>
      </c>
      <c r="B3653" s="3" t="s">
        <v>4046</v>
      </c>
      <c r="C3653" s="3" t="s">
        <v>8154</v>
      </c>
      <c r="D3653">
        <v>1500</v>
      </c>
      <c r="E3653">
        <v>1</v>
      </c>
      <c r="F3653" t="s">
        <v>8221</v>
      </c>
      <c r="G3653" t="s">
        <v>8224</v>
      </c>
      <c r="H3653" t="s">
        <v>8246</v>
      </c>
      <c r="I3653">
        <v>1414077391</v>
      </c>
      <c r="J3653">
        <v>1411485391</v>
      </c>
      <c r="K3653" t="b">
        <v>0</v>
      </c>
      <c r="L3653">
        <v>1</v>
      </c>
      <c r="M3653" t="b">
        <v>0</v>
      </c>
      <c r="N3653" t="s">
        <v>8271</v>
      </c>
      <c r="O3653" s="5">
        <f>E3653/D3653</f>
        <v>6.6666666666666664E-4</v>
      </c>
      <c r="P3653" s="6">
        <f>ROUND(E3653/L3653,2)</f>
        <v>1</v>
      </c>
      <c r="Q3653" t="str">
        <f>LEFT(N3653, SEARCH("/",N3653)-1)</f>
        <v>theater</v>
      </c>
      <c r="R3653" t="str">
        <f>RIGHT(N3653, LEN(N3653)-SEARCH("/",N3653))</f>
        <v>plays</v>
      </c>
      <c r="S3653" s="10">
        <f t="shared" si="114"/>
        <v>41905.428136574068</v>
      </c>
      <c r="T3653" s="10">
        <f t="shared" si="115"/>
        <v>41935.428136574068</v>
      </c>
    </row>
    <row r="3654" spans="1:20" ht="49" x14ac:dyDescent="0.25">
      <c r="A3654">
        <v>4051</v>
      </c>
      <c r="B3654" s="3" t="s">
        <v>4047</v>
      </c>
      <c r="C3654" s="3" t="s">
        <v>8155</v>
      </c>
      <c r="D3654">
        <v>500</v>
      </c>
      <c r="E3654">
        <v>0</v>
      </c>
      <c r="F3654" t="s">
        <v>8221</v>
      </c>
      <c r="G3654" t="s">
        <v>8224</v>
      </c>
      <c r="H3654" t="s">
        <v>8246</v>
      </c>
      <c r="I3654">
        <v>1399618380</v>
      </c>
      <c r="J3654">
        <v>1399058797</v>
      </c>
      <c r="K3654" t="b">
        <v>0</v>
      </c>
      <c r="L3654">
        <v>0</v>
      </c>
      <c r="M3654" t="b">
        <v>0</v>
      </c>
      <c r="N3654" t="s">
        <v>8271</v>
      </c>
      <c r="O3654" s="5">
        <f>E3654/D3654</f>
        <v>0</v>
      </c>
      <c r="P3654" s="6" t="e">
        <f>ROUND(E3654/L3654,2)</f>
        <v>#DIV/0!</v>
      </c>
      <c r="Q3654" t="str">
        <f>LEFT(N3654, SEARCH("/",N3654)-1)</f>
        <v>theater</v>
      </c>
      <c r="R3654" t="str">
        <f>RIGHT(N3654, LEN(N3654)-SEARCH("/",N3654))</f>
        <v>plays</v>
      </c>
      <c r="S3654" s="10">
        <f t="shared" si="114"/>
        <v>41761.601817129624</v>
      </c>
      <c r="T3654" s="10">
        <f t="shared" si="115"/>
        <v>41768.078472222223</v>
      </c>
    </row>
    <row r="3655" spans="1:20" ht="65" x14ac:dyDescent="0.25">
      <c r="A3655">
        <v>4052</v>
      </c>
      <c r="B3655" s="3" t="s">
        <v>4048</v>
      </c>
      <c r="C3655" s="3" t="s">
        <v>8156</v>
      </c>
      <c r="D3655">
        <v>3000</v>
      </c>
      <c r="E3655">
        <v>1126</v>
      </c>
      <c r="F3655" t="s">
        <v>8221</v>
      </c>
      <c r="G3655" t="s">
        <v>8224</v>
      </c>
      <c r="H3655" t="s">
        <v>8246</v>
      </c>
      <c r="I3655">
        <v>1413234316</v>
      </c>
      <c r="J3655">
        <v>1408050316</v>
      </c>
      <c r="K3655" t="b">
        <v>0</v>
      </c>
      <c r="L3655">
        <v>13</v>
      </c>
      <c r="M3655" t="b">
        <v>0</v>
      </c>
      <c r="N3655" t="s">
        <v>8271</v>
      </c>
      <c r="O3655" s="5">
        <f>E3655/D3655</f>
        <v>0.37533333333333335</v>
      </c>
      <c r="P3655" s="6">
        <f>ROUND(E3655/L3655,2)</f>
        <v>86.62</v>
      </c>
      <c r="Q3655" t="str">
        <f>LEFT(N3655, SEARCH("/",N3655)-1)</f>
        <v>theater</v>
      </c>
      <c r="R3655" t="str">
        <f>RIGHT(N3655, LEN(N3655)-SEARCH("/",N3655))</f>
        <v>plays</v>
      </c>
      <c r="S3655" s="10">
        <f t="shared" si="114"/>
        <v>41865.670324074068</v>
      </c>
      <c r="T3655" s="10">
        <f t="shared" si="115"/>
        <v>41925.670324074068</v>
      </c>
    </row>
    <row r="3656" spans="1:20" ht="49" x14ac:dyDescent="0.25">
      <c r="A3656">
        <v>4053</v>
      </c>
      <c r="B3656" s="3" t="s">
        <v>4049</v>
      </c>
      <c r="C3656" s="3" t="s">
        <v>8157</v>
      </c>
      <c r="D3656">
        <v>500</v>
      </c>
      <c r="E3656">
        <v>110</v>
      </c>
      <c r="F3656" t="s">
        <v>8221</v>
      </c>
      <c r="G3656" t="s">
        <v>8225</v>
      </c>
      <c r="H3656" t="s">
        <v>8247</v>
      </c>
      <c r="I3656">
        <v>1416081600</v>
      </c>
      <c r="J3656">
        <v>1413477228</v>
      </c>
      <c r="K3656" t="b">
        <v>0</v>
      </c>
      <c r="L3656">
        <v>2</v>
      </c>
      <c r="M3656" t="b">
        <v>0</v>
      </c>
      <c r="N3656" t="s">
        <v>8271</v>
      </c>
      <c r="O3656" s="5">
        <f>E3656/D3656</f>
        <v>0.22</v>
      </c>
      <c r="P3656" s="6">
        <f>ROUND(E3656/L3656,2)</f>
        <v>55</v>
      </c>
      <c r="Q3656" t="str">
        <f>LEFT(N3656, SEARCH("/",N3656)-1)</f>
        <v>theater</v>
      </c>
      <c r="R3656" t="str">
        <f>RIGHT(N3656, LEN(N3656)-SEARCH("/",N3656))</f>
        <v>plays</v>
      </c>
      <c r="S3656" s="10">
        <f t="shared" si="114"/>
        <v>41928.481805555552</v>
      </c>
      <c r="T3656" s="10">
        <f t="shared" si="115"/>
        <v>41958.624999999993</v>
      </c>
    </row>
    <row r="3657" spans="1:20" ht="49" x14ac:dyDescent="0.25">
      <c r="A3657">
        <v>4054</v>
      </c>
      <c r="B3657" s="3" t="s">
        <v>4050</v>
      </c>
      <c r="C3657" s="3" t="s">
        <v>8158</v>
      </c>
      <c r="D3657">
        <v>8880</v>
      </c>
      <c r="E3657">
        <v>0</v>
      </c>
      <c r="F3657" t="s">
        <v>8221</v>
      </c>
      <c r="G3657" t="s">
        <v>8224</v>
      </c>
      <c r="H3657" t="s">
        <v>8246</v>
      </c>
      <c r="I3657">
        <v>1475294400</v>
      </c>
      <c r="J3657">
        <v>1472674285</v>
      </c>
      <c r="K3657" t="b">
        <v>0</v>
      </c>
      <c r="L3657">
        <v>0</v>
      </c>
      <c r="M3657" t="b">
        <v>0</v>
      </c>
      <c r="N3657" t="s">
        <v>8271</v>
      </c>
      <c r="O3657" s="5">
        <f>E3657/D3657</f>
        <v>0</v>
      </c>
      <c r="P3657" s="6" t="e">
        <f>ROUND(E3657/L3657,2)</f>
        <v>#DIV/0!</v>
      </c>
      <c r="Q3657" t="str">
        <f>LEFT(N3657, SEARCH("/",N3657)-1)</f>
        <v>theater</v>
      </c>
      <c r="R3657" t="str">
        <f>RIGHT(N3657, LEN(N3657)-SEARCH("/",N3657))</f>
        <v>plays</v>
      </c>
      <c r="S3657" s="10">
        <f t="shared" si="114"/>
        <v>42613.632928240739</v>
      </c>
      <c r="T3657" s="10">
        <f t="shared" si="115"/>
        <v>42643.958333333336</v>
      </c>
    </row>
    <row r="3658" spans="1:20" ht="49" x14ac:dyDescent="0.25">
      <c r="A3658">
        <v>4055</v>
      </c>
      <c r="B3658" s="3" t="s">
        <v>4051</v>
      </c>
      <c r="C3658" s="3" t="s">
        <v>8159</v>
      </c>
      <c r="D3658">
        <v>5000</v>
      </c>
      <c r="E3658">
        <v>881</v>
      </c>
      <c r="F3658" t="s">
        <v>8221</v>
      </c>
      <c r="G3658" t="s">
        <v>8225</v>
      </c>
      <c r="H3658" t="s">
        <v>8247</v>
      </c>
      <c r="I3658">
        <v>1403192031</v>
      </c>
      <c r="J3658">
        <v>1400600031</v>
      </c>
      <c r="K3658" t="b">
        <v>0</v>
      </c>
      <c r="L3658">
        <v>21</v>
      </c>
      <c r="M3658" t="b">
        <v>0</v>
      </c>
      <c r="N3658" t="s">
        <v>8271</v>
      </c>
      <c r="O3658" s="5">
        <f>E3658/D3658</f>
        <v>0.1762</v>
      </c>
      <c r="P3658" s="6">
        <f>ROUND(E3658/L3658,2)</f>
        <v>41.95</v>
      </c>
      <c r="Q3658" t="str">
        <f>LEFT(N3658, SEARCH("/",N3658)-1)</f>
        <v>theater</v>
      </c>
      <c r="R3658" t="str">
        <f>RIGHT(N3658, LEN(N3658)-SEARCH("/",N3658))</f>
        <v>plays</v>
      </c>
      <c r="S3658" s="10">
        <f t="shared" si="114"/>
        <v>41779.44017361111</v>
      </c>
      <c r="T3658" s="10">
        <f t="shared" si="115"/>
        <v>41809.44017361111</v>
      </c>
    </row>
    <row r="3659" spans="1:20" ht="49" x14ac:dyDescent="0.25">
      <c r="A3659">
        <v>4056</v>
      </c>
      <c r="B3659" s="3" t="s">
        <v>4052</v>
      </c>
      <c r="C3659" s="3" t="s">
        <v>8160</v>
      </c>
      <c r="D3659">
        <v>1500</v>
      </c>
      <c r="E3659">
        <v>795</v>
      </c>
      <c r="F3659" t="s">
        <v>8221</v>
      </c>
      <c r="G3659" t="s">
        <v>8224</v>
      </c>
      <c r="H3659" t="s">
        <v>8246</v>
      </c>
      <c r="I3659">
        <v>1467575940</v>
      </c>
      <c r="J3659">
        <v>1465856639</v>
      </c>
      <c r="K3659" t="b">
        <v>0</v>
      </c>
      <c r="L3659">
        <v>9</v>
      </c>
      <c r="M3659" t="b">
        <v>0</v>
      </c>
      <c r="N3659" t="s">
        <v>8271</v>
      </c>
      <c r="O3659" s="5">
        <f>E3659/D3659</f>
        <v>0.53</v>
      </c>
      <c r="P3659" s="6">
        <f>ROUND(E3659/L3659,2)</f>
        <v>88.33</v>
      </c>
      <c r="Q3659" t="str">
        <f>LEFT(N3659, SEARCH("/",N3659)-1)</f>
        <v>theater</v>
      </c>
      <c r="R3659" t="str">
        <f>RIGHT(N3659, LEN(N3659)-SEARCH("/",N3659))</f>
        <v>plays</v>
      </c>
      <c r="S3659" s="10">
        <f t="shared" si="114"/>
        <v>42534.724988425922</v>
      </c>
      <c r="T3659" s="10">
        <f t="shared" si="115"/>
        <v>42554.624305555553</v>
      </c>
    </row>
    <row r="3660" spans="1:20" ht="49" x14ac:dyDescent="0.25">
      <c r="A3660">
        <v>4057</v>
      </c>
      <c r="B3660" s="3" t="s">
        <v>4053</v>
      </c>
      <c r="C3660" s="3" t="s">
        <v>8161</v>
      </c>
      <c r="D3660">
        <v>3500</v>
      </c>
      <c r="E3660">
        <v>775</v>
      </c>
      <c r="F3660" t="s">
        <v>8221</v>
      </c>
      <c r="G3660" t="s">
        <v>8225</v>
      </c>
      <c r="H3660" t="s">
        <v>8247</v>
      </c>
      <c r="I3660">
        <v>1448492400</v>
      </c>
      <c r="J3660">
        <v>1446506080</v>
      </c>
      <c r="K3660" t="b">
        <v>0</v>
      </c>
      <c r="L3660">
        <v>6</v>
      </c>
      <c r="M3660" t="b">
        <v>0</v>
      </c>
      <c r="N3660" t="s">
        <v>8271</v>
      </c>
      <c r="O3660" s="5">
        <f>E3660/D3660</f>
        <v>0.22142857142857142</v>
      </c>
      <c r="P3660" s="6">
        <f>ROUND(E3660/L3660,2)</f>
        <v>129.16999999999999</v>
      </c>
      <c r="Q3660" t="str">
        <f>LEFT(N3660, SEARCH("/",N3660)-1)</f>
        <v>theater</v>
      </c>
      <c r="R3660" t="str">
        <f>RIGHT(N3660, LEN(N3660)-SEARCH("/",N3660))</f>
        <v>plays</v>
      </c>
      <c r="S3660" s="10">
        <f t="shared" si="114"/>
        <v>42310.760185185187</v>
      </c>
      <c r="T3660" s="10">
        <f t="shared" si="115"/>
        <v>42333.749999999993</v>
      </c>
    </row>
    <row r="3661" spans="1:20" ht="49" x14ac:dyDescent="0.25">
      <c r="A3661">
        <v>4058</v>
      </c>
      <c r="B3661" s="3" t="s">
        <v>4054</v>
      </c>
      <c r="C3661" s="3" t="s">
        <v>8162</v>
      </c>
      <c r="D3661">
        <v>3750</v>
      </c>
      <c r="E3661">
        <v>95</v>
      </c>
      <c r="F3661" t="s">
        <v>8221</v>
      </c>
      <c r="G3661" t="s">
        <v>8224</v>
      </c>
      <c r="H3661" t="s">
        <v>8246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8271</v>
      </c>
      <c r="O3661" s="5">
        <f>E3661/D3661</f>
        <v>2.5333333333333333E-2</v>
      </c>
      <c r="P3661" s="6">
        <f>ROUND(E3661/L3661,2)</f>
        <v>23.75</v>
      </c>
      <c r="Q3661" t="str">
        <f>LEFT(N3661, SEARCH("/",N3661)-1)</f>
        <v>theater</v>
      </c>
      <c r="R3661" t="str">
        <f>RIGHT(N3661, LEN(N3661)-SEARCH("/",N3661))</f>
        <v>plays</v>
      </c>
      <c r="S3661" s="10">
        <f t="shared" si="114"/>
        <v>42445.852361111109</v>
      </c>
      <c r="T3661" s="10">
        <f t="shared" si="115"/>
        <v>42460.957638888889</v>
      </c>
    </row>
    <row r="3662" spans="1:20" ht="49" x14ac:dyDescent="0.25">
      <c r="A3662">
        <v>4059</v>
      </c>
      <c r="B3662" s="3" t="s">
        <v>4055</v>
      </c>
      <c r="C3662" s="3" t="s">
        <v>8163</v>
      </c>
      <c r="D3662">
        <v>10000</v>
      </c>
      <c r="E3662">
        <v>250</v>
      </c>
      <c r="F3662" t="s">
        <v>8221</v>
      </c>
      <c r="G3662" t="s">
        <v>8229</v>
      </c>
      <c r="H3662" t="s">
        <v>8251</v>
      </c>
      <c r="I3662">
        <v>1410836400</v>
      </c>
      <c r="J3662">
        <v>1408116152</v>
      </c>
      <c r="K3662" t="b">
        <v>0</v>
      </c>
      <c r="L3662">
        <v>7</v>
      </c>
      <c r="M3662" t="b">
        <v>0</v>
      </c>
      <c r="N3662" t="s">
        <v>8271</v>
      </c>
      <c r="O3662" s="5">
        <f>E3662/D3662</f>
        <v>2.5000000000000001E-2</v>
      </c>
      <c r="P3662" s="6">
        <f>ROUND(E3662/L3662,2)</f>
        <v>35.71</v>
      </c>
      <c r="Q3662" t="str">
        <f>LEFT(N3662, SEARCH("/",N3662)-1)</f>
        <v>theater</v>
      </c>
      <c r="R3662" t="str">
        <f>RIGHT(N3662, LEN(N3662)-SEARCH("/",N3662))</f>
        <v>plays</v>
      </c>
      <c r="S3662" s="10">
        <f t="shared" si="114"/>
        <v>41866.432314814811</v>
      </c>
      <c r="T3662" s="10">
        <f t="shared" si="115"/>
        <v>41897.916666666664</v>
      </c>
    </row>
    <row r="3663" spans="1:20" ht="49" x14ac:dyDescent="0.25">
      <c r="A3663">
        <v>4060</v>
      </c>
      <c r="B3663" s="3" t="s">
        <v>4056</v>
      </c>
      <c r="C3663" s="3" t="s">
        <v>8164</v>
      </c>
      <c r="D3663">
        <v>10000</v>
      </c>
      <c r="E3663">
        <v>285</v>
      </c>
      <c r="F3663" t="s">
        <v>8221</v>
      </c>
      <c r="G3663" t="s">
        <v>8229</v>
      </c>
      <c r="H3663" t="s">
        <v>8251</v>
      </c>
      <c r="I3663">
        <v>1403539200</v>
      </c>
      <c r="J3663">
        <v>1400604056</v>
      </c>
      <c r="K3663" t="b">
        <v>0</v>
      </c>
      <c r="L3663">
        <v>5</v>
      </c>
      <c r="M3663" t="b">
        <v>0</v>
      </c>
      <c r="N3663" t="s">
        <v>8271</v>
      </c>
      <c r="O3663" s="5">
        <f>E3663/D3663</f>
        <v>2.8500000000000001E-2</v>
      </c>
      <c r="P3663" s="6">
        <f>ROUND(E3663/L3663,2)</f>
        <v>57</v>
      </c>
      <c r="Q3663" t="str">
        <f>LEFT(N3663, SEARCH("/",N3663)-1)</f>
        <v>theater</v>
      </c>
      <c r="R3663" t="str">
        <f>RIGHT(N3663, LEN(N3663)-SEARCH("/",N3663))</f>
        <v>plays</v>
      </c>
      <c r="S3663" s="10">
        <f t="shared" si="114"/>
        <v>41779.486759259256</v>
      </c>
      <c r="T3663" s="10">
        <f t="shared" si="115"/>
        <v>41813.458333333328</v>
      </c>
    </row>
    <row r="3664" spans="1:20" ht="33" x14ac:dyDescent="0.25">
      <c r="A3664">
        <v>4061</v>
      </c>
      <c r="B3664" s="3" t="s">
        <v>4057</v>
      </c>
      <c r="C3664" s="3" t="s">
        <v>8165</v>
      </c>
      <c r="D3664">
        <v>525</v>
      </c>
      <c r="E3664">
        <v>0</v>
      </c>
      <c r="F3664" t="s">
        <v>8221</v>
      </c>
      <c r="G3664" t="s">
        <v>8224</v>
      </c>
      <c r="H3664" t="s">
        <v>8246</v>
      </c>
      <c r="I3664">
        <v>1461205423</v>
      </c>
      <c r="J3664">
        <v>1456025023</v>
      </c>
      <c r="K3664" t="b">
        <v>0</v>
      </c>
      <c r="L3664">
        <v>0</v>
      </c>
      <c r="M3664" t="b">
        <v>0</v>
      </c>
      <c r="N3664" t="s">
        <v>8271</v>
      </c>
      <c r="O3664" s="5">
        <f>E3664/D3664</f>
        <v>0</v>
      </c>
      <c r="P3664" s="6" t="e">
        <f>ROUND(E3664/L3664,2)</f>
        <v>#DIV/0!</v>
      </c>
      <c r="Q3664" t="str">
        <f>LEFT(N3664, SEARCH("/",N3664)-1)</f>
        <v>theater</v>
      </c>
      <c r="R3664" t="str">
        <f>RIGHT(N3664, LEN(N3664)-SEARCH("/",N3664))</f>
        <v>plays</v>
      </c>
      <c r="S3664" s="10">
        <f t="shared" si="114"/>
        <v>42420.933136574073</v>
      </c>
      <c r="T3664" s="10">
        <f t="shared" si="115"/>
        <v>42480.891469907401</v>
      </c>
    </row>
    <row r="3665" spans="1:20" ht="49" x14ac:dyDescent="0.25">
      <c r="A3665">
        <v>4062</v>
      </c>
      <c r="B3665" s="3" t="s">
        <v>4058</v>
      </c>
      <c r="C3665" s="3" t="s">
        <v>8166</v>
      </c>
      <c r="D3665">
        <v>20000</v>
      </c>
      <c r="E3665">
        <v>490</v>
      </c>
      <c r="F3665" t="s">
        <v>8221</v>
      </c>
      <c r="G3665" t="s">
        <v>8224</v>
      </c>
      <c r="H3665" t="s">
        <v>8246</v>
      </c>
      <c r="I3665">
        <v>1467481468</v>
      </c>
      <c r="J3665">
        <v>1464889468</v>
      </c>
      <c r="K3665" t="b">
        <v>0</v>
      </c>
      <c r="L3665">
        <v>3</v>
      </c>
      <c r="M3665" t="b">
        <v>0</v>
      </c>
      <c r="N3665" t="s">
        <v>8271</v>
      </c>
      <c r="O3665" s="5">
        <f>E3665/D3665</f>
        <v>2.4500000000000001E-2</v>
      </c>
      <c r="P3665" s="6">
        <f>ROUND(E3665/L3665,2)</f>
        <v>163.33000000000001</v>
      </c>
      <c r="Q3665" t="str">
        <f>LEFT(N3665, SEARCH("/",N3665)-1)</f>
        <v>theater</v>
      </c>
      <c r="R3665" t="str">
        <f>RIGHT(N3665, LEN(N3665)-SEARCH("/",N3665))</f>
        <v>plays</v>
      </c>
      <c r="S3665" s="10">
        <f t="shared" si="114"/>
        <v>42523.530879629623</v>
      </c>
      <c r="T3665" s="10">
        <f t="shared" si="115"/>
        <v>42553.530879629623</v>
      </c>
    </row>
    <row r="3666" spans="1:20" ht="49" x14ac:dyDescent="0.25">
      <c r="A3666">
        <v>4063</v>
      </c>
      <c r="B3666" s="3" t="s">
        <v>4059</v>
      </c>
      <c r="C3666" s="3" t="s">
        <v>8167</v>
      </c>
      <c r="D3666">
        <v>9500</v>
      </c>
      <c r="E3666">
        <v>135</v>
      </c>
      <c r="F3666" t="s">
        <v>8221</v>
      </c>
      <c r="G3666" t="s">
        <v>8225</v>
      </c>
      <c r="H3666" t="s">
        <v>8247</v>
      </c>
      <c r="I3666">
        <v>1403886084</v>
      </c>
      <c r="J3666">
        <v>1401294084</v>
      </c>
      <c r="K3666" t="b">
        <v>0</v>
      </c>
      <c r="L3666">
        <v>9</v>
      </c>
      <c r="M3666" t="b">
        <v>0</v>
      </c>
      <c r="N3666" t="s">
        <v>8271</v>
      </c>
      <c r="O3666" s="5">
        <f>E3666/D3666</f>
        <v>1.4210526315789474E-2</v>
      </c>
      <c r="P3666" s="6">
        <f>ROUND(E3666/L3666,2)</f>
        <v>15</v>
      </c>
      <c r="Q3666" t="str">
        <f>LEFT(N3666, SEARCH("/",N3666)-1)</f>
        <v>theater</v>
      </c>
      <c r="R3666" t="str">
        <f>RIGHT(N3666, LEN(N3666)-SEARCH("/",N3666))</f>
        <v>plays</v>
      </c>
      <c r="S3666" s="10">
        <f t="shared" si="114"/>
        <v>41787.473194444443</v>
      </c>
      <c r="T3666" s="10">
        <f t="shared" si="115"/>
        <v>41817.473194444443</v>
      </c>
    </row>
    <row r="3667" spans="1:20" ht="49" x14ac:dyDescent="0.25">
      <c r="A3667">
        <v>4064</v>
      </c>
      <c r="B3667" s="3" t="s">
        <v>4060</v>
      </c>
      <c r="C3667" s="3" t="s">
        <v>8168</v>
      </c>
      <c r="D3667">
        <v>2000</v>
      </c>
      <c r="E3667">
        <v>385</v>
      </c>
      <c r="F3667" t="s">
        <v>8221</v>
      </c>
      <c r="G3667" t="s">
        <v>8226</v>
      </c>
      <c r="H3667" t="s">
        <v>8248</v>
      </c>
      <c r="I3667">
        <v>1430316426</v>
      </c>
      <c r="J3667">
        <v>1427724426</v>
      </c>
      <c r="K3667" t="b">
        <v>0</v>
      </c>
      <c r="L3667">
        <v>6</v>
      </c>
      <c r="M3667" t="b">
        <v>0</v>
      </c>
      <c r="N3667" t="s">
        <v>8271</v>
      </c>
      <c r="O3667" s="5">
        <f>E3667/D3667</f>
        <v>0.1925</v>
      </c>
      <c r="P3667" s="6">
        <f>ROUND(E3667/L3667,2)</f>
        <v>64.17</v>
      </c>
      <c r="Q3667" t="str">
        <f>LEFT(N3667, SEARCH("/",N3667)-1)</f>
        <v>theater</v>
      </c>
      <c r="R3667" t="str">
        <f>RIGHT(N3667, LEN(N3667)-SEARCH("/",N3667))</f>
        <v>plays</v>
      </c>
      <c r="S3667" s="10">
        <f t="shared" si="114"/>
        <v>42093.379930555551</v>
      </c>
      <c r="T3667" s="10">
        <f t="shared" si="115"/>
        <v>42123.379930555551</v>
      </c>
    </row>
    <row r="3668" spans="1:20" ht="33" x14ac:dyDescent="0.25">
      <c r="A3668">
        <v>4065</v>
      </c>
      <c r="B3668" s="3" t="s">
        <v>4061</v>
      </c>
      <c r="C3668" s="3" t="s">
        <v>8169</v>
      </c>
      <c r="D3668">
        <v>4000</v>
      </c>
      <c r="E3668">
        <v>27</v>
      </c>
      <c r="F3668" t="s">
        <v>8221</v>
      </c>
      <c r="G3668" t="s">
        <v>8224</v>
      </c>
      <c r="H3668" t="s">
        <v>8246</v>
      </c>
      <c r="I3668">
        <v>1407883811</v>
      </c>
      <c r="J3668">
        <v>1405291811</v>
      </c>
      <c r="K3668" t="b">
        <v>0</v>
      </c>
      <c r="L3668">
        <v>4</v>
      </c>
      <c r="M3668" t="b">
        <v>0</v>
      </c>
      <c r="N3668" t="s">
        <v>8271</v>
      </c>
      <c r="O3668" s="5">
        <f>E3668/D3668</f>
        <v>6.7499999999999999E-3</v>
      </c>
      <c r="P3668" s="6">
        <f>ROUND(E3668/L3668,2)</f>
        <v>6.75</v>
      </c>
      <c r="Q3668" t="str">
        <f>LEFT(N3668, SEARCH("/",N3668)-1)</f>
        <v>theater</v>
      </c>
      <c r="R3668" t="str">
        <f>RIGHT(N3668, LEN(N3668)-SEARCH("/",N3668))</f>
        <v>plays</v>
      </c>
      <c r="S3668" s="10">
        <f t="shared" si="114"/>
        <v>41833.74318287037</v>
      </c>
      <c r="T3668" s="10">
        <f t="shared" si="115"/>
        <v>41863.74318287037</v>
      </c>
    </row>
    <row r="3669" spans="1:20" ht="49" x14ac:dyDescent="0.25">
      <c r="A3669">
        <v>4066</v>
      </c>
      <c r="B3669" s="3" t="s">
        <v>4062</v>
      </c>
      <c r="C3669" s="3" t="s">
        <v>8170</v>
      </c>
      <c r="D3669">
        <v>15000</v>
      </c>
      <c r="E3669">
        <v>25</v>
      </c>
      <c r="F3669" t="s">
        <v>8221</v>
      </c>
      <c r="G3669" t="s">
        <v>8224</v>
      </c>
      <c r="H3669" t="s">
        <v>8246</v>
      </c>
      <c r="I3669">
        <v>1463619388</v>
      </c>
      <c r="J3669">
        <v>1461027388</v>
      </c>
      <c r="K3669" t="b">
        <v>0</v>
      </c>
      <c r="L3669">
        <v>1</v>
      </c>
      <c r="M3669" t="b">
        <v>0</v>
      </c>
      <c r="N3669" t="s">
        <v>8271</v>
      </c>
      <c r="O3669" s="5">
        <f>E3669/D3669</f>
        <v>1.6666666666666668E-3</v>
      </c>
      <c r="P3669" s="6">
        <f>ROUND(E3669/L3669,2)</f>
        <v>25</v>
      </c>
      <c r="Q3669" t="str">
        <f>LEFT(N3669, SEARCH("/",N3669)-1)</f>
        <v>theater</v>
      </c>
      <c r="R3669" t="str">
        <f>RIGHT(N3669, LEN(N3669)-SEARCH("/",N3669))</f>
        <v>plays</v>
      </c>
      <c r="S3669" s="10">
        <f t="shared" si="114"/>
        <v>42478.830879629626</v>
      </c>
      <c r="T3669" s="10">
        <f t="shared" si="115"/>
        <v>42508.830879629626</v>
      </c>
    </row>
    <row r="3670" spans="1:20" ht="49" x14ac:dyDescent="0.25">
      <c r="A3670">
        <v>4067</v>
      </c>
      <c r="B3670" s="3" t="s">
        <v>4063</v>
      </c>
      <c r="C3670" s="3" t="s">
        <v>7998</v>
      </c>
      <c r="D3670">
        <v>5000</v>
      </c>
      <c r="E3670">
        <v>3045</v>
      </c>
      <c r="F3670" t="s">
        <v>8221</v>
      </c>
      <c r="G3670" t="s">
        <v>8224</v>
      </c>
      <c r="H3670" t="s">
        <v>8246</v>
      </c>
      <c r="I3670">
        <v>1443408550</v>
      </c>
      <c r="J3670">
        <v>1439952550</v>
      </c>
      <c r="K3670" t="b">
        <v>0</v>
      </c>
      <c r="L3670">
        <v>17</v>
      </c>
      <c r="M3670" t="b">
        <v>0</v>
      </c>
      <c r="N3670" t="s">
        <v>8271</v>
      </c>
      <c r="O3670" s="5">
        <f>E3670/D3670</f>
        <v>0.60899999999999999</v>
      </c>
      <c r="P3670" s="6">
        <f>ROUND(E3670/L3670,2)</f>
        <v>179.12</v>
      </c>
      <c r="Q3670" t="str">
        <f>LEFT(N3670, SEARCH("/",N3670)-1)</f>
        <v>theater</v>
      </c>
      <c r="R3670" t="str">
        <f>RIGHT(N3670, LEN(N3670)-SEARCH("/",N3670))</f>
        <v>plays</v>
      </c>
      <c r="S3670" s="10">
        <f t="shared" si="114"/>
        <v>42234.909143518518</v>
      </c>
      <c r="T3670" s="10">
        <f t="shared" si="115"/>
        <v>42274.909143518518</v>
      </c>
    </row>
    <row r="3671" spans="1:20" ht="33" x14ac:dyDescent="0.25">
      <c r="A3671">
        <v>4068</v>
      </c>
      <c r="B3671" s="3" t="s">
        <v>4064</v>
      </c>
      <c r="C3671" s="3" t="s">
        <v>8171</v>
      </c>
      <c r="D3671">
        <v>3495</v>
      </c>
      <c r="E3671">
        <v>34.950000000000003</v>
      </c>
      <c r="F3671" t="s">
        <v>8221</v>
      </c>
      <c r="G3671" t="s">
        <v>8224</v>
      </c>
      <c r="H3671" t="s">
        <v>8246</v>
      </c>
      <c r="I3671">
        <v>1484348700</v>
      </c>
      <c r="J3671">
        <v>1481756855</v>
      </c>
      <c r="K3671" t="b">
        <v>0</v>
      </c>
      <c r="L3671">
        <v>1</v>
      </c>
      <c r="M3671" t="b">
        <v>0</v>
      </c>
      <c r="N3671" t="s">
        <v>8271</v>
      </c>
      <c r="O3671" s="5">
        <f>E3671/D3671</f>
        <v>0.01</v>
      </c>
      <c r="P3671" s="6">
        <f>ROUND(E3671/L3671,2)</f>
        <v>34.950000000000003</v>
      </c>
      <c r="Q3671" t="str">
        <f>LEFT(N3671, SEARCH("/",N3671)-1)</f>
        <v>theater</v>
      </c>
      <c r="R3671" t="str">
        <f>RIGHT(N3671, LEN(N3671)-SEARCH("/",N3671))</f>
        <v>plays</v>
      </c>
      <c r="S3671" s="10">
        <f t="shared" si="114"/>
        <v>42718.755266203698</v>
      </c>
      <c r="T3671" s="10">
        <f t="shared" si="115"/>
        <v>42748.753472222219</v>
      </c>
    </row>
    <row r="3672" spans="1:20" ht="49" x14ac:dyDescent="0.25">
      <c r="A3672">
        <v>4069</v>
      </c>
      <c r="B3672" s="3" t="s">
        <v>4065</v>
      </c>
      <c r="C3672" s="3" t="s">
        <v>8172</v>
      </c>
      <c r="D3672">
        <v>1250</v>
      </c>
      <c r="E3672">
        <v>430</v>
      </c>
      <c r="F3672" t="s">
        <v>8221</v>
      </c>
      <c r="G3672" t="s">
        <v>8225</v>
      </c>
      <c r="H3672" t="s">
        <v>8247</v>
      </c>
      <c r="I3672">
        <v>1425124800</v>
      </c>
      <c r="J3672">
        <v>1421596356</v>
      </c>
      <c r="K3672" t="b">
        <v>0</v>
      </c>
      <c r="L3672">
        <v>13</v>
      </c>
      <c r="M3672" t="b">
        <v>0</v>
      </c>
      <c r="N3672" t="s">
        <v>8271</v>
      </c>
      <c r="O3672" s="5">
        <f>E3672/D3672</f>
        <v>0.34399999999999997</v>
      </c>
      <c r="P3672" s="6">
        <f>ROUND(E3672/L3672,2)</f>
        <v>33.08</v>
      </c>
      <c r="Q3672" t="str">
        <f>LEFT(N3672, SEARCH("/",N3672)-1)</f>
        <v>theater</v>
      </c>
      <c r="R3672" t="str">
        <f>RIGHT(N3672, LEN(N3672)-SEARCH("/",N3672))</f>
        <v>plays</v>
      </c>
      <c r="S3672" s="10">
        <f t="shared" si="114"/>
        <v>42022.453194444439</v>
      </c>
      <c r="T3672" s="10">
        <f t="shared" si="115"/>
        <v>42063.291666666664</v>
      </c>
    </row>
    <row r="3673" spans="1:20" ht="33" x14ac:dyDescent="0.25">
      <c r="A3673">
        <v>4070</v>
      </c>
      <c r="B3673" s="3" t="s">
        <v>4066</v>
      </c>
      <c r="C3673" s="3" t="s">
        <v>8173</v>
      </c>
      <c r="D3673">
        <v>1000</v>
      </c>
      <c r="E3673">
        <v>165</v>
      </c>
      <c r="F3673" t="s">
        <v>8221</v>
      </c>
      <c r="G3673" t="s">
        <v>8224</v>
      </c>
      <c r="H3673" t="s">
        <v>8246</v>
      </c>
      <c r="I3673">
        <v>1425178800</v>
      </c>
      <c r="J3673">
        <v>1422374420</v>
      </c>
      <c r="K3673" t="b">
        <v>0</v>
      </c>
      <c r="L3673">
        <v>6</v>
      </c>
      <c r="M3673" t="b">
        <v>0</v>
      </c>
      <c r="N3673" t="s">
        <v>8271</v>
      </c>
      <c r="O3673" s="5">
        <f>E3673/D3673</f>
        <v>0.16500000000000001</v>
      </c>
      <c r="P3673" s="6">
        <f>ROUND(E3673/L3673,2)</f>
        <v>27.5</v>
      </c>
      <c r="Q3673" t="str">
        <f>LEFT(N3673, SEARCH("/",N3673)-1)</f>
        <v>theater</v>
      </c>
      <c r="R3673" t="str">
        <f>RIGHT(N3673, LEN(N3673)-SEARCH("/",N3673))</f>
        <v>plays</v>
      </c>
      <c r="S3673" s="10">
        <f t="shared" si="114"/>
        <v>42031.458564814813</v>
      </c>
      <c r="T3673" s="10">
        <f t="shared" si="115"/>
        <v>42063.916666666664</v>
      </c>
    </row>
    <row r="3674" spans="1:20" ht="49" x14ac:dyDescent="0.25">
      <c r="A3674">
        <v>4071</v>
      </c>
      <c r="B3674" s="3" t="s">
        <v>4067</v>
      </c>
      <c r="C3674" s="3" t="s">
        <v>8174</v>
      </c>
      <c r="D3674">
        <v>20000</v>
      </c>
      <c r="E3674">
        <v>0</v>
      </c>
      <c r="F3674" t="s">
        <v>8221</v>
      </c>
      <c r="G3674" t="s">
        <v>8238</v>
      </c>
      <c r="H3674" t="s">
        <v>8256</v>
      </c>
      <c r="I3674">
        <v>1482779931</v>
      </c>
      <c r="J3674">
        <v>1480187931</v>
      </c>
      <c r="K3674" t="b">
        <v>0</v>
      </c>
      <c r="L3674">
        <v>0</v>
      </c>
      <c r="M3674" t="b">
        <v>0</v>
      </c>
      <c r="N3674" t="s">
        <v>8271</v>
      </c>
      <c r="O3674" s="5">
        <f>E3674/D3674</f>
        <v>0</v>
      </c>
      <c r="P3674" s="6" t="e">
        <f>ROUND(E3674/L3674,2)</f>
        <v>#DIV/0!</v>
      </c>
      <c r="Q3674" t="str">
        <f>LEFT(N3674, SEARCH("/",N3674)-1)</f>
        <v>theater</v>
      </c>
      <c r="R3674" t="str">
        <f>RIGHT(N3674, LEN(N3674)-SEARCH("/",N3674))</f>
        <v>plays</v>
      </c>
      <c r="S3674" s="10">
        <f t="shared" si="114"/>
        <v>42700.59642361111</v>
      </c>
      <c r="T3674" s="10">
        <f t="shared" si="115"/>
        <v>42730.59642361111</v>
      </c>
    </row>
    <row r="3675" spans="1:20" ht="49" x14ac:dyDescent="0.25">
      <c r="A3675">
        <v>4072</v>
      </c>
      <c r="B3675" s="3" t="s">
        <v>4068</v>
      </c>
      <c r="C3675" s="3" t="s">
        <v>8175</v>
      </c>
      <c r="D3675">
        <v>1000</v>
      </c>
      <c r="E3675">
        <v>4</v>
      </c>
      <c r="F3675" t="s">
        <v>8221</v>
      </c>
      <c r="G3675" t="s">
        <v>8225</v>
      </c>
      <c r="H3675" t="s">
        <v>8247</v>
      </c>
      <c r="I3675">
        <v>1408646111</v>
      </c>
      <c r="J3675">
        <v>1403462111</v>
      </c>
      <c r="K3675" t="b">
        <v>0</v>
      </c>
      <c r="L3675">
        <v>2</v>
      </c>
      <c r="M3675" t="b">
        <v>0</v>
      </c>
      <c r="N3675" t="s">
        <v>8271</v>
      </c>
      <c r="O3675" s="5">
        <f>E3675/D3675</f>
        <v>4.0000000000000001E-3</v>
      </c>
      <c r="P3675" s="6">
        <f>ROUND(E3675/L3675,2)</f>
        <v>2</v>
      </c>
      <c r="Q3675" t="str">
        <f>LEFT(N3675, SEARCH("/",N3675)-1)</f>
        <v>theater</v>
      </c>
      <c r="R3675" t="str">
        <f>RIGHT(N3675, LEN(N3675)-SEARCH("/",N3675))</f>
        <v>plays</v>
      </c>
      <c r="S3675" s="10">
        <f t="shared" si="114"/>
        <v>41812.566099537034</v>
      </c>
      <c r="T3675" s="10">
        <f t="shared" si="115"/>
        <v>41872.566099537034</v>
      </c>
    </row>
    <row r="3676" spans="1:20" ht="49" x14ac:dyDescent="0.25">
      <c r="A3676">
        <v>4073</v>
      </c>
      <c r="B3676" s="3" t="s">
        <v>4069</v>
      </c>
      <c r="C3676" s="3" t="s">
        <v>8176</v>
      </c>
      <c r="D3676">
        <v>3500</v>
      </c>
      <c r="E3676">
        <v>37</v>
      </c>
      <c r="F3676" t="s">
        <v>8221</v>
      </c>
      <c r="G3676" t="s">
        <v>8224</v>
      </c>
      <c r="H3676" t="s">
        <v>8246</v>
      </c>
      <c r="I3676">
        <v>1431144000</v>
      </c>
      <c r="J3676">
        <v>1426407426</v>
      </c>
      <c r="K3676" t="b">
        <v>0</v>
      </c>
      <c r="L3676">
        <v>2</v>
      </c>
      <c r="M3676" t="b">
        <v>0</v>
      </c>
      <c r="N3676" t="s">
        <v>8271</v>
      </c>
      <c r="O3676" s="5">
        <f>E3676/D3676</f>
        <v>1.0571428571428572E-2</v>
      </c>
      <c r="P3676" s="6">
        <f>ROUND(E3676/L3676,2)</f>
        <v>18.5</v>
      </c>
      <c r="Q3676" t="str">
        <f>LEFT(N3676, SEARCH("/",N3676)-1)</f>
        <v>theater</v>
      </c>
      <c r="R3676" t="str">
        <f>RIGHT(N3676, LEN(N3676)-SEARCH("/",N3676))</f>
        <v>plays</v>
      </c>
      <c r="S3676" s="10">
        <f t="shared" si="114"/>
        <v>42078.136874999997</v>
      </c>
      <c r="T3676" s="10">
        <f t="shared" si="115"/>
        <v>42132.958333333336</v>
      </c>
    </row>
    <row r="3677" spans="1:20" ht="49" x14ac:dyDescent="0.25">
      <c r="A3677">
        <v>4074</v>
      </c>
      <c r="B3677" s="3" t="s">
        <v>4070</v>
      </c>
      <c r="C3677" s="3" t="s">
        <v>8177</v>
      </c>
      <c r="D3677">
        <v>2750</v>
      </c>
      <c r="E3677">
        <v>735</v>
      </c>
      <c r="F3677" t="s">
        <v>8221</v>
      </c>
      <c r="G3677" t="s">
        <v>8225</v>
      </c>
      <c r="H3677" t="s">
        <v>8247</v>
      </c>
      <c r="I3677">
        <v>1446732975</v>
      </c>
      <c r="J3677">
        <v>1444137375</v>
      </c>
      <c r="K3677" t="b">
        <v>0</v>
      </c>
      <c r="L3677">
        <v>21</v>
      </c>
      <c r="M3677" t="b">
        <v>0</v>
      </c>
      <c r="N3677" t="s">
        <v>8271</v>
      </c>
      <c r="O3677" s="5">
        <f>E3677/D3677</f>
        <v>0.26727272727272727</v>
      </c>
      <c r="P3677" s="6">
        <f>ROUND(E3677/L3677,2)</f>
        <v>35</v>
      </c>
      <c r="Q3677" t="str">
        <f>LEFT(N3677, SEARCH("/",N3677)-1)</f>
        <v>theater</v>
      </c>
      <c r="R3677" t="str">
        <f>RIGHT(N3677, LEN(N3677)-SEARCH("/",N3677))</f>
        <v>plays</v>
      </c>
      <c r="S3677" s="10">
        <f t="shared" si="114"/>
        <v>42283.344618055555</v>
      </c>
      <c r="T3677" s="10">
        <f t="shared" si="115"/>
        <v>42313.386284722219</v>
      </c>
    </row>
    <row r="3678" spans="1:20" ht="49" x14ac:dyDescent="0.25">
      <c r="A3678">
        <v>4075</v>
      </c>
      <c r="B3678" s="3" t="s">
        <v>4071</v>
      </c>
      <c r="C3678" s="3" t="s">
        <v>8178</v>
      </c>
      <c r="D3678">
        <v>2000</v>
      </c>
      <c r="E3678">
        <v>576</v>
      </c>
      <c r="F3678" t="s">
        <v>8221</v>
      </c>
      <c r="G3678" t="s">
        <v>8225</v>
      </c>
      <c r="H3678" t="s">
        <v>8247</v>
      </c>
      <c r="I3678">
        <v>1404149280</v>
      </c>
      <c r="J3678">
        <v>1400547969</v>
      </c>
      <c r="K3678" t="b">
        <v>0</v>
      </c>
      <c r="L3678">
        <v>13</v>
      </c>
      <c r="M3678" t="b">
        <v>0</v>
      </c>
      <c r="N3678" t="s">
        <v>8271</v>
      </c>
      <c r="O3678" s="5">
        <f>E3678/D3678</f>
        <v>0.28799999999999998</v>
      </c>
      <c r="P3678" s="6">
        <f>ROUND(E3678/L3678,2)</f>
        <v>44.31</v>
      </c>
      <c r="Q3678" t="str">
        <f>LEFT(N3678, SEARCH("/",N3678)-1)</f>
        <v>theater</v>
      </c>
      <c r="R3678" t="str">
        <f>RIGHT(N3678, LEN(N3678)-SEARCH("/",N3678))</f>
        <v>plays</v>
      </c>
      <c r="S3678" s="10">
        <f t="shared" si="114"/>
        <v>41778.837604166663</v>
      </c>
      <c r="T3678" s="10">
        <f t="shared" si="115"/>
        <v>41820.519444444442</v>
      </c>
    </row>
    <row r="3679" spans="1:20" ht="49" x14ac:dyDescent="0.25">
      <c r="A3679">
        <v>4076</v>
      </c>
      <c r="B3679" s="3" t="s">
        <v>4072</v>
      </c>
      <c r="C3679" s="3" t="s">
        <v>8179</v>
      </c>
      <c r="D3679">
        <v>700</v>
      </c>
      <c r="E3679">
        <v>0</v>
      </c>
      <c r="F3679" t="s">
        <v>8221</v>
      </c>
      <c r="G3679" t="s">
        <v>8224</v>
      </c>
      <c r="H3679" t="s">
        <v>8246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8271</v>
      </c>
      <c r="O3679" s="5">
        <f>E3679/D3679</f>
        <v>0</v>
      </c>
      <c r="P3679" s="6" t="e">
        <f>ROUND(E3679/L3679,2)</f>
        <v>#DIV/0!</v>
      </c>
      <c r="Q3679" t="str">
        <f>LEFT(N3679, SEARCH("/",N3679)-1)</f>
        <v>theater</v>
      </c>
      <c r="R3679" t="str">
        <f>RIGHT(N3679, LEN(N3679)-SEARCH("/",N3679))</f>
        <v>plays</v>
      </c>
      <c r="S3679" s="10">
        <f t="shared" si="114"/>
        <v>41905.587372685179</v>
      </c>
      <c r="T3679" s="10">
        <f t="shared" si="115"/>
        <v>41933.618750000001</v>
      </c>
    </row>
    <row r="3680" spans="1:20" ht="49" x14ac:dyDescent="0.25">
      <c r="A3680">
        <v>4077</v>
      </c>
      <c r="B3680" s="3" t="s">
        <v>4073</v>
      </c>
      <c r="C3680" s="3" t="s">
        <v>8180</v>
      </c>
      <c r="D3680">
        <v>15000</v>
      </c>
      <c r="E3680">
        <v>1335</v>
      </c>
      <c r="F3680" t="s">
        <v>8221</v>
      </c>
      <c r="G3680" t="s">
        <v>8224</v>
      </c>
      <c r="H3680" t="s">
        <v>8246</v>
      </c>
      <c r="I3680">
        <v>1482339794</v>
      </c>
      <c r="J3680">
        <v>1479747794</v>
      </c>
      <c r="K3680" t="b">
        <v>0</v>
      </c>
      <c r="L3680">
        <v>6</v>
      </c>
      <c r="M3680" t="b">
        <v>0</v>
      </c>
      <c r="N3680" t="s">
        <v>8271</v>
      </c>
      <c r="O3680" s="5">
        <f>E3680/D3680</f>
        <v>8.8999999999999996E-2</v>
      </c>
      <c r="P3680" s="6">
        <f>ROUND(E3680/L3680,2)</f>
        <v>222.5</v>
      </c>
      <c r="Q3680" t="str">
        <f>LEFT(N3680, SEARCH("/",N3680)-1)</f>
        <v>theater</v>
      </c>
      <c r="R3680" t="str">
        <f>RIGHT(N3680, LEN(N3680)-SEARCH("/",N3680))</f>
        <v>plays</v>
      </c>
      <c r="S3680" s="10">
        <f t="shared" si="114"/>
        <v>42695.502245370364</v>
      </c>
      <c r="T3680" s="10">
        <f t="shared" si="115"/>
        <v>42725.502245370364</v>
      </c>
    </row>
    <row r="3681" spans="1:20" ht="49" x14ac:dyDescent="0.25">
      <c r="A3681">
        <v>4078</v>
      </c>
      <c r="B3681" s="3" t="s">
        <v>4074</v>
      </c>
      <c r="C3681" s="3" t="s">
        <v>8181</v>
      </c>
      <c r="D3681">
        <v>250</v>
      </c>
      <c r="E3681">
        <v>0</v>
      </c>
      <c r="F3681" t="s">
        <v>8221</v>
      </c>
      <c r="G3681" t="s">
        <v>8225</v>
      </c>
      <c r="H3681" t="s">
        <v>8247</v>
      </c>
      <c r="I3681">
        <v>1485543242</v>
      </c>
      <c r="J3681">
        <v>1482951242</v>
      </c>
      <c r="K3681" t="b">
        <v>0</v>
      </c>
      <c r="L3681">
        <v>0</v>
      </c>
      <c r="M3681" t="b">
        <v>0</v>
      </c>
      <c r="N3681" t="s">
        <v>8271</v>
      </c>
      <c r="O3681" s="5">
        <f>E3681/D3681</f>
        <v>0</v>
      </c>
      <c r="P3681" s="6" t="e">
        <f>ROUND(E3681/L3681,2)</f>
        <v>#DIV/0!</v>
      </c>
      <c r="Q3681" t="str">
        <f>LEFT(N3681, SEARCH("/",N3681)-1)</f>
        <v>theater</v>
      </c>
      <c r="R3681" t="str">
        <f>RIGHT(N3681, LEN(N3681)-SEARCH("/",N3681))</f>
        <v>plays</v>
      </c>
      <c r="S3681" s="10">
        <f t="shared" si="114"/>
        <v>42732.579189814809</v>
      </c>
      <c r="T3681" s="10">
        <f t="shared" si="115"/>
        <v>42762.579189814809</v>
      </c>
    </row>
    <row r="3682" spans="1:20" ht="49" x14ac:dyDescent="0.25">
      <c r="A3682">
        <v>4079</v>
      </c>
      <c r="B3682" s="3" t="s">
        <v>4075</v>
      </c>
      <c r="C3682" s="3" t="s">
        <v>8182</v>
      </c>
      <c r="D3682">
        <v>3000</v>
      </c>
      <c r="E3682">
        <v>5</v>
      </c>
      <c r="F3682" t="s">
        <v>8221</v>
      </c>
      <c r="G3682" t="s">
        <v>8224</v>
      </c>
      <c r="H3682" t="s">
        <v>8246</v>
      </c>
      <c r="I3682">
        <v>1466375521</v>
      </c>
      <c r="J3682">
        <v>1463783521</v>
      </c>
      <c r="K3682" t="b">
        <v>0</v>
      </c>
      <c r="L3682">
        <v>1</v>
      </c>
      <c r="M3682" t="b">
        <v>0</v>
      </c>
      <c r="N3682" t="s">
        <v>8271</v>
      </c>
      <c r="O3682" s="5">
        <f>E3682/D3682</f>
        <v>1.6666666666666668E-3</v>
      </c>
      <c r="P3682" s="6">
        <f>ROUND(E3682/L3682,2)</f>
        <v>5</v>
      </c>
      <c r="Q3682" t="str">
        <f>LEFT(N3682, SEARCH("/",N3682)-1)</f>
        <v>theater</v>
      </c>
      <c r="R3682" t="str">
        <f>RIGHT(N3682, LEN(N3682)-SEARCH("/",N3682))</f>
        <v>plays</v>
      </c>
      <c r="S3682" s="10">
        <f t="shared" si="114"/>
        <v>42510.730567129627</v>
      </c>
      <c r="T3682" s="10">
        <f t="shared" si="115"/>
        <v>42540.730567129627</v>
      </c>
    </row>
    <row r="3683" spans="1:20" ht="49" x14ac:dyDescent="0.25">
      <c r="A3683">
        <v>4080</v>
      </c>
      <c r="B3683" s="3" t="s">
        <v>4076</v>
      </c>
      <c r="C3683" s="3" t="s">
        <v>8183</v>
      </c>
      <c r="D3683">
        <v>3000</v>
      </c>
      <c r="E3683">
        <v>0</v>
      </c>
      <c r="F3683" t="s">
        <v>8221</v>
      </c>
      <c r="G3683" t="s">
        <v>8224</v>
      </c>
      <c r="H3683" t="s">
        <v>8246</v>
      </c>
      <c r="I3683">
        <v>1465930440</v>
      </c>
      <c r="J3683">
        <v>1463849116</v>
      </c>
      <c r="K3683" t="b">
        <v>0</v>
      </c>
      <c r="L3683">
        <v>0</v>
      </c>
      <c r="M3683" t="b">
        <v>0</v>
      </c>
      <c r="N3683" t="s">
        <v>8271</v>
      </c>
      <c r="O3683" s="5">
        <f>E3683/D3683</f>
        <v>0</v>
      </c>
      <c r="P3683" s="6" t="e">
        <f>ROUND(E3683/L3683,2)</f>
        <v>#DIV/0!</v>
      </c>
      <c r="Q3683" t="str">
        <f>LEFT(N3683, SEARCH("/",N3683)-1)</f>
        <v>theater</v>
      </c>
      <c r="R3683" t="str">
        <f>RIGHT(N3683, LEN(N3683)-SEARCH("/",N3683))</f>
        <v>plays</v>
      </c>
      <c r="S3683" s="10">
        <f t="shared" si="114"/>
        <v>42511.489768518521</v>
      </c>
      <c r="T3683" s="10">
        <f t="shared" si="115"/>
        <v>42535.579166666663</v>
      </c>
    </row>
    <row r="3684" spans="1:20" ht="49" x14ac:dyDescent="0.25">
      <c r="A3684">
        <v>4081</v>
      </c>
      <c r="B3684" s="3" t="s">
        <v>4077</v>
      </c>
      <c r="C3684" s="3" t="s">
        <v>8184</v>
      </c>
      <c r="D3684">
        <v>2224</v>
      </c>
      <c r="E3684">
        <v>350</v>
      </c>
      <c r="F3684" t="s">
        <v>8221</v>
      </c>
      <c r="G3684" t="s">
        <v>8224</v>
      </c>
      <c r="H3684" t="s">
        <v>8246</v>
      </c>
      <c r="I3684">
        <v>1425819425</v>
      </c>
      <c r="J3684">
        <v>1423231025</v>
      </c>
      <c r="K3684" t="b">
        <v>0</v>
      </c>
      <c r="L3684">
        <v>12</v>
      </c>
      <c r="M3684" t="b">
        <v>0</v>
      </c>
      <c r="N3684" t="s">
        <v>8271</v>
      </c>
      <c r="O3684" s="5">
        <f>E3684/D3684</f>
        <v>0.15737410071942445</v>
      </c>
      <c r="P3684" s="6">
        <f>ROUND(E3684/L3684,2)</f>
        <v>29.17</v>
      </c>
      <c r="Q3684" t="str">
        <f>LEFT(N3684, SEARCH("/",N3684)-1)</f>
        <v>theater</v>
      </c>
      <c r="R3684" t="str">
        <f>RIGHT(N3684, LEN(N3684)-SEARCH("/",N3684))</f>
        <v>plays</v>
      </c>
      <c r="S3684" s="10">
        <f t="shared" si="114"/>
        <v>42041.372974537029</v>
      </c>
      <c r="T3684" s="10">
        <f t="shared" si="115"/>
        <v>42071.331307870372</v>
      </c>
    </row>
    <row r="3685" spans="1:20" ht="49" x14ac:dyDescent="0.25">
      <c r="A3685">
        <v>4082</v>
      </c>
      <c r="B3685" s="3" t="s">
        <v>4078</v>
      </c>
      <c r="C3685" s="3" t="s">
        <v>8185</v>
      </c>
      <c r="D3685">
        <v>150</v>
      </c>
      <c r="E3685">
        <v>3</v>
      </c>
      <c r="F3685" t="s">
        <v>8221</v>
      </c>
      <c r="G3685" t="s">
        <v>8224</v>
      </c>
      <c r="H3685" t="s">
        <v>8246</v>
      </c>
      <c r="I3685">
        <v>1447542000</v>
      </c>
      <c r="J3685">
        <v>1446179553</v>
      </c>
      <c r="K3685" t="b">
        <v>0</v>
      </c>
      <c r="L3685">
        <v>2</v>
      </c>
      <c r="M3685" t="b">
        <v>0</v>
      </c>
      <c r="N3685" t="s">
        <v>8271</v>
      </c>
      <c r="O3685" s="5">
        <f>E3685/D3685</f>
        <v>0.02</v>
      </c>
      <c r="P3685" s="6">
        <f>ROUND(E3685/L3685,2)</f>
        <v>1.5</v>
      </c>
      <c r="Q3685" t="str">
        <f>LEFT(N3685, SEARCH("/",N3685)-1)</f>
        <v>theater</v>
      </c>
      <c r="R3685" t="str">
        <f>RIGHT(N3685, LEN(N3685)-SEARCH("/",N3685))</f>
        <v>plays</v>
      </c>
      <c r="S3685" s="10">
        <f t="shared" si="114"/>
        <v>42306.980937499997</v>
      </c>
      <c r="T3685" s="10">
        <f t="shared" si="115"/>
        <v>42322.749999999993</v>
      </c>
    </row>
    <row r="3686" spans="1:20" ht="49" x14ac:dyDescent="0.25">
      <c r="A3686">
        <v>4083</v>
      </c>
      <c r="B3686" s="3" t="s">
        <v>4079</v>
      </c>
      <c r="C3686" s="3" t="s">
        <v>8186</v>
      </c>
      <c r="D3686">
        <v>3500</v>
      </c>
      <c r="E3686">
        <v>759</v>
      </c>
      <c r="F3686" t="s">
        <v>8221</v>
      </c>
      <c r="G3686" t="s">
        <v>8224</v>
      </c>
      <c r="H3686" t="s">
        <v>8246</v>
      </c>
      <c r="I3686">
        <v>1452795416</v>
      </c>
      <c r="J3686">
        <v>1450203416</v>
      </c>
      <c r="K3686" t="b">
        <v>0</v>
      </c>
      <c r="L3686">
        <v>6</v>
      </c>
      <c r="M3686" t="b">
        <v>0</v>
      </c>
      <c r="N3686" t="s">
        <v>8271</v>
      </c>
      <c r="O3686" s="5">
        <f>E3686/D3686</f>
        <v>0.21685714285714286</v>
      </c>
      <c r="P3686" s="6">
        <f>ROUND(E3686/L3686,2)</f>
        <v>126.5</v>
      </c>
      <c r="Q3686" t="str">
        <f>LEFT(N3686, SEARCH("/",N3686)-1)</f>
        <v>theater</v>
      </c>
      <c r="R3686" t="str">
        <f>RIGHT(N3686, LEN(N3686)-SEARCH("/",N3686))</f>
        <v>plays</v>
      </c>
      <c r="S3686" s="10">
        <f t="shared" si="114"/>
        <v>42353.553425925922</v>
      </c>
      <c r="T3686" s="10">
        <f t="shared" si="115"/>
        <v>42383.553425925922</v>
      </c>
    </row>
    <row r="3687" spans="1:20" ht="49" x14ac:dyDescent="0.25">
      <c r="A3687">
        <v>4084</v>
      </c>
      <c r="B3687" s="3" t="s">
        <v>4080</v>
      </c>
      <c r="C3687" s="3" t="s">
        <v>8187</v>
      </c>
      <c r="D3687">
        <v>3000</v>
      </c>
      <c r="E3687">
        <v>10</v>
      </c>
      <c r="F3687" t="s">
        <v>8221</v>
      </c>
      <c r="G3687" t="s">
        <v>8237</v>
      </c>
      <c r="H3687" t="s">
        <v>8249</v>
      </c>
      <c r="I3687">
        <v>1476008906</v>
      </c>
      <c r="J3687">
        <v>1473416906</v>
      </c>
      <c r="K3687" t="b">
        <v>0</v>
      </c>
      <c r="L3687">
        <v>1</v>
      </c>
      <c r="M3687" t="b">
        <v>0</v>
      </c>
      <c r="N3687" t="s">
        <v>8271</v>
      </c>
      <c r="O3687" s="5">
        <f>E3687/D3687</f>
        <v>3.3333333333333335E-3</v>
      </c>
      <c r="P3687" s="6">
        <f>ROUND(E3687/L3687,2)</f>
        <v>10</v>
      </c>
      <c r="Q3687" t="str">
        <f>LEFT(N3687, SEARCH("/",N3687)-1)</f>
        <v>theater</v>
      </c>
      <c r="R3687" t="str">
        <f>RIGHT(N3687, LEN(N3687)-SEARCH("/",N3687))</f>
        <v>plays</v>
      </c>
      <c r="S3687" s="10">
        <f t="shared" si="114"/>
        <v>42622.228078703702</v>
      </c>
      <c r="T3687" s="10">
        <f t="shared" si="115"/>
        <v>42652.228078703702</v>
      </c>
    </row>
    <row r="3688" spans="1:20" ht="49" x14ac:dyDescent="0.25">
      <c r="A3688">
        <v>4085</v>
      </c>
      <c r="B3688" s="3" t="s">
        <v>4081</v>
      </c>
      <c r="C3688" s="3" t="s">
        <v>8188</v>
      </c>
      <c r="D3688">
        <v>3500</v>
      </c>
      <c r="E3688">
        <v>10</v>
      </c>
      <c r="F3688" t="s">
        <v>8221</v>
      </c>
      <c r="G3688" t="s">
        <v>8224</v>
      </c>
      <c r="H3688" t="s">
        <v>8246</v>
      </c>
      <c r="I3688">
        <v>1427169540</v>
      </c>
      <c r="J3688">
        <v>1424701775</v>
      </c>
      <c r="K3688" t="b">
        <v>0</v>
      </c>
      <c r="L3688">
        <v>1</v>
      </c>
      <c r="M3688" t="b">
        <v>0</v>
      </c>
      <c r="N3688" t="s">
        <v>8271</v>
      </c>
      <c r="O3688" s="5">
        <f>E3688/D3688</f>
        <v>2.8571428571428571E-3</v>
      </c>
      <c r="P3688" s="6">
        <f>ROUND(E3688/L3688,2)</f>
        <v>10</v>
      </c>
      <c r="Q3688" t="str">
        <f>LEFT(N3688, SEARCH("/",N3688)-1)</f>
        <v>theater</v>
      </c>
      <c r="R3688" t="str">
        <f>RIGHT(N3688, LEN(N3688)-SEARCH("/",N3688))</f>
        <v>plays</v>
      </c>
      <c r="S3688" s="10">
        <f t="shared" si="114"/>
        <v>42058.395543981482</v>
      </c>
      <c r="T3688" s="10">
        <f t="shared" si="115"/>
        <v>42086.957638888889</v>
      </c>
    </row>
    <row r="3689" spans="1:20" ht="49" x14ac:dyDescent="0.25">
      <c r="A3689">
        <v>4086</v>
      </c>
      <c r="B3689" s="3" t="s">
        <v>4082</v>
      </c>
      <c r="C3689" s="3" t="s">
        <v>8189</v>
      </c>
      <c r="D3689">
        <v>1000</v>
      </c>
      <c r="E3689">
        <v>47</v>
      </c>
      <c r="F3689" t="s">
        <v>8221</v>
      </c>
      <c r="G3689" t="s">
        <v>8224</v>
      </c>
      <c r="H3689" t="s">
        <v>8246</v>
      </c>
      <c r="I3689">
        <v>1448078400</v>
      </c>
      <c r="J3689">
        <v>1445985299</v>
      </c>
      <c r="K3689" t="b">
        <v>0</v>
      </c>
      <c r="L3689">
        <v>5</v>
      </c>
      <c r="M3689" t="b">
        <v>0</v>
      </c>
      <c r="N3689" t="s">
        <v>8271</v>
      </c>
      <c r="O3689" s="5">
        <f>E3689/D3689</f>
        <v>4.7E-2</v>
      </c>
      <c r="P3689" s="6">
        <f>ROUND(E3689/L3689,2)</f>
        <v>9.4</v>
      </c>
      <c r="Q3689" t="str">
        <f>LEFT(N3689, SEARCH("/",N3689)-1)</f>
        <v>theater</v>
      </c>
      <c r="R3689" t="str">
        <f>RIGHT(N3689, LEN(N3689)-SEARCH("/",N3689))</f>
        <v>plays</v>
      </c>
      <c r="S3689" s="10">
        <f t="shared" si="114"/>
        <v>42304.732627314814</v>
      </c>
      <c r="T3689" s="10">
        <f t="shared" si="115"/>
        <v>42328.958333333336</v>
      </c>
    </row>
    <row r="3690" spans="1:20" ht="18" x14ac:dyDescent="0.25">
      <c r="A3690">
        <v>4087</v>
      </c>
      <c r="B3690" s="3" t="s">
        <v>4083</v>
      </c>
      <c r="C3690" s="3" t="s">
        <v>8190</v>
      </c>
      <c r="D3690">
        <v>9600</v>
      </c>
      <c r="E3690">
        <v>0</v>
      </c>
      <c r="F3690" t="s">
        <v>8221</v>
      </c>
      <c r="G3690" t="s">
        <v>8224</v>
      </c>
      <c r="H3690" t="s">
        <v>8246</v>
      </c>
      <c r="I3690">
        <v>1468777786</v>
      </c>
      <c r="J3690">
        <v>1466185786</v>
      </c>
      <c r="K3690" t="b">
        <v>0</v>
      </c>
      <c r="L3690">
        <v>0</v>
      </c>
      <c r="M3690" t="b">
        <v>0</v>
      </c>
      <c r="N3690" t="s">
        <v>8271</v>
      </c>
      <c r="O3690" s="5">
        <f>E3690/D3690</f>
        <v>0</v>
      </c>
      <c r="P3690" s="6" t="e">
        <f>ROUND(E3690/L3690,2)</f>
        <v>#DIV/0!</v>
      </c>
      <c r="Q3690" t="str">
        <f>LEFT(N3690, SEARCH("/",N3690)-1)</f>
        <v>theater</v>
      </c>
      <c r="R3690" t="str">
        <f>RIGHT(N3690, LEN(N3690)-SEARCH("/",N3690))</f>
        <v>plays</v>
      </c>
      <c r="S3690" s="10">
        <f t="shared" si="114"/>
        <v>42538.53456018518</v>
      </c>
      <c r="T3690" s="10">
        <f t="shared" si="115"/>
        <v>42568.53456018518</v>
      </c>
    </row>
    <row r="3691" spans="1:20" ht="49" x14ac:dyDescent="0.25">
      <c r="A3691">
        <v>4088</v>
      </c>
      <c r="B3691" s="3" t="s">
        <v>4084</v>
      </c>
      <c r="C3691" s="3" t="s">
        <v>8191</v>
      </c>
      <c r="D3691">
        <v>2000</v>
      </c>
      <c r="E3691">
        <v>216</v>
      </c>
      <c r="F3691" t="s">
        <v>8221</v>
      </c>
      <c r="G3691" t="s">
        <v>8225</v>
      </c>
      <c r="H3691" t="s">
        <v>8247</v>
      </c>
      <c r="I3691">
        <v>1421403960</v>
      </c>
      <c r="J3691">
        <v>1418827324</v>
      </c>
      <c r="K3691" t="b">
        <v>0</v>
      </c>
      <c r="L3691">
        <v>3</v>
      </c>
      <c r="M3691" t="b">
        <v>0</v>
      </c>
      <c r="N3691" t="s">
        <v>8271</v>
      </c>
      <c r="O3691" s="5">
        <f>E3691/D3691</f>
        <v>0.108</v>
      </c>
      <c r="P3691" s="6">
        <f>ROUND(E3691/L3691,2)</f>
        <v>72</v>
      </c>
      <c r="Q3691" t="str">
        <f>LEFT(N3691, SEARCH("/",N3691)-1)</f>
        <v>theater</v>
      </c>
      <c r="R3691" t="str">
        <f>RIGHT(N3691, LEN(N3691)-SEARCH("/",N3691))</f>
        <v>plays</v>
      </c>
      <c r="S3691" s="10">
        <f t="shared" si="114"/>
        <v>41990.40421296296</v>
      </c>
      <c r="T3691" s="10">
        <f t="shared" si="115"/>
        <v>42020.226388888885</v>
      </c>
    </row>
    <row r="3692" spans="1:20" ht="49" x14ac:dyDescent="0.25">
      <c r="A3692">
        <v>4089</v>
      </c>
      <c r="B3692" s="3" t="s">
        <v>4085</v>
      </c>
      <c r="C3692" s="3" t="s">
        <v>8192</v>
      </c>
      <c r="D3692">
        <v>5000</v>
      </c>
      <c r="E3692">
        <v>240</v>
      </c>
      <c r="F3692" t="s">
        <v>8221</v>
      </c>
      <c r="G3692" t="s">
        <v>8224</v>
      </c>
      <c r="H3692" t="s">
        <v>8246</v>
      </c>
      <c r="I3692">
        <v>1433093700</v>
      </c>
      <c r="J3692">
        <v>1430242488</v>
      </c>
      <c r="K3692" t="b">
        <v>0</v>
      </c>
      <c r="L3692">
        <v>8</v>
      </c>
      <c r="M3692" t="b">
        <v>0</v>
      </c>
      <c r="N3692" t="s">
        <v>8271</v>
      </c>
      <c r="O3692" s="5">
        <f>E3692/D3692</f>
        <v>4.8000000000000001E-2</v>
      </c>
      <c r="P3692" s="6">
        <f>ROUND(E3692/L3692,2)</f>
        <v>30</v>
      </c>
      <c r="Q3692" t="str">
        <f>LEFT(N3692, SEARCH("/",N3692)-1)</f>
        <v>theater</v>
      </c>
      <c r="R3692" t="str">
        <f>RIGHT(N3692, LEN(N3692)-SEARCH("/",N3692))</f>
        <v>plays</v>
      </c>
      <c r="S3692" s="10">
        <f t="shared" si="114"/>
        <v>42122.524166666662</v>
      </c>
      <c r="T3692" s="10">
        <f t="shared" si="115"/>
        <v>42155.524305555555</v>
      </c>
    </row>
    <row r="3693" spans="1:20" ht="49" x14ac:dyDescent="0.25">
      <c r="A3693">
        <v>4090</v>
      </c>
      <c r="B3693" s="3" t="s">
        <v>4086</v>
      </c>
      <c r="C3693" s="3" t="s">
        <v>8193</v>
      </c>
      <c r="D3693">
        <v>1000</v>
      </c>
      <c r="E3693">
        <v>32</v>
      </c>
      <c r="F3693" t="s">
        <v>8221</v>
      </c>
      <c r="G3693" t="s">
        <v>8224</v>
      </c>
      <c r="H3693" t="s">
        <v>8246</v>
      </c>
      <c r="I3693">
        <v>1438959600</v>
      </c>
      <c r="J3693">
        <v>1437754137</v>
      </c>
      <c r="K3693" t="b">
        <v>0</v>
      </c>
      <c r="L3693">
        <v>3</v>
      </c>
      <c r="M3693" t="b">
        <v>0</v>
      </c>
      <c r="N3693" t="s">
        <v>8271</v>
      </c>
      <c r="O3693" s="5">
        <f>E3693/D3693</f>
        <v>3.2000000000000001E-2</v>
      </c>
      <c r="P3693" s="6">
        <f>ROUND(E3693/L3693,2)</f>
        <v>10.67</v>
      </c>
      <c r="Q3693" t="str">
        <f>LEFT(N3693, SEARCH("/",N3693)-1)</f>
        <v>theater</v>
      </c>
      <c r="R3693" t="str">
        <f>RIGHT(N3693, LEN(N3693)-SEARCH("/",N3693))</f>
        <v>plays</v>
      </c>
      <c r="S3693" s="10">
        <f t="shared" si="114"/>
        <v>42209.464548611104</v>
      </c>
      <c r="T3693" s="10">
        <f t="shared" si="115"/>
        <v>42223.416666666664</v>
      </c>
    </row>
    <row r="3694" spans="1:20" ht="49" x14ac:dyDescent="0.25">
      <c r="A3694">
        <v>4091</v>
      </c>
      <c r="B3694" s="3" t="s">
        <v>4087</v>
      </c>
      <c r="C3694" s="3" t="s">
        <v>8194</v>
      </c>
      <c r="D3694">
        <v>1600</v>
      </c>
      <c r="E3694">
        <v>204</v>
      </c>
      <c r="F3694" t="s">
        <v>8221</v>
      </c>
      <c r="G3694" t="s">
        <v>8224</v>
      </c>
      <c r="H3694" t="s">
        <v>8246</v>
      </c>
      <c r="I3694">
        <v>1421410151</v>
      </c>
      <c r="J3694">
        <v>1418818151</v>
      </c>
      <c r="K3694" t="b">
        <v>0</v>
      </c>
      <c r="L3694">
        <v>8</v>
      </c>
      <c r="M3694" t="b">
        <v>0</v>
      </c>
      <c r="N3694" t="s">
        <v>8271</v>
      </c>
      <c r="O3694" s="5">
        <f>E3694/D3694</f>
        <v>0.1275</v>
      </c>
      <c r="P3694" s="6">
        <f>ROUND(E3694/L3694,2)</f>
        <v>25.5</v>
      </c>
      <c r="Q3694" t="str">
        <f>LEFT(N3694, SEARCH("/",N3694)-1)</f>
        <v>theater</v>
      </c>
      <c r="R3694" t="str">
        <f>RIGHT(N3694, LEN(N3694)-SEARCH("/",N3694))</f>
        <v>plays</v>
      </c>
      <c r="S3694" s="10">
        <f t="shared" si="114"/>
        <v>41990.298043981478</v>
      </c>
      <c r="T3694" s="10">
        <f t="shared" si="115"/>
        <v>42020.298043981478</v>
      </c>
    </row>
    <row r="3695" spans="1:20" ht="49" x14ac:dyDescent="0.25">
      <c r="A3695">
        <v>4092</v>
      </c>
      <c r="B3695" s="3" t="s">
        <v>4088</v>
      </c>
      <c r="C3695" s="3" t="s">
        <v>8195</v>
      </c>
      <c r="D3695">
        <v>110000</v>
      </c>
      <c r="E3695">
        <v>20</v>
      </c>
      <c r="F3695" t="s">
        <v>8221</v>
      </c>
      <c r="G3695" t="s">
        <v>8224</v>
      </c>
      <c r="H3695" t="s">
        <v>8246</v>
      </c>
      <c r="I3695">
        <v>1428205247</v>
      </c>
      <c r="J3695">
        <v>1423024847</v>
      </c>
      <c r="K3695" t="b">
        <v>0</v>
      </c>
      <c r="L3695">
        <v>1</v>
      </c>
      <c r="M3695" t="b">
        <v>0</v>
      </c>
      <c r="N3695" t="s">
        <v>8271</v>
      </c>
      <c r="O3695" s="5">
        <f>E3695/D3695</f>
        <v>1.8181818181818181E-4</v>
      </c>
      <c r="P3695" s="6">
        <f>ROUND(E3695/L3695,2)</f>
        <v>20</v>
      </c>
      <c r="Q3695" t="str">
        <f>LEFT(N3695, SEARCH("/",N3695)-1)</f>
        <v>theater</v>
      </c>
      <c r="R3695" t="str">
        <f>RIGHT(N3695, LEN(N3695)-SEARCH("/",N3695))</f>
        <v>plays</v>
      </c>
      <c r="S3695" s="10">
        <f t="shared" si="114"/>
        <v>42038.986655092587</v>
      </c>
      <c r="T3695" s="10">
        <f t="shared" si="115"/>
        <v>42098.944988425923</v>
      </c>
    </row>
    <row r="3696" spans="1:20" ht="49" x14ac:dyDescent="0.25">
      <c r="A3696">
        <v>4093</v>
      </c>
      <c r="B3696" s="3" t="s">
        <v>4089</v>
      </c>
      <c r="C3696" s="3" t="s">
        <v>8196</v>
      </c>
      <c r="D3696">
        <v>2500</v>
      </c>
      <c r="E3696">
        <v>60</v>
      </c>
      <c r="F3696" t="s">
        <v>8221</v>
      </c>
      <c r="G3696" t="s">
        <v>8225</v>
      </c>
      <c r="H3696" t="s">
        <v>8247</v>
      </c>
      <c r="I3696">
        <v>1440272093</v>
      </c>
      <c r="J3696">
        <v>1435088093</v>
      </c>
      <c r="K3696" t="b">
        <v>0</v>
      </c>
      <c r="L3696">
        <v>4</v>
      </c>
      <c r="M3696" t="b">
        <v>0</v>
      </c>
      <c r="N3696" t="s">
        <v>8271</v>
      </c>
      <c r="O3696" s="5">
        <f>E3696/D3696</f>
        <v>2.4E-2</v>
      </c>
      <c r="P3696" s="6">
        <f>ROUND(E3696/L3696,2)</f>
        <v>15</v>
      </c>
      <c r="Q3696" t="str">
        <f>LEFT(N3696, SEARCH("/",N3696)-1)</f>
        <v>theater</v>
      </c>
      <c r="R3696" t="str">
        <f>RIGHT(N3696, LEN(N3696)-SEARCH("/",N3696))</f>
        <v>plays</v>
      </c>
      <c r="S3696" s="10">
        <f t="shared" si="114"/>
        <v>42178.607557870368</v>
      </c>
      <c r="T3696" s="10">
        <f t="shared" si="115"/>
        <v>42238.607557870368</v>
      </c>
    </row>
    <row r="3697" spans="1:20" ht="49" x14ac:dyDescent="0.25">
      <c r="A3697">
        <v>4094</v>
      </c>
      <c r="B3697" s="3" t="s">
        <v>4090</v>
      </c>
      <c r="C3697" s="3" t="s">
        <v>8197</v>
      </c>
      <c r="D3697">
        <v>2000</v>
      </c>
      <c r="E3697">
        <v>730</v>
      </c>
      <c r="F3697" t="s">
        <v>8221</v>
      </c>
      <c r="G3697" t="s">
        <v>8224</v>
      </c>
      <c r="H3697" t="s">
        <v>8246</v>
      </c>
      <c r="I3697">
        <v>1413953940</v>
      </c>
      <c r="J3697">
        <v>1410141900</v>
      </c>
      <c r="K3697" t="b">
        <v>0</v>
      </c>
      <c r="L3697">
        <v>8</v>
      </c>
      <c r="M3697" t="b">
        <v>0</v>
      </c>
      <c r="N3697" t="s">
        <v>8271</v>
      </c>
      <c r="O3697" s="5">
        <f>E3697/D3697</f>
        <v>0.36499999999999999</v>
      </c>
      <c r="P3697" s="6">
        <f>ROUND(E3697/L3697,2)</f>
        <v>91.25</v>
      </c>
      <c r="Q3697" t="str">
        <f>LEFT(N3697, SEARCH("/",N3697)-1)</f>
        <v>theater</v>
      </c>
      <c r="R3697" t="str">
        <f>RIGHT(N3697, LEN(N3697)-SEARCH("/",N3697))</f>
        <v>plays</v>
      </c>
      <c r="S3697" s="10">
        <f t="shared" si="114"/>
        <v>41889.878472222219</v>
      </c>
      <c r="T3697" s="10">
        <f t="shared" si="115"/>
        <v>41933.999305555553</v>
      </c>
    </row>
    <row r="3698" spans="1:20" ht="33" x14ac:dyDescent="0.25">
      <c r="A3698">
        <v>4095</v>
      </c>
      <c r="B3698" s="3" t="s">
        <v>4091</v>
      </c>
      <c r="C3698" s="3" t="s">
        <v>8198</v>
      </c>
      <c r="D3698">
        <v>30000</v>
      </c>
      <c r="E3698">
        <v>800</v>
      </c>
      <c r="F3698" t="s">
        <v>8221</v>
      </c>
      <c r="G3698" t="s">
        <v>8238</v>
      </c>
      <c r="H3698" t="s">
        <v>8256</v>
      </c>
      <c r="I3698">
        <v>1482108350</v>
      </c>
      <c r="J3698">
        <v>1479516350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2.6666666666666668E-2</v>
      </c>
      <c r="P3698" s="6">
        <f>ROUND(E3698/L3698,2)</f>
        <v>800</v>
      </c>
      <c r="Q3698" t="str">
        <f>LEFT(N3698, SEARCH("/",N3698)-1)</f>
        <v>theater</v>
      </c>
      <c r="R3698" t="str">
        <f>RIGHT(N3698, LEN(N3698)-SEARCH("/",N3698))</f>
        <v>plays</v>
      </c>
      <c r="S3698" s="10">
        <f t="shared" si="114"/>
        <v>42692.823495370372</v>
      </c>
      <c r="T3698" s="10">
        <f t="shared" si="115"/>
        <v>42722.823495370372</v>
      </c>
    </row>
    <row r="3699" spans="1:20" ht="49" x14ac:dyDescent="0.25">
      <c r="A3699">
        <v>4096</v>
      </c>
      <c r="B3699" s="3" t="s">
        <v>4092</v>
      </c>
      <c r="C3699" s="3" t="s">
        <v>8199</v>
      </c>
      <c r="D3699">
        <v>3500</v>
      </c>
      <c r="E3699">
        <v>400</v>
      </c>
      <c r="F3699" t="s">
        <v>8221</v>
      </c>
      <c r="G3699" t="s">
        <v>8225</v>
      </c>
      <c r="H3699" t="s">
        <v>8247</v>
      </c>
      <c r="I3699">
        <v>1488271860</v>
      </c>
      <c r="J3699">
        <v>1484484219</v>
      </c>
      <c r="K3699" t="b">
        <v>0</v>
      </c>
      <c r="L3699">
        <v>5</v>
      </c>
      <c r="M3699" t="b">
        <v>0</v>
      </c>
      <c r="N3699" t="s">
        <v>8271</v>
      </c>
      <c r="O3699" s="5">
        <f>E3699/D3699</f>
        <v>0.11428571428571428</v>
      </c>
      <c r="P3699" s="6">
        <f>ROUND(E3699/L3699,2)</f>
        <v>80</v>
      </c>
      <c r="Q3699" t="str">
        <f>LEFT(N3699, SEARCH("/",N3699)-1)</f>
        <v>theater</v>
      </c>
      <c r="R3699" t="str">
        <f>RIGHT(N3699, LEN(N3699)-SEARCH("/",N3699))</f>
        <v>plays</v>
      </c>
      <c r="S3699" s="10">
        <f t="shared" si="114"/>
        <v>42750.321979166663</v>
      </c>
      <c r="T3699" s="10">
        <f t="shared" si="115"/>
        <v>42794.160416666666</v>
      </c>
    </row>
    <row r="3700" spans="1:20" ht="49" x14ac:dyDescent="0.25">
      <c r="A3700">
        <v>4097</v>
      </c>
      <c r="B3700" s="3" t="s">
        <v>4093</v>
      </c>
      <c r="C3700" s="3" t="s">
        <v>8200</v>
      </c>
      <c r="D3700">
        <v>10000</v>
      </c>
      <c r="E3700">
        <v>0</v>
      </c>
      <c r="F3700" t="s">
        <v>8221</v>
      </c>
      <c r="G3700" t="s">
        <v>8225</v>
      </c>
      <c r="H3700" t="s">
        <v>8247</v>
      </c>
      <c r="I3700">
        <v>1454284500</v>
      </c>
      <c r="J3700">
        <v>1449431237</v>
      </c>
      <c r="K3700" t="b">
        <v>0</v>
      </c>
      <c r="L3700">
        <v>0</v>
      </c>
      <c r="M3700" t="b">
        <v>0</v>
      </c>
      <c r="N3700" t="s">
        <v>8271</v>
      </c>
      <c r="O3700" s="5">
        <f>E3700/D3700</f>
        <v>0</v>
      </c>
      <c r="P3700" s="6" t="e">
        <f>ROUND(E3700/L3700,2)</f>
        <v>#DIV/0!</v>
      </c>
      <c r="Q3700" t="str">
        <f>LEFT(N3700, SEARCH("/",N3700)-1)</f>
        <v>theater</v>
      </c>
      <c r="R3700" t="str">
        <f>RIGHT(N3700, LEN(N3700)-SEARCH("/",N3700))</f>
        <v>plays</v>
      </c>
      <c r="S3700" s="10">
        <f t="shared" si="114"/>
        <v>42344.616168981483</v>
      </c>
      <c r="T3700" s="10">
        <f t="shared" si="115"/>
        <v>42400.788194444445</v>
      </c>
    </row>
    <row r="3701" spans="1:20" ht="49" x14ac:dyDescent="0.25">
      <c r="A3701">
        <v>4098</v>
      </c>
      <c r="B3701" s="3" t="s">
        <v>4094</v>
      </c>
      <c r="C3701" s="3" t="s">
        <v>8201</v>
      </c>
      <c r="D3701">
        <v>75000</v>
      </c>
      <c r="E3701">
        <v>0</v>
      </c>
      <c r="F3701" t="s">
        <v>8221</v>
      </c>
      <c r="G3701" t="s">
        <v>8224</v>
      </c>
      <c r="H3701" t="s">
        <v>8246</v>
      </c>
      <c r="I3701">
        <v>1465060797</v>
      </c>
      <c r="J3701">
        <v>1462468797</v>
      </c>
      <c r="K3701" t="b">
        <v>0</v>
      </c>
      <c r="L3701">
        <v>0</v>
      </c>
      <c r="M3701" t="b">
        <v>0</v>
      </c>
      <c r="N3701" t="s">
        <v>8271</v>
      </c>
      <c r="O3701" s="5">
        <f>E3701/D3701</f>
        <v>0</v>
      </c>
      <c r="P3701" s="6" t="e">
        <f>ROUND(E3701/L3701,2)</f>
        <v>#DIV/0!</v>
      </c>
      <c r="Q3701" t="str">
        <f>LEFT(N3701, SEARCH("/",N3701)-1)</f>
        <v>theater</v>
      </c>
      <c r="R3701" t="str">
        <f>RIGHT(N3701, LEN(N3701)-SEARCH("/",N3701))</f>
        <v>plays</v>
      </c>
      <c r="S3701" s="10">
        <f t="shared" si="114"/>
        <v>42495.51385416666</v>
      </c>
      <c r="T3701" s="10">
        <f t="shared" si="115"/>
        <v>42525.51385416666</v>
      </c>
    </row>
    <row r="3702" spans="1:20" ht="49" x14ac:dyDescent="0.25">
      <c r="A3702">
        <v>4099</v>
      </c>
      <c r="B3702" s="3" t="s">
        <v>4095</v>
      </c>
      <c r="C3702" s="3" t="s">
        <v>8202</v>
      </c>
      <c r="D3702">
        <v>4500</v>
      </c>
      <c r="E3702">
        <v>50</v>
      </c>
      <c r="F3702" t="s">
        <v>8221</v>
      </c>
      <c r="G3702" t="s">
        <v>8224</v>
      </c>
      <c r="H3702" t="s">
        <v>8246</v>
      </c>
      <c r="I3702">
        <v>1472847873</v>
      </c>
      <c r="J3702">
        <v>1468959873</v>
      </c>
      <c r="K3702" t="b">
        <v>0</v>
      </c>
      <c r="L3702">
        <v>1</v>
      </c>
      <c r="M3702" t="b">
        <v>0</v>
      </c>
      <c r="N3702" t="s">
        <v>8271</v>
      </c>
      <c r="O3702" s="5">
        <f>E3702/D3702</f>
        <v>1.1111111111111112E-2</v>
      </c>
      <c r="P3702" s="6">
        <f>ROUND(E3702/L3702,2)</f>
        <v>50</v>
      </c>
      <c r="Q3702" t="str">
        <f>LEFT(N3702, SEARCH("/",N3702)-1)</f>
        <v>theater</v>
      </c>
      <c r="R3702" t="str">
        <f>RIGHT(N3702, LEN(N3702)-SEARCH("/",N3702))</f>
        <v>plays</v>
      </c>
      <c r="S3702" s="10">
        <f t="shared" si="114"/>
        <v>42570.642048611109</v>
      </c>
      <c r="T3702" s="10">
        <f t="shared" si="115"/>
        <v>42615.642048611109</v>
      </c>
    </row>
    <row r="3703" spans="1:20" ht="33" x14ac:dyDescent="0.25">
      <c r="A3703">
        <v>4100</v>
      </c>
      <c r="B3703" s="3" t="s">
        <v>4096</v>
      </c>
      <c r="C3703" s="3" t="s">
        <v>8203</v>
      </c>
      <c r="D3703">
        <v>270</v>
      </c>
      <c r="E3703">
        <v>0</v>
      </c>
      <c r="F3703" t="s">
        <v>8221</v>
      </c>
      <c r="G3703" t="s">
        <v>8224</v>
      </c>
      <c r="H3703" t="s">
        <v>8246</v>
      </c>
      <c r="I3703">
        <v>1414205990</v>
      </c>
      <c r="J3703">
        <v>1413341990</v>
      </c>
      <c r="K3703" t="b">
        <v>0</v>
      </c>
      <c r="L3703">
        <v>0</v>
      </c>
      <c r="M3703" t="b">
        <v>0</v>
      </c>
      <c r="N3703" t="s">
        <v>8271</v>
      </c>
      <c r="O3703" s="5">
        <f>E3703/D3703</f>
        <v>0</v>
      </c>
      <c r="P3703" s="6" t="e">
        <f>ROUND(E3703/L3703,2)</f>
        <v>#DIV/0!</v>
      </c>
      <c r="Q3703" t="str">
        <f>LEFT(N3703, SEARCH("/",N3703)-1)</f>
        <v>theater</v>
      </c>
      <c r="R3703" t="str">
        <f>RIGHT(N3703, LEN(N3703)-SEARCH("/",N3703))</f>
        <v>plays</v>
      </c>
      <c r="S3703" s="10">
        <f t="shared" si="114"/>
        <v>41926.916550925926</v>
      </c>
      <c r="T3703" s="10">
        <f t="shared" si="115"/>
        <v>41936.916550925926</v>
      </c>
    </row>
    <row r="3704" spans="1:20" ht="49" x14ac:dyDescent="0.25">
      <c r="A3704">
        <v>4101</v>
      </c>
      <c r="B3704" s="3" t="s">
        <v>4097</v>
      </c>
      <c r="C3704" s="3" t="s">
        <v>8204</v>
      </c>
      <c r="D3704">
        <v>600</v>
      </c>
      <c r="E3704">
        <v>0</v>
      </c>
      <c r="F3704" t="s">
        <v>8221</v>
      </c>
      <c r="G3704" t="s">
        <v>8224</v>
      </c>
      <c r="H3704" t="s">
        <v>8246</v>
      </c>
      <c r="I3704">
        <v>1485380482</v>
      </c>
      <c r="J3704">
        <v>1482788482</v>
      </c>
      <c r="K3704" t="b">
        <v>0</v>
      </c>
      <c r="L3704">
        <v>0</v>
      </c>
      <c r="M3704" t="b">
        <v>0</v>
      </c>
      <c r="N3704" t="s">
        <v>8271</v>
      </c>
      <c r="O3704" s="5">
        <f>E3704/D3704</f>
        <v>0</v>
      </c>
      <c r="P3704" s="6" t="e">
        <f>ROUND(E3704/L3704,2)</f>
        <v>#DIV/0!</v>
      </c>
      <c r="Q3704" t="str">
        <f>LEFT(N3704, SEARCH("/",N3704)-1)</f>
        <v>theater</v>
      </c>
      <c r="R3704" t="str">
        <f>RIGHT(N3704, LEN(N3704)-SEARCH("/",N3704))</f>
        <v>plays</v>
      </c>
      <c r="S3704" s="10">
        <f t="shared" si="114"/>
        <v>42730.695393518516</v>
      </c>
      <c r="T3704" s="10">
        <f t="shared" si="115"/>
        <v>42760.695393518516</v>
      </c>
    </row>
    <row r="3705" spans="1:20" ht="49" x14ac:dyDescent="0.25">
      <c r="A3705">
        <v>4102</v>
      </c>
      <c r="B3705" s="3" t="s">
        <v>4098</v>
      </c>
      <c r="C3705" s="3" t="s">
        <v>8205</v>
      </c>
      <c r="D3705">
        <v>500</v>
      </c>
      <c r="E3705">
        <v>137</v>
      </c>
      <c r="F3705" t="s">
        <v>8221</v>
      </c>
      <c r="G3705" t="s">
        <v>8224</v>
      </c>
      <c r="H3705" t="s">
        <v>8246</v>
      </c>
      <c r="I3705">
        <v>1463343673</v>
      </c>
      <c r="J3705">
        <v>1460751673</v>
      </c>
      <c r="K3705" t="b">
        <v>0</v>
      </c>
      <c r="L3705">
        <v>6</v>
      </c>
      <c r="M3705" t="b">
        <v>0</v>
      </c>
      <c r="N3705" t="s">
        <v>8271</v>
      </c>
      <c r="O3705" s="5">
        <f>E3705/D3705</f>
        <v>0.27400000000000002</v>
      </c>
      <c r="P3705" s="6">
        <f>ROUND(E3705/L3705,2)</f>
        <v>22.83</v>
      </c>
      <c r="Q3705" t="str">
        <f>LEFT(N3705, SEARCH("/",N3705)-1)</f>
        <v>theater</v>
      </c>
      <c r="R3705" t="str">
        <f>RIGHT(N3705, LEN(N3705)-SEARCH("/",N3705))</f>
        <v>plays</v>
      </c>
      <c r="S3705" s="10">
        <f t="shared" si="114"/>
        <v>42475.639733796292</v>
      </c>
      <c r="T3705" s="10">
        <f t="shared" si="115"/>
        <v>42505.639733796292</v>
      </c>
    </row>
    <row r="3706" spans="1:20" ht="49" x14ac:dyDescent="0.25">
      <c r="A3706">
        <v>4103</v>
      </c>
      <c r="B3706" s="3" t="s">
        <v>4099</v>
      </c>
      <c r="C3706" s="3" t="s">
        <v>8206</v>
      </c>
      <c r="D3706">
        <v>1000</v>
      </c>
      <c r="E3706">
        <v>100</v>
      </c>
      <c r="F3706" t="s">
        <v>8221</v>
      </c>
      <c r="G3706" t="s">
        <v>8224</v>
      </c>
      <c r="H3706" t="s">
        <v>8246</v>
      </c>
      <c r="I3706">
        <v>1440613920</v>
      </c>
      <c r="J3706">
        <v>1435953566</v>
      </c>
      <c r="K3706" t="b">
        <v>0</v>
      </c>
      <c r="L3706">
        <v>6</v>
      </c>
      <c r="M3706" t="b">
        <v>0</v>
      </c>
      <c r="N3706" t="s">
        <v>8271</v>
      </c>
      <c r="O3706" s="5">
        <f>E3706/D3706</f>
        <v>0.1</v>
      </c>
      <c r="P3706" s="6">
        <f>ROUND(E3706/L3706,2)</f>
        <v>16.670000000000002</v>
      </c>
      <c r="Q3706" t="str">
        <f>LEFT(N3706, SEARCH("/",N3706)-1)</f>
        <v>theater</v>
      </c>
      <c r="R3706" t="str">
        <f>RIGHT(N3706, LEN(N3706)-SEARCH("/",N3706))</f>
        <v>plays</v>
      </c>
      <c r="S3706" s="10">
        <f t="shared" si="114"/>
        <v>42188.624606481484</v>
      </c>
      <c r="T3706" s="10">
        <f t="shared" si="115"/>
        <v>42242.563888888886</v>
      </c>
    </row>
    <row r="3707" spans="1:20" ht="49" x14ac:dyDescent="0.25">
      <c r="A3707">
        <v>4104</v>
      </c>
      <c r="B3707" s="3" t="s">
        <v>4100</v>
      </c>
      <c r="C3707" s="3" t="s">
        <v>8207</v>
      </c>
      <c r="D3707">
        <v>3000</v>
      </c>
      <c r="E3707">
        <v>641</v>
      </c>
      <c r="F3707" t="s">
        <v>8221</v>
      </c>
      <c r="G3707" t="s">
        <v>8226</v>
      </c>
      <c r="H3707" t="s">
        <v>8248</v>
      </c>
      <c r="I3707">
        <v>1477550434</v>
      </c>
      <c r="J3707">
        <v>1474958434</v>
      </c>
      <c r="K3707" t="b">
        <v>0</v>
      </c>
      <c r="L3707">
        <v>14</v>
      </c>
      <c r="M3707" t="b">
        <v>0</v>
      </c>
      <c r="N3707" t="s">
        <v>8271</v>
      </c>
      <c r="O3707" s="5">
        <f>E3707/D3707</f>
        <v>0.21366666666666667</v>
      </c>
      <c r="P3707" s="6">
        <f>ROUND(E3707/L3707,2)</f>
        <v>45.79</v>
      </c>
      <c r="Q3707" t="str">
        <f>LEFT(N3707, SEARCH("/",N3707)-1)</f>
        <v>theater</v>
      </c>
      <c r="R3707" t="str">
        <f>RIGHT(N3707, LEN(N3707)-SEARCH("/",N3707))</f>
        <v>plays</v>
      </c>
      <c r="S3707" s="10">
        <f t="shared" si="114"/>
        <v>42640.069837962961</v>
      </c>
      <c r="T3707" s="10">
        <f t="shared" si="115"/>
        <v>42670.069837962961</v>
      </c>
    </row>
    <row r="3708" spans="1:20" ht="49" x14ac:dyDescent="0.25">
      <c r="A3708">
        <v>4105</v>
      </c>
      <c r="B3708" s="3" t="s">
        <v>4101</v>
      </c>
      <c r="C3708" s="3" t="s">
        <v>8208</v>
      </c>
      <c r="D3708">
        <v>33000</v>
      </c>
      <c r="E3708">
        <v>2300</v>
      </c>
      <c r="F3708" t="s">
        <v>8221</v>
      </c>
      <c r="G3708" t="s">
        <v>8238</v>
      </c>
      <c r="H3708" t="s">
        <v>8256</v>
      </c>
      <c r="I3708">
        <v>1482711309</v>
      </c>
      <c r="J3708">
        <v>1479860109</v>
      </c>
      <c r="K3708" t="b">
        <v>0</v>
      </c>
      <c r="L3708">
        <v>6</v>
      </c>
      <c r="M3708" t="b">
        <v>0</v>
      </c>
      <c r="N3708" t="s">
        <v>8271</v>
      </c>
      <c r="O3708" s="5">
        <f>E3708/D3708</f>
        <v>6.9696969696969702E-2</v>
      </c>
      <c r="P3708" s="6">
        <f>ROUND(E3708/L3708,2)</f>
        <v>383.33</v>
      </c>
      <c r="Q3708" t="str">
        <f>LEFT(N3708, SEARCH("/",N3708)-1)</f>
        <v>theater</v>
      </c>
      <c r="R3708" t="str">
        <f>RIGHT(N3708, LEN(N3708)-SEARCH("/",N3708))</f>
        <v>plays</v>
      </c>
      <c r="S3708" s="10">
        <f t="shared" si="114"/>
        <v>42696.802187499998</v>
      </c>
      <c r="T3708" s="10">
        <f t="shared" si="115"/>
        <v>42729.802187499998</v>
      </c>
    </row>
    <row r="3709" spans="1:20" ht="49" x14ac:dyDescent="0.25">
      <c r="A3709">
        <v>4106</v>
      </c>
      <c r="B3709" s="3" t="s">
        <v>4102</v>
      </c>
      <c r="C3709" s="3" t="s">
        <v>8209</v>
      </c>
      <c r="D3709">
        <v>5000</v>
      </c>
      <c r="E3709">
        <v>3530</v>
      </c>
      <c r="F3709" t="s">
        <v>8221</v>
      </c>
      <c r="G3709" t="s">
        <v>8224</v>
      </c>
      <c r="H3709" t="s">
        <v>8246</v>
      </c>
      <c r="I3709">
        <v>1427936400</v>
      </c>
      <c r="J3709">
        <v>1424221866</v>
      </c>
      <c r="K3709" t="b">
        <v>0</v>
      </c>
      <c r="L3709">
        <v>33</v>
      </c>
      <c r="M3709" t="b">
        <v>0</v>
      </c>
      <c r="N3709" t="s">
        <v>8271</v>
      </c>
      <c r="O3709" s="5">
        <f>E3709/D3709</f>
        <v>0.70599999999999996</v>
      </c>
      <c r="P3709" s="6">
        <f>ROUND(E3709/L3709,2)</f>
        <v>106.97</v>
      </c>
      <c r="Q3709" t="str">
        <f>LEFT(N3709, SEARCH("/",N3709)-1)</f>
        <v>theater</v>
      </c>
      <c r="R3709" t="str">
        <f>RIGHT(N3709, LEN(N3709)-SEARCH("/",N3709))</f>
        <v>plays</v>
      </c>
      <c r="S3709" s="10">
        <f t="shared" si="114"/>
        <v>42052.841041666667</v>
      </c>
      <c r="T3709" s="10">
        <f t="shared" si="115"/>
        <v>42095.833333333336</v>
      </c>
    </row>
    <row r="3710" spans="1:20" ht="49" x14ac:dyDescent="0.25">
      <c r="A3710">
        <v>4107</v>
      </c>
      <c r="B3710" s="3" t="s">
        <v>4103</v>
      </c>
      <c r="C3710" s="3" t="s">
        <v>8210</v>
      </c>
      <c r="D3710">
        <v>2000</v>
      </c>
      <c r="E3710">
        <v>41</v>
      </c>
      <c r="F3710" t="s">
        <v>8221</v>
      </c>
      <c r="G3710" t="s">
        <v>8224</v>
      </c>
      <c r="H3710" t="s">
        <v>8246</v>
      </c>
      <c r="I3710">
        <v>1411596001</v>
      </c>
      <c r="J3710">
        <v>1409608801</v>
      </c>
      <c r="K3710" t="b">
        <v>0</v>
      </c>
      <c r="L3710">
        <v>4</v>
      </c>
      <c r="M3710" t="b">
        <v>0</v>
      </c>
      <c r="N3710" t="s">
        <v>8271</v>
      </c>
      <c r="O3710" s="5">
        <f>E3710/D3710</f>
        <v>2.0500000000000001E-2</v>
      </c>
      <c r="P3710" s="6">
        <f>ROUND(E3710/L3710,2)</f>
        <v>10.25</v>
      </c>
      <c r="Q3710" t="str">
        <f>LEFT(N3710, SEARCH("/",N3710)-1)</f>
        <v>theater</v>
      </c>
      <c r="R3710" t="str">
        <f>RIGHT(N3710, LEN(N3710)-SEARCH("/",N3710))</f>
        <v>plays</v>
      </c>
      <c r="S3710" s="10">
        <f t="shared" si="114"/>
        <v>41883.708344907405</v>
      </c>
      <c r="T3710" s="10">
        <f t="shared" si="115"/>
        <v>41906.708344907405</v>
      </c>
    </row>
    <row r="3711" spans="1:20" ht="49" x14ac:dyDescent="0.25">
      <c r="A3711">
        <v>4108</v>
      </c>
      <c r="B3711" s="3" t="s">
        <v>4104</v>
      </c>
      <c r="C3711" s="3" t="s">
        <v>8211</v>
      </c>
      <c r="D3711">
        <v>3000</v>
      </c>
      <c r="E3711">
        <v>59</v>
      </c>
      <c r="F3711" t="s">
        <v>8221</v>
      </c>
      <c r="G3711" t="s">
        <v>8224</v>
      </c>
      <c r="H3711" t="s">
        <v>8246</v>
      </c>
      <c r="I3711">
        <v>1488517200</v>
      </c>
      <c r="J3711">
        <v>1485909937</v>
      </c>
      <c r="K3711" t="b">
        <v>0</v>
      </c>
      <c r="L3711">
        <v>1</v>
      </c>
      <c r="M3711" t="b">
        <v>0</v>
      </c>
      <c r="N3711" t="s">
        <v>8271</v>
      </c>
      <c r="O3711" s="5">
        <f>E3711/D3711</f>
        <v>1.9666666666666666E-2</v>
      </c>
      <c r="P3711" s="6">
        <f>ROUND(E3711/L3711,2)</f>
        <v>59</v>
      </c>
      <c r="Q3711" t="str">
        <f>LEFT(N3711, SEARCH("/",N3711)-1)</f>
        <v>theater</v>
      </c>
      <c r="R3711" t="str">
        <f>RIGHT(N3711, LEN(N3711)-SEARCH("/",N3711))</f>
        <v>plays</v>
      </c>
      <c r="S3711" s="10">
        <f t="shared" si="114"/>
        <v>42766.823344907403</v>
      </c>
      <c r="T3711" s="10">
        <f t="shared" si="115"/>
        <v>42796.999999999993</v>
      </c>
    </row>
    <row r="3712" spans="1:20" ht="49" x14ac:dyDescent="0.25">
      <c r="A3712">
        <v>4109</v>
      </c>
      <c r="B3712" s="3" t="s">
        <v>4105</v>
      </c>
      <c r="C3712" s="3" t="s">
        <v>8212</v>
      </c>
      <c r="D3712">
        <v>500</v>
      </c>
      <c r="E3712">
        <v>0</v>
      </c>
      <c r="F3712" t="s">
        <v>8221</v>
      </c>
      <c r="G3712" t="s">
        <v>8225</v>
      </c>
      <c r="H3712" t="s">
        <v>8247</v>
      </c>
      <c r="I3712">
        <v>1448805404</v>
      </c>
      <c r="J3712">
        <v>1446209804</v>
      </c>
      <c r="K3712" t="b">
        <v>0</v>
      </c>
      <c r="L3712">
        <v>0</v>
      </c>
      <c r="M3712" t="b">
        <v>0</v>
      </c>
      <c r="N3712" t="s">
        <v>8271</v>
      </c>
      <c r="O3712" s="5">
        <f>E3712/D3712</f>
        <v>0</v>
      </c>
      <c r="P3712" s="6" t="e">
        <f>ROUND(E3712/L3712,2)</f>
        <v>#DIV/0!</v>
      </c>
      <c r="Q3712" t="str">
        <f>LEFT(N3712, SEARCH("/",N3712)-1)</f>
        <v>theater</v>
      </c>
      <c r="R3712" t="str">
        <f>RIGHT(N3712, LEN(N3712)-SEARCH("/",N3712))</f>
        <v>plays</v>
      </c>
      <c r="S3712" s="10">
        <f t="shared" si="114"/>
        <v>42307.331064814811</v>
      </c>
      <c r="T3712" s="10">
        <f t="shared" si="115"/>
        <v>42337.372731481482</v>
      </c>
    </row>
    <row r="3713" spans="1:20" ht="49" x14ac:dyDescent="0.25">
      <c r="A3713">
        <v>4110</v>
      </c>
      <c r="B3713" s="3" t="s">
        <v>4106</v>
      </c>
      <c r="C3713" s="3" t="s">
        <v>8213</v>
      </c>
      <c r="D3713">
        <v>300</v>
      </c>
      <c r="E3713">
        <v>86</v>
      </c>
      <c r="F3713" t="s">
        <v>8221</v>
      </c>
      <c r="G3713" t="s">
        <v>8225</v>
      </c>
      <c r="H3713" t="s">
        <v>8247</v>
      </c>
      <c r="I3713">
        <v>1469113351</v>
      </c>
      <c r="J3713">
        <v>1463929351</v>
      </c>
      <c r="K3713" t="b">
        <v>0</v>
      </c>
      <c r="L3713">
        <v>6</v>
      </c>
      <c r="M3713" t="b">
        <v>0</v>
      </c>
      <c r="N3713" t="s">
        <v>8271</v>
      </c>
      <c r="O3713" s="5">
        <f>E3713/D3713</f>
        <v>0.28666666666666668</v>
      </c>
      <c r="P3713" s="6">
        <f>ROUND(E3713/L3713,2)</f>
        <v>14.33</v>
      </c>
      <c r="Q3713" t="str">
        <f>LEFT(N3713, SEARCH("/",N3713)-1)</f>
        <v>theater</v>
      </c>
      <c r="R3713" t="str">
        <f>RIGHT(N3713, LEN(N3713)-SEARCH("/",N3713))</f>
        <v>plays</v>
      </c>
      <c r="S3713" s="10">
        <f t="shared" si="114"/>
        <v>42512.418414351851</v>
      </c>
      <c r="T3713" s="10">
        <f t="shared" si="115"/>
        <v>42572.418414351851</v>
      </c>
    </row>
    <row r="3714" spans="1:20" ht="49" x14ac:dyDescent="0.25">
      <c r="A3714">
        <v>4111</v>
      </c>
      <c r="B3714" s="3" t="s">
        <v>4107</v>
      </c>
      <c r="C3714" s="3" t="s">
        <v>8214</v>
      </c>
      <c r="D3714">
        <v>3000</v>
      </c>
      <c r="E3714">
        <v>94</v>
      </c>
      <c r="F3714" t="s">
        <v>8221</v>
      </c>
      <c r="G3714" t="s">
        <v>8224</v>
      </c>
      <c r="H3714" t="s">
        <v>8246</v>
      </c>
      <c r="I3714">
        <v>1424747740</v>
      </c>
      <c r="J3714">
        <v>1422155740</v>
      </c>
      <c r="K3714" t="b">
        <v>0</v>
      </c>
      <c r="L3714">
        <v>6</v>
      </c>
      <c r="M3714" t="b">
        <v>0</v>
      </c>
      <c r="N3714" t="s">
        <v>8271</v>
      </c>
      <c r="O3714" s="5">
        <f>E3714/D3714</f>
        <v>3.1333333333333331E-2</v>
      </c>
      <c r="P3714" s="6">
        <f>ROUND(E3714/L3714,2)</f>
        <v>15.67</v>
      </c>
      <c r="Q3714" t="str">
        <f>LEFT(N3714, SEARCH("/",N3714)-1)</f>
        <v>theater</v>
      </c>
      <c r="R3714" t="str">
        <f>RIGHT(N3714, LEN(N3714)-SEARCH("/",N3714))</f>
        <v>plays</v>
      </c>
      <c r="S3714" s="10">
        <f t="shared" si="114"/>
        <v>42028.927546296291</v>
      </c>
      <c r="T3714" s="10">
        <f t="shared" si="115"/>
        <v>42058.927546296291</v>
      </c>
    </row>
    <row r="3715" spans="1:20" ht="49" x14ac:dyDescent="0.25">
      <c r="A3715">
        <v>4112</v>
      </c>
      <c r="B3715" s="3" t="s">
        <v>4108</v>
      </c>
      <c r="C3715" s="3" t="s">
        <v>6961</v>
      </c>
      <c r="D3715">
        <v>2500</v>
      </c>
      <c r="E3715">
        <v>1</v>
      </c>
      <c r="F3715" t="s">
        <v>8221</v>
      </c>
      <c r="G3715" t="s">
        <v>8241</v>
      </c>
      <c r="H3715" t="s">
        <v>8249</v>
      </c>
      <c r="I3715">
        <v>1456617600</v>
      </c>
      <c r="J3715">
        <v>1454280186</v>
      </c>
      <c r="K3715" t="b">
        <v>0</v>
      </c>
      <c r="L3715">
        <v>1</v>
      </c>
      <c r="M3715" t="b">
        <v>0</v>
      </c>
      <c r="N3715" t="s">
        <v>8271</v>
      </c>
      <c r="O3715" s="5">
        <f>E3715/D3715</f>
        <v>4.0000000000000002E-4</v>
      </c>
      <c r="P3715" s="6">
        <f>ROUND(E3715/L3715,2)</f>
        <v>1</v>
      </c>
      <c r="Q3715" t="str">
        <f>LEFT(N3715, SEARCH("/",N3715)-1)</f>
        <v>theater</v>
      </c>
      <c r="R3715" t="str">
        <f>RIGHT(N3715, LEN(N3715)-SEARCH("/",N3715))</f>
        <v>plays</v>
      </c>
      <c r="S3715" s="10">
        <f t="shared" ref="S3715:S3778" si="116">(J3715/86400)+25569+(-5/24)</f>
        <v>42400.738263888888</v>
      </c>
      <c r="T3715" s="10">
        <f t="shared" ref="T3715:T3778" si="117">(I3715/86400)+25569+(-5/24)</f>
        <v>42427.791666666664</v>
      </c>
    </row>
    <row r="3716" spans="1:20" ht="49" x14ac:dyDescent="0.25">
      <c r="A3716">
        <v>4113</v>
      </c>
      <c r="B3716" s="3" t="s">
        <v>4109</v>
      </c>
      <c r="C3716" s="3" t="s">
        <v>8215</v>
      </c>
      <c r="D3716">
        <v>1500</v>
      </c>
      <c r="E3716">
        <v>3</v>
      </c>
      <c r="F3716" t="s">
        <v>8221</v>
      </c>
      <c r="G3716" t="s">
        <v>8224</v>
      </c>
      <c r="H3716" t="s">
        <v>8246</v>
      </c>
      <c r="I3716">
        <v>1452234840</v>
      </c>
      <c r="J3716">
        <v>1450619123</v>
      </c>
      <c r="K3716" t="b">
        <v>0</v>
      </c>
      <c r="L3716">
        <v>3</v>
      </c>
      <c r="M3716" t="b">
        <v>0</v>
      </c>
      <c r="N3716" t="s">
        <v>8271</v>
      </c>
      <c r="O3716" s="5">
        <f>E3716/D3716</f>
        <v>2E-3</v>
      </c>
      <c r="P3716" s="6">
        <f>ROUND(E3716/L3716,2)</f>
        <v>1</v>
      </c>
      <c r="Q3716" t="str">
        <f>LEFT(N3716, SEARCH("/",N3716)-1)</f>
        <v>theater</v>
      </c>
      <c r="R3716" t="str">
        <f>RIGHT(N3716, LEN(N3716)-SEARCH("/",N3716))</f>
        <v>plays</v>
      </c>
      <c r="S3716" s="10">
        <f t="shared" si="116"/>
        <v>42358.364849537036</v>
      </c>
      <c r="T3716" s="10">
        <f t="shared" si="117"/>
        <v>42377.06527777778</v>
      </c>
    </row>
    <row r="3717" spans="1:20" ht="49" x14ac:dyDescent="0.25">
      <c r="A3717">
        <v>120</v>
      </c>
      <c r="B3717" s="3" t="s">
        <v>122</v>
      </c>
      <c r="C3717" s="3" t="s">
        <v>4231</v>
      </c>
      <c r="D3717">
        <v>70000</v>
      </c>
      <c r="E3717">
        <v>10</v>
      </c>
      <c r="F3717" t="s">
        <v>8220</v>
      </c>
      <c r="G3717" t="s">
        <v>8231</v>
      </c>
      <c r="H3717" t="s">
        <v>8252</v>
      </c>
      <c r="I3717">
        <v>1475457107</v>
      </c>
      <c r="J3717">
        <v>1472865107</v>
      </c>
      <c r="K3717" t="b">
        <v>0</v>
      </c>
      <c r="L3717">
        <v>1</v>
      </c>
      <c r="M3717" t="b">
        <v>0</v>
      </c>
      <c r="N3717" t="s">
        <v>8267</v>
      </c>
      <c r="O3717" s="5">
        <f>E3717/D3717</f>
        <v>1.4285714285714287E-4</v>
      </c>
      <c r="P3717" s="6">
        <f>ROUND(E3717/L3717,2)</f>
        <v>10</v>
      </c>
      <c r="Q3717" t="str">
        <f>LEFT(N3717, SEARCH("/",N3717)-1)</f>
        <v>film &amp; video</v>
      </c>
      <c r="R3717" t="str">
        <f>RIGHT(N3717, LEN(N3717)-SEARCH("/",N3717))</f>
        <v>science fiction</v>
      </c>
      <c r="S3717" s="10">
        <f t="shared" si="116"/>
        <v>42615.841516203705</v>
      </c>
      <c r="T3717" s="10">
        <f t="shared" si="117"/>
        <v>42645.841516203705</v>
      </c>
    </row>
    <row r="3718" spans="1:20" ht="49" x14ac:dyDescent="0.25">
      <c r="A3718">
        <v>121</v>
      </c>
      <c r="B3718" s="3" t="s">
        <v>123</v>
      </c>
      <c r="C3718" s="3" t="s">
        <v>4232</v>
      </c>
      <c r="D3718">
        <v>3000</v>
      </c>
      <c r="E3718">
        <v>1</v>
      </c>
      <c r="F3718" t="s">
        <v>8220</v>
      </c>
      <c r="G3718" t="s">
        <v>8224</v>
      </c>
      <c r="H3718" t="s">
        <v>8246</v>
      </c>
      <c r="I3718">
        <v>1429352160</v>
      </c>
      <c r="J3718">
        <v>1427993710</v>
      </c>
      <c r="K3718" t="b">
        <v>0</v>
      </c>
      <c r="L3718">
        <v>1</v>
      </c>
      <c r="M3718" t="b">
        <v>0</v>
      </c>
      <c r="N3718" t="s">
        <v>8267</v>
      </c>
      <c r="O3718" s="5">
        <f>E3718/D3718</f>
        <v>3.3333333333333332E-4</v>
      </c>
      <c r="P3718" s="6">
        <f>ROUND(E3718/L3718,2)</f>
        <v>1</v>
      </c>
      <c r="Q3718" t="str">
        <f>LEFT(N3718, SEARCH("/",N3718)-1)</f>
        <v>film &amp; video</v>
      </c>
      <c r="R3718" t="str">
        <f>RIGHT(N3718, LEN(N3718)-SEARCH("/",N3718))</f>
        <v>science fiction</v>
      </c>
      <c r="S3718" s="10">
        <f t="shared" si="116"/>
        <v>42096.496643518512</v>
      </c>
      <c r="T3718" s="10">
        <f t="shared" si="117"/>
        <v>42112.219444444439</v>
      </c>
    </row>
    <row r="3719" spans="1:20" ht="33" x14ac:dyDescent="0.25">
      <c r="A3719">
        <v>122</v>
      </c>
      <c r="B3719" s="3" t="s">
        <v>124</v>
      </c>
      <c r="C3719" s="3" t="s">
        <v>4233</v>
      </c>
      <c r="D3719">
        <v>100000000</v>
      </c>
      <c r="E3719">
        <v>0</v>
      </c>
      <c r="F3719" t="s">
        <v>8220</v>
      </c>
      <c r="G3719" t="s">
        <v>8224</v>
      </c>
      <c r="H3719" t="s">
        <v>8246</v>
      </c>
      <c r="I3719">
        <v>1476094907</v>
      </c>
      <c r="J3719">
        <v>1470910907</v>
      </c>
      <c r="K3719" t="b">
        <v>0</v>
      </c>
      <c r="L3719">
        <v>0</v>
      </c>
      <c r="M3719" t="b">
        <v>0</v>
      </c>
      <c r="N3719" t="s">
        <v>8267</v>
      </c>
      <c r="O3719" s="5">
        <f>E3719/D3719</f>
        <v>0</v>
      </c>
      <c r="P3719" s="6" t="e">
        <f>ROUND(E3719/L3719,2)</f>
        <v>#DIV/0!</v>
      </c>
      <c r="Q3719" t="str">
        <f>LEFT(N3719, SEARCH("/",N3719)-1)</f>
        <v>film &amp; video</v>
      </c>
      <c r="R3719" t="str">
        <f>RIGHT(N3719, LEN(N3719)-SEARCH("/",N3719))</f>
        <v>science fiction</v>
      </c>
      <c r="S3719" s="10">
        <f t="shared" si="116"/>
        <v>42593.223460648143</v>
      </c>
      <c r="T3719" s="10">
        <f t="shared" si="117"/>
        <v>42653.223460648143</v>
      </c>
    </row>
    <row r="3720" spans="1:20" ht="49" x14ac:dyDescent="0.25">
      <c r="A3720">
        <v>123</v>
      </c>
      <c r="B3720" s="3" t="s">
        <v>125</v>
      </c>
      <c r="C3720" s="3" t="s">
        <v>4234</v>
      </c>
      <c r="D3720">
        <v>55000</v>
      </c>
      <c r="E3720">
        <v>151</v>
      </c>
      <c r="F3720" t="s">
        <v>8220</v>
      </c>
      <c r="G3720" t="s">
        <v>8224</v>
      </c>
      <c r="H3720" t="s">
        <v>8246</v>
      </c>
      <c r="I3720">
        <v>1414533600</v>
      </c>
      <c r="J3720">
        <v>1411411564</v>
      </c>
      <c r="K3720" t="b">
        <v>0</v>
      </c>
      <c r="L3720">
        <v>6</v>
      </c>
      <c r="M3720" t="b">
        <v>0</v>
      </c>
      <c r="N3720" t="s">
        <v>8267</v>
      </c>
      <c r="O3720" s="5">
        <f>E3720/D3720</f>
        <v>2.7454545454545453E-3</v>
      </c>
      <c r="P3720" s="6">
        <f>ROUND(E3720/L3720,2)</f>
        <v>25.17</v>
      </c>
      <c r="Q3720" t="str">
        <f>LEFT(N3720, SEARCH("/",N3720)-1)</f>
        <v>film &amp; video</v>
      </c>
      <c r="R3720" t="str">
        <f>RIGHT(N3720, LEN(N3720)-SEARCH("/",N3720))</f>
        <v>science fiction</v>
      </c>
      <c r="S3720" s="10">
        <f t="shared" si="116"/>
        <v>41904.573657407404</v>
      </c>
      <c r="T3720" s="10">
        <f t="shared" si="117"/>
        <v>41940.708333333328</v>
      </c>
    </row>
    <row r="3721" spans="1:20" ht="49" x14ac:dyDescent="0.25">
      <c r="A3721">
        <v>124</v>
      </c>
      <c r="B3721" s="3" t="s">
        <v>126</v>
      </c>
      <c r="C3721" s="3" t="s">
        <v>4235</v>
      </c>
      <c r="D3721">
        <v>4000</v>
      </c>
      <c r="E3721">
        <v>0</v>
      </c>
      <c r="F3721" t="s">
        <v>8220</v>
      </c>
      <c r="G3721" t="s">
        <v>8224</v>
      </c>
      <c r="H3721" t="s">
        <v>8246</v>
      </c>
      <c r="I3721">
        <v>1431728242</v>
      </c>
      <c r="J3721">
        <v>1429568242</v>
      </c>
      <c r="K3721" t="b">
        <v>0</v>
      </c>
      <c r="L3721">
        <v>0</v>
      </c>
      <c r="M3721" t="b">
        <v>0</v>
      </c>
      <c r="N3721" t="s">
        <v>8267</v>
      </c>
      <c r="O3721" s="5">
        <f>E3721/D3721</f>
        <v>0</v>
      </c>
      <c r="P3721" s="6" t="e">
        <f>ROUND(E3721/L3721,2)</f>
        <v>#DIV/0!</v>
      </c>
      <c r="Q3721" t="str">
        <f>LEFT(N3721, SEARCH("/",N3721)-1)</f>
        <v>film &amp; video</v>
      </c>
      <c r="R3721" t="str">
        <f>RIGHT(N3721, LEN(N3721)-SEARCH("/",N3721))</f>
        <v>science fiction</v>
      </c>
      <c r="S3721" s="10">
        <f t="shared" si="116"/>
        <v>42114.720393518517</v>
      </c>
      <c r="T3721" s="10">
        <f t="shared" si="117"/>
        <v>42139.720393518517</v>
      </c>
    </row>
    <row r="3722" spans="1:20" ht="49" x14ac:dyDescent="0.25">
      <c r="A3722">
        <v>125</v>
      </c>
      <c r="B3722" s="3" t="s">
        <v>127</v>
      </c>
      <c r="C3722" s="3" t="s">
        <v>4236</v>
      </c>
      <c r="D3722">
        <v>500</v>
      </c>
      <c r="E3722">
        <v>70</v>
      </c>
      <c r="F3722" t="s">
        <v>8220</v>
      </c>
      <c r="G3722" t="s">
        <v>8229</v>
      </c>
      <c r="H3722" t="s">
        <v>8251</v>
      </c>
      <c r="I3722">
        <v>1486165880</v>
      </c>
      <c r="J3722">
        <v>1480981880</v>
      </c>
      <c r="K3722" t="b">
        <v>0</v>
      </c>
      <c r="L3722">
        <v>6</v>
      </c>
      <c r="M3722" t="b">
        <v>0</v>
      </c>
      <c r="N3722" t="s">
        <v>8267</v>
      </c>
      <c r="O3722" s="5">
        <f>E3722/D3722</f>
        <v>0.14000000000000001</v>
      </c>
      <c r="P3722" s="6">
        <f>ROUND(E3722/L3722,2)</f>
        <v>11.67</v>
      </c>
      <c r="Q3722" t="str">
        <f>LEFT(N3722, SEARCH("/",N3722)-1)</f>
        <v>film &amp; video</v>
      </c>
      <c r="R3722" t="str">
        <f>RIGHT(N3722, LEN(N3722)-SEARCH("/",N3722))</f>
        <v>science fiction</v>
      </c>
      <c r="S3722" s="10">
        <f t="shared" si="116"/>
        <v>42709.78564814815</v>
      </c>
      <c r="T3722" s="10">
        <f t="shared" si="117"/>
        <v>42769.78564814815</v>
      </c>
    </row>
    <row r="3723" spans="1:20" ht="49" x14ac:dyDescent="0.25">
      <c r="A3723">
        <v>126</v>
      </c>
      <c r="B3723" s="3" t="s">
        <v>128</v>
      </c>
      <c r="C3723" s="3" t="s">
        <v>4237</v>
      </c>
      <c r="D3723">
        <v>25000</v>
      </c>
      <c r="E3723">
        <v>1387</v>
      </c>
      <c r="F3723" t="s">
        <v>8220</v>
      </c>
      <c r="G3723" t="s">
        <v>8224</v>
      </c>
      <c r="H3723" t="s">
        <v>8246</v>
      </c>
      <c r="I3723">
        <v>1433988000</v>
      </c>
      <c r="J3723">
        <v>1431353337</v>
      </c>
      <c r="K3723" t="b">
        <v>0</v>
      </c>
      <c r="L3723">
        <v>13</v>
      </c>
      <c r="M3723" t="b">
        <v>0</v>
      </c>
      <c r="N3723" t="s">
        <v>8267</v>
      </c>
      <c r="O3723" s="5">
        <f>E3723/D3723</f>
        <v>5.5480000000000002E-2</v>
      </c>
      <c r="P3723" s="6">
        <f>ROUND(E3723/L3723,2)</f>
        <v>106.69</v>
      </c>
      <c r="Q3723" t="str">
        <f>LEFT(N3723, SEARCH("/",N3723)-1)</f>
        <v>film &amp; video</v>
      </c>
      <c r="R3723" t="str">
        <f>RIGHT(N3723, LEN(N3723)-SEARCH("/",N3723))</f>
        <v>science fiction</v>
      </c>
      <c r="S3723" s="10">
        <f t="shared" si="116"/>
        <v>42135.381215277775</v>
      </c>
      <c r="T3723" s="10">
        <f t="shared" si="117"/>
        <v>42165.874999999993</v>
      </c>
    </row>
    <row r="3724" spans="1:20" ht="49" x14ac:dyDescent="0.25">
      <c r="A3724">
        <v>127</v>
      </c>
      <c r="B3724" s="3" t="s">
        <v>129</v>
      </c>
      <c r="C3724" s="3" t="s">
        <v>4238</v>
      </c>
      <c r="D3724">
        <v>8000</v>
      </c>
      <c r="E3724">
        <v>190</v>
      </c>
      <c r="F3724" t="s">
        <v>8220</v>
      </c>
      <c r="G3724" t="s">
        <v>8224</v>
      </c>
      <c r="H3724" t="s">
        <v>8246</v>
      </c>
      <c r="I3724">
        <v>1428069541</v>
      </c>
      <c r="J3724">
        <v>1425481141</v>
      </c>
      <c r="K3724" t="b">
        <v>0</v>
      </c>
      <c r="L3724">
        <v>4</v>
      </c>
      <c r="M3724" t="b">
        <v>0</v>
      </c>
      <c r="N3724" t="s">
        <v>8267</v>
      </c>
      <c r="O3724" s="5">
        <f>E3724/D3724</f>
        <v>2.375E-2</v>
      </c>
      <c r="P3724" s="6">
        <f>ROUND(E3724/L3724,2)</f>
        <v>47.5</v>
      </c>
      <c r="Q3724" t="str">
        <f>LEFT(N3724, SEARCH("/",N3724)-1)</f>
        <v>film &amp; video</v>
      </c>
      <c r="R3724" t="str">
        <f>RIGHT(N3724, LEN(N3724)-SEARCH("/",N3724))</f>
        <v>science fiction</v>
      </c>
      <c r="S3724" s="10">
        <f t="shared" si="116"/>
        <v>42067.415983796294</v>
      </c>
      <c r="T3724" s="10">
        <f t="shared" si="117"/>
        <v>42097.37431712963</v>
      </c>
    </row>
    <row r="3725" spans="1:20" ht="33" x14ac:dyDescent="0.25">
      <c r="A3725">
        <v>128</v>
      </c>
      <c r="B3725" s="3" t="s">
        <v>130</v>
      </c>
      <c r="C3725" s="3" t="s">
        <v>4239</v>
      </c>
      <c r="D3725">
        <v>100000</v>
      </c>
      <c r="E3725">
        <v>1867</v>
      </c>
      <c r="F3725" t="s">
        <v>8220</v>
      </c>
      <c r="G3725" t="s">
        <v>8224</v>
      </c>
      <c r="H3725" t="s">
        <v>8246</v>
      </c>
      <c r="I3725">
        <v>1476941293</v>
      </c>
      <c r="J3725">
        <v>1473917293</v>
      </c>
      <c r="K3725" t="b">
        <v>0</v>
      </c>
      <c r="L3725">
        <v>6</v>
      </c>
      <c r="M3725" t="b">
        <v>0</v>
      </c>
      <c r="N3725" t="s">
        <v>8267</v>
      </c>
      <c r="O3725" s="5">
        <f>E3725/D3725</f>
        <v>1.8669999999999999E-2</v>
      </c>
      <c r="P3725" s="6">
        <f>ROUND(E3725/L3725,2)</f>
        <v>311.17</v>
      </c>
      <c r="Q3725" t="str">
        <f>LEFT(N3725, SEARCH("/",N3725)-1)</f>
        <v>film &amp; video</v>
      </c>
      <c r="R3725" t="str">
        <f>RIGHT(N3725, LEN(N3725)-SEARCH("/",N3725))</f>
        <v>science fiction</v>
      </c>
      <c r="S3725" s="10">
        <f t="shared" si="116"/>
        <v>42628.019594907404</v>
      </c>
      <c r="T3725" s="10">
        <f t="shared" si="117"/>
        <v>42663.019594907404</v>
      </c>
    </row>
    <row r="3726" spans="1:20" ht="49" x14ac:dyDescent="0.25">
      <c r="A3726">
        <v>129</v>
      </c>
      <c r="B3726" s="3" t="s">
        <v>131</v>
      </c>
      <c r="C3726" s="3" t="s">
        <v>4240</v>
      </c>
      <c r="D3726">
        <v>20000</v>
      </c>
      <c r="E3726">
        <v>0</v>
      </c>
      <c r="F3726" t="s">
        <v>8220</v>
      </c>
      <c r="G3726" t="s">
        <v>8224</v>
      </c>
      <c r="H3726" t="s">
        <v>8246</v>
      </c>
      <c r="I3726">
        <v>1414708183</v>
      </c>
      <c r="J3726">
        <v>1409524183</v>
      </c>
      <c r="K3726" t="b">
        <v>0</v>
      </c>
      <c r="L3726">
        <v>0</v>
      </c>
      <c r="M3726" t="b">
        <v>0</v>
      </c>
      <c r="N3726" t="s">
        <v>8267</v>
      </c>
      <c r="O3726" s="5">
        <f>E3726/D3726</f>
        <v>0</v>
      </c>
      <c r="P3726" s="6" t="e">
        <f>ROUND(E3726/L3726,2)</f>
        <v>#DIV/0!</v>
      </c>
      <c r="Q3726" t="str">
        <f>LEFT(N3726, SEARCH("/",N3726)-1)</f>
        <v>film &amp; video</v>
      </c>
      <c r="R3726" t="str">
        <f>RIGHT(N3726, LEN(N3726)-SEARCH("/",N3726))</f>
        <v>science fiction</v>
      </c>
      <c r="S3726" s="10">
        <f t="shared" si="116"/>
        <v>41882.728969907403</v>
      </c>
      <c r="T3726" s="10">
        <f t="shared" si="117"/>
        <v>41942.728969907403</v>
      </c>
    </row>
    <row r="3727" spans="1:20" ht="49" x14ac:dyDescent="0.25">
      <c r="A3727">
        <v>130</v>
      </c>
      <c r="B3727" s="3" t="s">
        <v>132</v>
      </c>
      <c r="C3727" s="3" t="s">
        <v>4241</v>
      </c>
      <c r="D3727">
        <v>600</v>
      </c>
      <c r="E3727">
        <v>0</v>
      </c>
      <c r="F3727" t="s">
        <v>8220</v>
      </c>
      <c r="G3727" t="s">
        <v>8225</v>
      </c>
      <c r="H3727" t="s">
        <v>8247</v>
      </c>
      <c r="I3727">
        <v>1402949760</v>
      </c>
      <c r="J3727">
        <v>1400536692</v>
      </c>
      <c r="K3727" t="b">
        <v>0</v>
      </c>
      <c r="L3727">
        <v>0</v>
      </c>
      <c r="M3727" t="b">
        <v>0</v>
      </c>
      <c r="N3727" t="s">
        <v>8267</v>
      </c>
      <c r="O3727" s="5">
        <f>E3727/D3727</f>
        <v>0</v>
      </c>
      <c r="P3727" s="6" t="e">
        <f>ROUND(E3727/L3727,2)</f>
        <v>#DIV/0!</v>
      </c>
      <c r="Q3727" t="str">
        <f>LEFT(N3727, SEARCH("/",N3727)-1)</f>
        <v>film &amp; video</v>
      </c>
      <c r="R3727" t="str">
        <f>RIGHT(N3727, LEN(N3727)-SEARCH("/",N3727))</f>
        <v>science fiction</v>
      </c>
      <c r="S3727" s="10">
        <f t="shared" si="116"/>
        <v>41778.707083333335</v>
      </c>
      <c r="T3727" s="10">
        <f t="shared" si="117"/>
        <v>41806.636111111111</v>
      </c>
    </row>
    <row r="3728" spans="1:20" ht="18" x14ac:dyDescent="0.25">
      <c r="A3728">
        <v>131</v>
      </c>
      <c r="B3728" s="3" t="s">
        <v>133</v>
      </c>
      <c r="C3728" s="3" t="s">
        <v>4242</v>
      </c>
      <c r="D3728">
        <v>1200</v>
      </c>
      <c r="E3728">
        <v>0</v>
      </c>
      <c r="F3728" t="s">
        <v>8220</v>
      </c>
      <c r="G3728" t="s">
        <v>8224</v>
      </c>
      <c r="H3728" t="s">
        <v>8246</v>
      </c>
      <c r="I3728">
        <v>1467763200</v>
      </c>
      <c r="J3728">
        <v>1466453161</v>
      </c>
      <c r="K3728" t="b">
        <v>0</v>
      </c>
      <c r="L3728">
        <v>0</v>
      </c>
      <c r="M3728" t="b">
        <v>0</v>
      </c>
      <c r="N3728" t="s">
        <v>8267</v>
      </c>
      <c r="O3728" s="5">
        <f>E3728/D3728</f>
        <v>0</v>
      </c>
      <c r="P3728" s="6" t="e">
        <f>ROUND(E3728/L3728,2)</f>
        <v>#DIV/0!</v>
      </c>
      <c r="Q3728" t="str">
        <f>LEFT(N3728, SEARCH("/",N3728)-1)</f>
        <v>film &amp; video</v>
      </c>
      <c r="R3728" t="str">
        <f>RIGHT(N3728, LEN(N3728)-SEARCH("/",N3728))</f>
        <v>science fiction</v>
      </c>
      <c r="S3728" s="10">
        <f t="shared" si="116"/>
        <v>42541.629178240742</v>
      </c>
      <c r="T3728" s="10">
        <f t="shared" si="117"/>
        <v>42556.791666666664</v>
      </c>
    </row>
    <row r="3729" spans="1:20" ht="49" x14ac:dyDescent="0.25">
      <c r="A3729">
        <v>132</v>
      </c>
      <c r="B3729" s="3" t="s">
        <v>134</v>
      </c>
      <c r="C3729" s="3" t="s">
        <v>4243</v>
      </c>
      <c r="D3729">
        <v>80000</v>
      </c>
      <c r="E3729">
        <v>7655</v>
      </c>
      <c r="F3729" t="s">
        <v>8220</v>
      </c>
      <c r="G3729" t="s">
        <v>8224</v>
      </c>
      <c r="H3729" t="s">
        <v>8246</v>
      </c>
      <c r="I3729">
        <v>1415392207</v>
      </c>
      <c r="J3729">
        <v>1411500607</v>
      </c>
      <c r="K3729" t="b">
        <v>0</v>
      </c>
      <c r="L3729">
        <v>81</v>
      </c>
      <c r="M3729" t="b">
        <v>0</v>
      </c>
      <c r="N3729" t="s">
        <v>8267</v>
      </c>
      <c r="O3729" s="5">
        <f>E3729/D3729</f>
        <v>9.5687499999999995E-2</v>
      </c>
      <c r="P3729" s="6">
        <f>ROUND(E3729/L3729,2)</f>
        <v>94.51</v>
      </c>
      <c r="Q3729" t="str">
        <f>LEFT(N3729, SEARCH("/",N3729)-1)</f>
        <v>film &amp; video</v>
      </c>
      <c r="R3729" t="str">
        <f>RIGHT(N3729, LEN(N3729)-SEARCH("/",N3729))</f>
        <v>science fiction</v>
      </c>
      <c r="S3729" s="10">
        <f t="shared" si="116"/>
        <v>41905.60424768518</v>
      </c>
      <c r="T3729" s="10">
        <f t="shared" si="117"/>
        <v>41950.645914351851</v>
      </c>
    </row>
    <row r="3730" spans="1:20" ht="33" x14ac:dyDescent="0.25">
      <c r="A3730">
        <v>133</v>
      </c>
      <c r="B3730" s="3" t="s">
        <v>135</v>
      </c>
      <c r="C3730" s="3" t="s">
        <v>4244</v>
      </c>
      <c r="D3730">
        <v>71764</v>
      </c>
      <c r="E3730">
        <v>0</v>
      </c>
      <c r="F3730" t="s">
        <v>8220</v>
      </c>
      <c r="G3730" t="s">
        <v>8224</v>
      </c>
      <c r="H3730" t="s">
        <v>8246</v>
      </c>
      <c r="I3730">
        <v>1464715860</v>
      </c>
      <c r="J3730">
        <v>1462130584</v>
      </c>
      <c r="K3730" t="b">
        <v>0</v>
      </c>
      <c r="L3730">
        <v>0</v>
      </c>
      <c r="M3730" t="b">
        <v>0</v>
      </c>
      <c r="N3730" t="s">
        <v>8267</v>
      </c>
      <c r="O3730" s="5">
        <f>E3730/D3730</f>
        <v>0</v>
      </c>
      <c r="P3730" s="6" t="e">
        <f>ROUND(E3730/L3730,2)</f>
        <v>#DIV/0!</v>
      </c>
      <c r="Q3730" t="str">
        <f>LEFT(N3730, SEARCH("/",N3730)-1)</f>
        <v>film &amp; video</v>
      </c>
      <c r="R3730" t="str">
        <f>RIGHT(N3730, LEN(N3730)-SEARCH("/",N3730))</f>
        <v>science fiction</v>
      </c>
      <c r="S3730" s="10">
        <f t="shared" si="116"/>
        <v>42491.599351851844</v>
      </c>
      <c r="T3730" s="10">
        <f t="shared" si="117"/>
        <v>42521.521527777775</v>
      </c>
    </row>
    <row r="3731" spans="1:20" ht="33" x14ac:dyDescent="0.25">
      <c r="A3731">
        <v>134</v>
      </c>
      <c r="B3731" s="3" t="s">
        <v>136</v>
      </c>
      <c r="C3731" s="3" t="s">
        <v>4245</v>
      </c>
      <c r="D3731">
        <v>5000</v>
      </c>
      <c r="E3731">
        <v>0</v>
      </c>
      <c r="F3731" t="s">
        <v>8220</v>
      </c>
      <c r="G3731" t="s">
        <v>8224</v>
      </c>
      <c r="H3731" t="s">
        <v>8246</v>
      </c>
      <c r="I3731">
        <v>1441386000</v>
      </c>
      <c r="J3731">
        <v>1438811418</v>
      </c>
      <c r="K3731" t="b">
        <v>0</v>
      </c>
      <c r="L3731">
        <v>0</v>
      </c>
      <c r="M3731" t="b">
        <v>0</v>
      </c>
      <c r="N3731" t="s">
        <v>8267</v>
      </c>
      <c r="O3731" s="5">
        <f>E3731/D3731</f>
        <v>0</v>
      </c>
      <c r="P3731" s="6" t="e">
        <f>ROUND(E3731/L3731,2)</f>
        <v>#DIV/0!</v>
      </c>
      <c r="Q3731" t="str">
        <f>LEFT(N3731, SEARCH("/",N3731)-1)</f>
        <v>film &amp; video</v>
      </c>
      <c r="R3731" t="str">
        <f>RIGHT(N3731, LEN(N3731)-SEARCH("/",N3731))</f>
        <v>science fiction</v>
      </c>
      <c r="S3731" s="10">
        <f t="shared" si="116"/>
        <v>42221.701597222222</v>
      </c>
      <c r="T3731" s="10">
        <f t="shared" si="117"/>
        <v>42251.499999999993</v>
      </c>
    </row>
    <row r="3732" spans="1:20" ht="49" x14ac:dyDescent="0.25">
      <c r="A3732">
        <v>135</v>
      </c>
      <c r="B3732" s="3" t="s">
        <v>137</v>
      </c>
      <c r="C3732" s="3" t="s">
        <v>4246</v>
      </c>
      <c r="D3732">
        <v>3000</v>
      </c>
      <c r="E3732">
        <v>403</v>
      </c>
      <c r="F3732" t="s">
        <v>8220</v>
      </c>
      <c r="G3732" t="s">
        <v>8224</v>
      </c>
      <c r="H3732" t="s">
        <v>8246</v>
      </c>
      <c r="I3732">
        <v>1404241200</v>
      </c>
      <c r="J3732">
        <v>1401354597</v>
      </c>
      <c r="K3732" t="b">
        <v>0</v>
      </c>
      <c r="L3732">
        <v>5</v>
      </c>
      <c r="M3732" t="b">
        <v>0</v>
      </c>
      <c r="N3732" t="s">
        <v>8267</v>
      </c>
      <c r="O3732" s="5">
        <f>E3732/D3732</f>
        <v>0.13433333333333333</v>
      </c>
      <c r="P3732" s="6">
        <f>ROUND(E3732/L3732,2)</f>
        <v>80.599999999999994</v>
      </c>
      <c r="Q3732" t="str">
        <f>LEFT(N3732, SEARCH("/",N3732)-1)</f>
        <v>film &amp; video</v>
      </c>
      <c r="R3732" t="str">
        <f>RIGHT(N3732, LEN(N3732)-SEARCH("/",N3732))</f>
        <v>science fiction</v>
      </c>
      <c r="S3732" s="10">
        <f t="shared" si="116"/>
        <v>41788.173576388886</v>
      </c>
      <c r="T3732" s="10">
        <f t="shared" si="117"/>
        <v>41821.583333333328</v>
      </c>
    </row>
    <row r="3733" spans="1:20" ht="49" x14ac:dyDescent="0.25">
      <c r="A3733">
        <v>136</v>
      </c>
      <c r="B3733" s="3" t="s">
        <v>138</v>
      </c>
      <c r="C3733" s="3" t="s">
        <v>4232</v>
      </c>
      <c r="D3733">
        <v>3000</v>
      </c>
      <c r="E3733">
        <v>0</v>
      </c>
      <c r="F3733" t="s">
        <v>8220</v>
      </c>
      <c r="G3733" t="s">
        <v>8224</v>
      </c>
      <c r="H3733" t="s">
        <v>8246</v>
      </c>
      <c r="I3733">
        <v>1431771360</v>
      </c>
      <c r="J3733">
        <v>1427968234</v>
      </c>
      <c r="K3733" t="b">
        <v>0</v>
      </c>
      <c r="L3733">
        <v>0</v>
      </c>
      <c r="M3733" t="b">
        <v>0</v>
      </c>
      <c r="N3733" t="s">
        <v>8267</v>
      </c>
      <c r="O3733" s="5">
        <f>E3733/D3733</f>
        <v>0</v>
      </c>
      <c r="P3733" s="6" t="e">
        <f>ROUND(E3733/L3733,2)</f>
        <v>#DIV/0!</v>
      </c>
      <c r="Q3733" t="str">
        <f>LEFT(N3733, SEARCH("/",N3733)-1)</f>
        <v>film &amp; video</v>
      </c>
      <c r="R3733" t="str">
        <f>RIGHT(N3733, LEN(N3733)-SEARCH("/",N3733))</f>
        <v>science fiction</v>
      </c>
      <c r="S3733" s="10">
        <f t="shared" si="116"/>
        <v>42096.201782407406</v>
      </c>
      <c r="T3733" s="10">
        <f t="shared" si="117"/>
        <v>42140.219444444439</v>
      </c>
    </row>
    <row r="3734" spans="1:20" ht="49" x14ac:dyDescent="0.25">
      <c r="A3734">
        <v>137</v>
      </c>
      <c r="B3734" s="3" t="s">
        <v>139</v>
      </c>
      <c r="C3734" s="3" t="s">
        <v>4247</v>
      </c>
      <c r="D3734">
        <v>55000</v>
      </c>
      <c r="E3734">
        <v>0</v>
      </c>
      <c r="F3734" t="s">
        <v>8220</v>
      </c>
      <c r="G3734" t="s">
        <v>8232</v>
      </c>
      <c r="H3734" t="s">
        <v>8253</v>
      </c>
      <c r="I3734">
        <v>1444657593</v>
      </c>
      <c r="J3734">
        <v>1440337593</v>
      </c>
      <c r="K3734" t="b">
        <v>0</v>
      </c>
      <c r="L3734">
        <v>0</v>
      </c>
      <c r="M3734" t="b">
        <v>0</v>
      </c>
      <c r="N3734" t="s">
        <v>8267</v>
      </c>
      <c r="O3734" s="5">
        <f>E3734/D3734</f>
        <v>0</v>
      </c>
      <c r="P3734" s="6" t="e">
        <f>ROUND(E3734/L3734,2)</f>
        <v>#DIV/0!</v>
      </c>
      <c r="Q3734" t="str">
        <f>LEFT(N3734, SEARCH("/",N3734)-1)</f>
        <v>film &amp; video</v>
      </c>
      <c r="R3734" t="str">
        <f>RIGHT(N3734, LEN(N3734)-SEARCH("/",N3734))</f>
        <v>science fiction</v>
      </c>
      <c r="S3734" s="10">
        <f t="shared" si="116"/>
        <v>42239.365659722222</v>
      </c>
      <c r="T3734" s="10">
        <f t="shared" si="117"/>
        <v>42289.365659722222</v>
      </c>
    </row>
    <row r="3735" spans="1:20" ht="49" x14ac:dyDescent="0.25">
      <c r="A3735">
        <v>138</v>
      </c>
      <c r="B3735" s="3" t="s">
        <v>140</v>
      </c>
      <c r="C3735" s="3" t="s">
        <v>4248</v>
      </c>
      <c r="D3735">
        <v>150000</v>
      </c>
      <c r="E3735">
        <v>4712</v>
      </c>
      <c r="F3735" t="s">
        <v>8220</v>
      </c>
      <c r="G3735" t="s">
        <v>8224</v>
      </c>
      <c r="H3735" t="s">
        <v>8246</v>
      </c>
      <c r="I3735">
        <v>1438405140</v>
      </c>
      <c r="J3735">
        <v>1435731041</v>
      </c>
      <c r="K3735" t="b">
        <v>0</v>
      </c>
      <c r="L3735">
        <v>58</v>
      </c>
      <c r="M3735" t="b">
        <v>0</v>
      </c>
      <c r="N3735" t="s">
        <v>8267</v>
      </c>
      <c r="O3735" s="5">
        <f>E3735/D3735</f>
        <v>3.1413333333333335E-2</v>
      </c>
      <c r="P3735" s="6">
        <f>ROUND(E3735/L3735,2)</f>
        <v>81.239999999999995</v>
      </c>
      <c r="Q3735" t="str">
        <f>LEFT(N3735, SEARCH("/",N3735)-1)</f>
        <v>film &amp; video</v>
      </c>
      <c r="R3735" t="str">
        <f>RIGHT(N3735, LEN(N3735)-SEARCH("/",N3735))</f>
        <v>science fiction</v>
      </c>
      <c r="S3735" s="10">
        <f t="shared" si="116"/>
        <v>42186.049085648141</v>
      </c>
      <c r="T3735" s="10">
        <f t="shared" si="117"/>
        <v>42216.999305555553</v>
      </c>
    </row>
    <row r="3736" spans="1:20" ht="33" x14ac:dyDescent="0.25">
      <c r="A3736">
        <v>139</v>
      </c>
      <c r="B3736" s="3" t="s">
        <v>141</v>
      </c>
      <c r="C3736" s="3" t="s">
        <v>4249</v>
      </c>
      <c r="D3736">
        <v>500</v>
      </c>
      <c r="E3736">
        <v>500</v>
      </c>
      <c r="F3736" t="s">
        <v>8220</v>
      </c>
      <c r="G3736" t="s">
        <v>8224</v>
      </c>
      <c r="H3736" t="s">
        <v>8246</v>
      </c>
      <c r="I3736">
        <v>1436738772</v>
      </c>
      <c r="J3736">
        <v>1435874772</v>
      </c>
      <c r="K3736" t="b">
        <v>0</v>
      </c>
      <c r="L3736">
        <v>1</v>
      </c>
      <c r="M3736" t="b">
        <v>0</v>
      </c>
      <c r="N3736" t="s">
        <v>8267</v>
      </c>
      <c r="O3736" s="5">
        <f>E3736/D3736</f>
        <v>1</v>
      </c>
      <c r="P3736" s="6">
        <f>ROUND(E3736/L3736,2)</f>
        <v>500</v>
      </c>
      <c r="Q3736" t="str">
        <f>LEFT(N3736, SEARCH("/",N3736)-1)</f>
        <v>film &amp; video</v>
      </c>
      <c r="R3736" t="str">
        <f>RIGHT(N3736, LEN(N3736)-SEARCH("/",N3736))</f>
        <v>science fiction</v>
      </c>
      <c r="S3736" s="10">
        <f t="shared" si="116"/>
        <v>42187.712638888886</v>
      </c>
      <c r="T3736" s="10">
        <f t="shared" si="117"/>
        <v>42197.712638888886</v>
      </c>
    </row>
    <row r="3737" spans="1:20" ht="49" x14ac:dyDescent="0.25">
      <c r="A3737">
        <v>140</v>
      </c>
      <c r="B3737" s="3" t="s">
        <v>142</v>
      </c>
      <c r="C3737" s="3" t="s">
        <v>4250</v>
      </c>
      <c r="D3737">
        <v>200000</v>
      </c>
      <c r="E3737">
        <v>0</v>
      </c>
      <c r="F3737" t="s">
        <v>8220</v>
      </c>
      <c r="G3737" t="s">
        <v>8224</v>
      </c>
      <c r="H3737" t="s">
        <v>8246</v>
      </c>
      <c r="I3737">
        <v>1426823132</v>
      </c>
      <c r="J3737">
        <v>1424234732</v>
      </c>
      <c r="K3737" t="b">
        <v>0</v>
      </c>
      <c r="L3737">
        <v>0</v>
      </c>
      <c r="M3737" t="b">
        <v>0</v>
      </c>
      <c r="N3737" t="s">
        <v>8267</v>
      </c>
      <c r="O3737" s="5">
        <f>E3737/D3737</f>
        <v>0</v>
      </c>
      <c r="P3737" s="6" t="e">
        <f>ROUND(E3737/L3737,2)</f>
        <v>#DIV/0!</v>
      </c>
      <c r="Q3737" t="str">
        <f>LEFT(N3737, SEARCH("/",N3737)-1)</f>
        <v>film &amp; video</v>
      </c>
      <c r="R3737" t="str">
        <f>RIGHT(N3737, LEN(N3737)-SEARCH("/",N3737))</f>
        <v>science fiction</v>
      </c>
      <c r="S3737" s="10">
        <f t="shared" si="116"/>
        <v>42052.989953703705</v>
      </c>
      <c r="T3737" s="10">
        <f t="shared" si="117"/>
        <v>42082.948287037034</v>
      </c>
    </row>
    <row r="3738" spans="1:20" ht="49" x14ac:dyDescent="0.25">
      <c r="A3738">
        <v>141</v>
      </c>
      <c r="B3738" s="3" t="s">
        <v>143</v>
      </c>
      <c r="C3738" s="3" t="s">
        <v>4251</v>
      </c>
      <c r="D3738">
        <v>12000</v>
      </c>
      <c r="E3738">
        <v>1293</v>
      </c>
      <c r="F3738" t="s">
        <v>8220</v>
      </c>
      <c r="G3738" t="s">
        <v>8224</v>
      </c>
      <c r="H3738" t="s">
        <v>8246</v>
      </c>
      <c r="I3738">
        <v>1433043623</v>
      </c>
      <c r="J3738">
        <v>1429155623</v>
      </c>
      <c r="K3738" t="b">
        <v>0</v>
      </c>
      <c r="L3738">
        <v>28</v>
      </c>
      <c r="M3738" t="b">
        <v>0</v>
      </c>
      <c r="N3738" t="s">
        <v>8267</v>
      </c>
      <c r="O3738" s="5">
        <f>E3738/D3738</f>
        <v>0.10775</v>
      </c>
      <c r="P3738" s="6">
        <f>ROUND(E3738/L3738,2)</f>
        <v>46.18</v>
      </c>
      <c r="Q3738" t="str">
        <f>LEFT(N3738, SEARCH("/",N3738)-1)</f>
        <v>film &amp; video</v>
      </c>
      <c r="R3738" t="str">
        <f>RIGHT(N3738, LEN(N3738)-SEARCH("/",N3738))</f>
        <v>science fiction</v>
      </c>
      <c r="S3738" s="10">
        <f t="shared" si="116"/>
        <v>42109.944710648146</v>
      </c>
      <c r="T3738" s="10">
        <f t="shared" si="117"/>
        <v>42154.944710648146</v>
      </c>
    </row>
    <row r="3739" spans="1:20" ht="49" x14ac:dyDescent="0.25">
      <c r="A3739">
        <v>142</v>
      </c>
      <c r="B3739" s="3" t="s">
        <v>144</v>
      </c>
      <c r="C3739" s="3" t="s">
        <v>4252</v>
      </c>
      <c r="D3739">
        <v>3000</v>
      </c>
      <c r="E3739">
        <v>10</v>
      </c>
      <c r="F3739" t="s">
        <v>8220</v>
      </c>
      <c r="G3739" t="s">
        <v>8224</v>
      </c>
      <c r="H3739" t="s">
        <v>8246</v>
      </c>
      <c r="I3739">
        <v>1416176778</v>
      </c>
      <c r="J3739">
        <v>1414358778</v>
      </c>
      <c r="K3739" t="b">
        <v>0</v>
      </c>
      <c r="L3739">
        <v>1</v>
      </c>
      <c r="M3739" t="b">
        <v>0</v>
      </c>
      <c r="N3739" t="s">
        <v>8267</v>
      </c>
      <c r="O3739" s="5">
        <f>E3739/D3739</f>
        <v>3.3333333333333335E-3</v>
      </c>
      <c r="P3739" s="6">
        <f>ROUND(E3739/L3739,2)</f>
        <v>10</v>
      </c>
      <c r="Q3739" t="str">
        <f>LEFT(N3739, SEARCH("/",N3739)-1)</f>
        <v>film &amp; video</v>
      </c>
      <c r="R3739" t="str">
        <f>RIGHT(N3739, LEN(N3739)-SEARCH("/",N3739))</f>
        <v>science fiction</v>
      </c>
      <c r="S3739" s="10">
        <f t="shared" si="116"/>
        <v>41938.684930555552</v>
      </c>
      <c r="T3739" s="10">
        <f t="shared" si="117"/>
        <v>41959.726597222216</v>
      </c>
    </row>
    <row r="3740" spans="1:20" ht="49" x14ac:dyDescent="0.25">
      <c r="A3740">
        <v>143</v>
      </c>
      <c r="B3740" s="3" t="s">
        <v>145</v>
      </c>
      <c r="C3740" s="3" t="s">
        <v>4253</v>
      </c>
      <c r="D3740">
        <v>5500</v>
      </c>
      <c r="E3740">
        <v>0</v>
      </c>
      <c r="F3740" t="s">
        <v>8220</v>
      </c>
      <c r="G3740" t="s">
        <v>8226</v>
      </c>
      <c r="H3740" t="s">
        <v>8248</v>
      </c>
      <c r="I3740">
        <v>1472882100</v>
      </c>
      <c r="J3740">
        <v>1467941542</v>
      </c>
      <c r="K3740" t="b">
        <v>0</v>
      </c>
      <c r="L3740">
        <v>0</v>
      </c>
      <c r="M3740" t="b">
        <v>0</v>
      </c>
      <c r="N3740" t="s">
        <v>8267</v>
      </c>
      <c r="O3740" s="5">
        <f>E3740/D3740</f>
        <v>0</v>
      </c>
      <c r="P3740" s="6" t="e">
        <f>ROUND(E3740/L3740,2)</f>
        <v>#DIV/0!</v>
      </c>
      <c r="Q3740" t="str">
        <f>LEFT(N3740, SEARCH("/",N3740)-1)</f>
        <v>film &amp; video</v>
      </c>
      <c r="R3740" t="str">
        <f>RIGHT(N3740, LEN(N3740)-SEARCH("/",N3740))</f>
        <v>science fiction</v>
      </c>
      <c r="S3740" s="10">
        <f t="shared" si="116"/>
        <v>42558.855810185181</v>
      </c>
      <c r="T3740" s="10">
        <f t="shared" si="117"/>
        <v>42616.038194444445</v>
      </c>
    </row>
    <row r="3741" spans="1:20" ht="49" x14ac:dyDescent="0.25">
      <c r="A3741">
        <v>144</v>
      </c>
      <c r="B3741" s="3" t="s">
        <v>146</v>
      </c>
      <c r="C3741" s="3" t="s">
        <v>4254</v>
      </c>
      <c r="D3741">
        <v>7500</v>
      </c>
      <c r="E3741">
        <v>2070</v>
      </c>
      <c r="F3741" t="s">
        <v>8220</v>
      </c>
      <c r="G3741" t="s">
        <v>8229</v>
      </c>
      <c r="H3741" t="s">
        <v>8251</v>
      </c>
      <c r="I3741">
        <v>1428945472</v>
      </c>
      <c r="J3741">
        <v>1423765072</v>
      </c>
      <c r="K3741" t="b">
        <v>0</v>
      </c>
      <c r="L3741">
        <v>37</v>
      </c>
      <c r="M3741" t="b">
        <v>0</v>
      </c>
      <c r="N3741" t="s">
        <v>8267</v>
      </c>
      <c r="O3741" s="5">
        <f>E3741/D3741</f>
        <v>0.27600000000000002</v>
      </c>
      <c r="P3741" s="6">
        <f>ROUND(E3741/L3741,2)</f>
        <v>55.95</v>
      </c>
      <c r="Q3741" t="str">
        <f>LEFT(N3741, SEARCH("/",N3741)-1)</f>
        <v>film &amp; video</v>
      </c>
      <c r="R3741" t="str">
        <f>RIGHT(N3741, LEN(N3741)-SEARCH("/",N3741))</f>
        <v>science fiction</v>
      </c>
      <c r="S3741" s="10">
        <f t="shared" si="116"/>
        <v>42047.554074074076</v>
      </c>
      <c r="T3741" s="10">
        <f t="shared" si="117"/>
        <v>42107.512407407405</v>
      </c>
    </row>
    <row r="3742" spans="1:20" ht="49" x14ac:dyDescent="0.25">
      <c r="A3742">
        <v>145</v>
      </c>
      <c r="B3742" s="3" t="s">
        <v>147</v>
      </c>
      <c r="C3742" s="3" t="s">
        <v>4255</v>
      </c>
      <c r="D3742">
        <v>4500</v>
      </c>
      <c r="E3742">
        <v>338</v>
      </c>
      <c r="F3742" t="s">
        <v>8220</v>
      </c>
      <c r="G3742" t="s">
        <v>8224</v>
      </c>
      <c r="H3742" t="s">
        <v>8246</v>
      </c>
      <c r="I3742">
        <v>1439298052</v>
      </c>
      <c r="J3742">
        <v>1436965252</v>
      </c>
      <c r="K3742" t="b">
        <v>0</v>
      </c>
      <c r="L3742">
        <v>9</v>
      </c>
      <c r="M3742" t="b">
        <v>0</v>
      </c>
      <c r="N3742" t="s">
        <v>8267</v>
      </c>
      <c r="O3742" s="5">
        <f>E3742/D3742</f>
        <v>7.5111111111111115E-2</v>
      </c>
      <c r="P3742" s="6">
        <f>ROUND(E3742/L3742,2)</f>
        <v>37.56</v>
      </c>
      <c r="Q3742" t="str">
        <f>LEFT(N3742, SEARCH("/",N3742)-1)</f>
        <v>film &amp; video</v>
      </c>
      <c r="R3742" t="str">
        <f>RIGHT(N3742, LEN(N3742)-SEARCH("/",N3742))</f>
        <v>science fiction</v>
      </c>
      <c r="S3742" s="10">
        <f t="shared" si="116"/>
        <v>42200.333935185183</v>
      </c>
      <c r="T3742" s="10">
        <f t="shared" si="117"/>
        <v>42227.333935185183</v>
      </c>
    </row>
    <row r="3743" spans="1:20" ht="49" x14ac:dyDescent="0.25">
      <c r="A3743">
        <v>146</v>
      </c>
      <c r="B3743" s="3" t="s">
        <v>148</v>
      </c>
      <c r="C3743" s="3" t="s">
        <v>4256</v>
      </c>
      <c r="D3743">
        <v>20000</v>
      </c>
      <c r="E3743">
        <v>115</v>
      </c>
      <c r="F3743" t="s">
        <v>8220</v>
      </c>
      <c r="G3743" t="s">
        <v>8224</v>
      </c>
      <c r="H3743" t="s">
        <v>8246</v>
      </c>
      <c r="I3743">
        <v>1484698998</v>
      </c>
      <c r="J3743">
        <v>1479514998</v>
      </c>
      <c r="K3743" t="b">
        <v>0</v>
      </c>
      <c r="L3743">
        <v>3</v>
      </c>
      <c r="M3743" t="b">
        <v>0</v>
      </c>
      <c r="N3743" t="s">
        <v>8267</v>
      </c>
      <c r="O3743" s="5">
        <f>E3743/D3743</f>
        <v>5.7499999999999999E-3</v>
      </c>
      <c r="P3743" s="6">
        <f>ROUND(E3743/L3743,2)</f>
        <v>38.33</v>
      </c>
      <c r="Q3743" t="str">
        <f>LEFT(N3743, SEARCH("/",N3743)-1)</f>
        <v>film &amp; video</v>
      </c>
      <c r="R3743" t="str">
        <f>RIGHT(N3743, LEN(N3743)-SEARCH("/",N3743))</f>
        <v>science fiction</v>
      </c>
      <c r="S3743" s="10">
        <f t="shared" si="116"/>
        <v>42692.807847222219</v>
      </c>
      <c r="T3743" s="10">
        <f t="shared" si="117"/>
        <v>42752.807847222219</v>
      </c>
    </row>
    <row r="3744" spans="1:20" ht="33" x14ac:dyDescent="0.25">
      <c r="A3744">
        <v>147</v>
      </c>
      <c r="B3744" s="3" t="s">
        <v>149</v>
      </c>
      <c r="C3744" s="3" t="s">
        <v>4257</v>
      </c>
      <c r="D3744">
        <v>7000</v>
      </c>
      <c r="E3744">
        <v>0</v>
      </c>
      <c r="F3744" t="s">
        <v>8220</v>
      </c>
      <c r="G3744" t="s">
        <v>8225</v>
      </c>
      <c r="H3744" t="s">
        <v>8247</v>
      </c>
      <c r="I3744">
        <v>1420741080</v>
      </c>
      <c r="J3744">
        <v>1417026340</v>
      </c>
      <c r="K3744" t="b">
        <v>0</v>
      </c>
      <c r="L3744">
        <v>0</v>
      </c>
      <c r="M3744" t="b">
        <v>0</v>
      </c>
      <c r="N3744" t="s">
        <v>8267</v>
      </c>
      <c r="O3744" s="5">
        <f>E3744/D3744</f>
        <v>0</v>
      </c>
      <c r="P3744" s="6" t="e">
        <f>ROUND(E3744/L3744,2)</f>
        <v>#DIV/0!</v>
      </c>
      <c r="Q3744" t="str">
        <f>LEFT(N3744, SEARCH("/",N3744)-1)</f>
        <v>film &amp; video</v>
      </c>
      <c r="R3744" t="str">
        <f>RIGHT(N3744, LEN(N3744)-SEARCH("/",N3744))</f>
        <v>science fiction</v>
      </c>
      <c r="S3744" s="10">
        <f t="shared" si="116"/>
        <v>41969.559490740743</v>
      </c>
      <c r="T3744" s="10">
        <f t="shared" si="117"/>
        <v>42012.554166666661</v>
      </c>
    </row>
    <row r="3745" spans="1:20" ht="49" x14ac:dyDescent="0.25">
      <c r="A3745">
        <v>148</v>
      </c>
      <c r="B3745" s="3" t="s">
        <v>150</v>
      </c>
      <c r="C3745" s="3" t="s">
        <v>4258</v>
      </c>
      <c r="D3745">
        <v>50000</v>
      </c>
      <c r="E3745">
        <v>40</v>
      </c>
      <c r="F3745" t="s">
        <v>8220</v>
      </c>
      <c r="G3745" t="s">
        <v>8224</v>
      </c>
      <c r="H3745" t="s">
        <v>8246</v>
      </c>
      <c r="I3745">
        <v>1456555536</v>
      </c>
      <c r="J3745">
        <v>1453963536</v>
      </c>
      <c r="K3745" t="b">
        <v>0</v>
      </c>
      <c r="L3745">
        <v>2</v>
      </c>
      <c r="M3745" t="b">
        <v>0</v>
      </c>
      <c r="N3745" t="s">
        <v>8267</v>
      </c>
      <c r="O3745" s="5">
        <f>E3745/D3745</f>
        <v>8.0000000000000004E-4</v>
      </c>
      <c r="P3745" s="6">
        <f>ROUND(E3745/L3745,2)</f>
        <v>20</v>
      </c>
      <c r="Q3745" t="str">
        <f>LEFT(N3745, SEARCH("/",N3745)-1)</f>
        <v>film &amp; video</v>
      </c>
      <c r="R3745" t="str">
        <f>RIGHT(N3745, LEN(N3745)-SEARCH("/",N3745))</f>
        <v>science fiction</v>
      </c>
      <c r="S3745" s="10">
        <f t="shared" si="116"/>
        <v>42397.073333333326</v>
      </c>
      <c r="T3745" s="10">
        <f t="shared" si="117"/>
        <v>42427.073333333326</v>
      </c>
    </row>
    <row r="3746" spans="1:20" ht="49" x14ac:dyDescent="0.25">
      <c r="A3746">
        <v>149</v>
      </c>
      <c r="B3746" s="3" t="s">
        <v>151</v>
      </c>
      <c r="C3746" s="3" t="s">
        <v>4259</v>
      </c>
      <c r="D3746">
        <v>10000</v>
      </c>
      <c r="E3746">
        <v>92</v>
      </c>
      <c r="F3746" t="s">
        <v>8220</v>
      </c>
      <c r="G3746" t="s">
        <v>8224</v>
      </c>
      <c r="H3746" t="s">
        <v>8246</v>
      </c>
      <c r="I3746">
        <v>1419494400</v>
      </c>
      <c r="J3746">
        <v>1416888470</v>
      </c>
      <c r="K3746" t="b">
        <v>0</v>
      </c>
      <c r="L3746">
        <v>6</v>
      </c>
      <c r="M3746" t="b">
        <v>0</v>
      </c>
      <c r="N3746" t="s">
        <v>8267</v>
      </c>
      <c r="O3746" s="5">
        <f>E3746/D3746</f>
        <v>9.1999999999999998E-3</v>
      </c>
      <c r="P3746" s="6">
        <f>ROUND(E3746/L3746,2)</f>
        <v>15.33</v>
      </c>
      <c r="Q3746" t="str">
        <f>LEFT(N3746, SEARCH("/",N3746)-1)</f>
        <v>film &amp; video</v>
      </c>
      <c r="R3746" t="str">
        <f>RIGHT(N3746, LEN(N3746)-SEARCH("/",N3746))</f>
        <v>science fiction</v>
      </c>
      <c r="S3746" s="10">
        <f t="shared" si="116"/>
        <v>41967.963773148142</v>
      </c>
      <c r="T3746" s="10">
        <f t="shared" si="117"/>
        <v>41998.124999999993</v>
      </c>
    </row>
    <row r="3747" spans="1:20" ht="49" x14ac:dyDescent="0.25">
      <c r="A3747">
        <v>150</v>
      </c>
      <c r="B3747" s="3" t="s">
        <v>152</v>
      </c>
      <c r="C3747" s="3" t="s">
        <v>4260</v>
      </c>
      <c r="D3747">
        <v>130000</v>
      </c>
      <c r="E3747">
        <v>30112</v>
      </c>
      <c r="F3747" t="s">
        <v>8220</v>
      </c>
      <c r="G3747" t="s">
        <v>8224</v>
      </c>
      <c r="H3747" t="s">
        <v>8246</v>
      </c>
      <c r="I3747">
        <v>1432612382</v>
      </c>
      <c r="J3747">
        <v>1427428382</v>
      </c>
      <c r="K3747" t="b">
        <v>0</v>
      </c>
      <c r="L3747">
        <v>67</v>
      </c>
      <c r="M3747" t="b">
        <v>0</v>
      </c>
      <c r="N3747" t="s">
        <v>8267</v>
      </c>
      <c r="O3747" s="5">
        <f>E3747/D3747</f>
        <v>0.23163076923076922</v>
      </c>
      <c r="P3747" s="6">
        <f>ROUND(E3747/L3747,2)</f>
        <v>449.43</v>
      </c>
      <c r="Q3747" t="str">
        <f>LEFT(N3747, SEARCH("/",N3747)-1)</f>
        <v>film &amp; video</v>
      </c>
      <c r="R3747" t="str">
        <f>RIGHT(N3747, LEN(N3747)-SEARCH("/",N3747))</f>
        <v>science fiction</v>
      </c>
      <c r="S3747" s="10">
        <f t="shared" si="116"/>
        <v>42089.95349537037</v>
      </c>
      <c r="T3747" s="10">
        <f t="shared" si="117"/>
        <v>42149.95349537037</v>
      </c>
    </row>
    <row r="3748" spans="1:20" ht="49" x14ac:dyDescent="0.25">
      <c r="A3748">
        <v>151</v>
      </c>
      <c r="B3748" s="3" t="s">
        <v>153</v>
      </c>
      <c r="C3748" s="3" t="s">
        <v>4261</v>
      </c>
      <c r="D3748">
        <v>250000</v>
      </c>
      <c r="E3748">
        <v>140</v>
      </c>
      <c r="F3748" t="s">
        <v>8220</v>
      </c>
      <c r="G3748" t="s">
        <v>8226</v>
      </c>
      <c r="H3748" t="s">
        <v>8248</v>
      </c>
      <c r="I3748">
        <v>1434633191</v>
      </c>
      <c r="J3748">
        <v>1429449191</v>
      </c>
      <c r="K3748" t="b">
        <v>0</v>
      </c>
      <c r="L3748">
        <v>5</v>
      </c>
      <c r="M3748" t="b">
        <v>0</v>
      </c>
      <c r="N3748" t="s">
        <v>8267</v>
      </c>
      <c r="O3748" s="5">
        <f>E3748/D3748</f>
        <v>5.5999999999999995E-4</v>
      </c>
      <c r="P3748" s="6">
        <f>ROUND(E3748/L3748,2)</f>
        <v>28</v>
      </c>
      <c r="Q3748" t="str">
        <f>LEFT(N3748, SEARCH("/",N3748)-1)</f>
        <v>film &amp; video</v>
      </c>
      <c r="R3748" t="str">
        <f>RIGHT(N3748, LEN(N3748)-SEARCH("/",N3748))</f>
        <v>science fiction</v>
      </c>
      <c r="S3748" s="10">
        <f t="shared" si="116"/>
        <v>42113.342488425922</v>
      </c>
      <c r="T3748" s="10">
        <f t="shared" si="117"/>
        <v>42173.342488425922</v>
      </c>
    </row>
    <row r="3749" spans="1:20" ht="33" x14ac:dyDescent="0.25">
      <c r="A3749">
        <v>152</v>
      </c>
      <c r="B3749" s="3" t="s">
        <v>154</v>
      </c>
      <c r="C3749" s="3" t="s">
        <v>4262</v>
      </c>
      <c r="D3749">
        <v>380000</v>
      </c>
      <c r="E3749">
        <v>30</v>
      </c>
      <c r="F3749" t="s">
        <v>8220</v>
      </c>
      <c r="G3749" t="s">
        <v>8224</v>
      </c>
      <c r="H3749" t="s">
        <v>8246</v>
      </c>
      <c r="I3749">
        <v>1411437100</v>
      </c>
      <c r="J3749">
        <v>1408845100</v>
      </c>
      <c r="K3749" t="b">
        <v>0</v>
      </c>
      <c r="L3749">
        <v>2</v>
      </c>
      <c r="M3749" t="b">
        <v>0</v>
      </c>
      <c r="N3749" t="s">
        <v>8267</v>
      </c>
      <c r="O3749" s="5">
        <f>E3749/D3749</f>
        <v>7.8947368421052633E-5</v>
      </c>
      <c r="P3749" s="6">
        <f>ROUND(E3749/L3749,2)</f>
        <v>15</v>
      </c>
      <c r="Q3749" t="str">
        <f>LEFT(N3749, SEARCH("/",N3749)-1)</f>
        <v>film &amp; video</v>
      </c>
      <c r="R3749" t="str">
        <f>RIGHT(N3749, LEN(N3749)-SEARCH("/",N3749))</f>
        <v>science fiction</v>
      </c>
      <c r="S3749" s="10">
        <f t="shared" si="116"/>
        <v>41874.869212962956</v>
      </c>
      <c r="T3749" s="10">
        <f t="shared" si="117"/>
        <v>41904.869212962956</v>
      </c>
    </row>
    <row r="3750" spans="1:20" ht="49" x14ac:dyDescent="0.25">
      <c r="A3750">
        <v>153</v>
      </c>
      <c r="B3750" s="3" t="s">
        <v>155</v>
      </c>
      <c r="C3750" s="3" t="s">
        <v>4263</v>
      </c>
      <c r="D3750">
        <v>50000</v>
      </c>
      <c r="E3750">
        <v>359</v>
      </c>
      <c r="F3750" t="s">
        <v>8220</v>
      </c>
      <c r="G3750" t="s">
        <v>8224</v>
      </c>
      <c r="H3750" t="s">
        <v>8246</v>
      </c>
      <c r="I3750">
        <v>1417532644</v>
      </c>
      <c r="J3750">
        <v>1413900244</v>
      </c>
      <c r="K3750" t="b">
        <v>0</v>
      </c>
      <c r="L3750">
        <v>10</v>
      </c>
      <c r="M3750" t="b">
        <v>0</v>
      </c>
      <c r="N3750" t="s">
        <v>8267</v>
      </c>
      <c r="O3750" s="5">
        <f>E3750/D3750</f>
        <v>7.1799999999999998E-3</v>
      </c>
      <c r="P3750" s="6">
        <f>ROUND(E3750/L3750,2)</f>
        <v>35.9</v>
      </c>
      <c r="Q3750" t="str">
        <f>LEFT(N3750, SEARCH("/",N3750)-1)</f>
        <v>film &amp; video</v>
      </c>
      <c r="R3750" t="str">
        <f>RIGHT(N3750, LEN(N3750)-SEARCH("/",N3750))</f>
        <v>science fiction</v>
      </c>
      <c r="S3750" s="10">
        <f t="shared" si="116"/>
        <v>41933.377824074072</v>
      </c>
      <c r="T3750" s="10">
        <f t="shared" si="117"/>
        <v>41975.419490740744</v>
      </c>
    </row>
    <row r="3751" spans="1:20" ht="33" x14ac:dyDescent="0.25">
      <c r="A3751">
        <v>154</v>
      </c>
      <c r="B3751" s="3" t="s">
        <v>156</v>
      </c>
      <c r="C3751" s="3" t="s">
        <v>4264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1433336895</v>
      </c>
      <c r="J3751">
        <v>1429621695</v>
      </c>
      <c r="K3751" t="b">
        <v>0</v>
      </c>
      <c r="L3751">
        <v>3</v>
      </c>
      <c r="M3751" t="b">
        <v>0</v>
      </c>
      <c r="N3751" t="s">
        <v>8267</v>
      </c>
      <c r="O3751" s="5">
        <f>E3751/D3751</f>
        <v>2.6666666666666668E-2</v>
      </c>
      <c r="P3751" s="6">
        <f>ROUND(E3751/L3751,2)</f>
        <v>13.33</v>
      </c>
      <c r="Q3751" t="str">
        <f>LEFT(N3751, SEARCH("/",N3751)-1)</f>
        <v>film &amp; video</v>
      </c>
      <c r="R3751" t="str">
        <f>RIGHT(N3751, LEN(N3751)-SEARCH("/",N3751))</f>
        <v>science fiction</v>
      </c>
      <c r="S3751" s="10">
        <f t="shared" si="116"/>
        <v>42115.339062499996</v>
      </c>
      <c r="T3751" s="10">
        <f t="shared" si="117"/>
        <v>42158.339062499996</v>
      </c>
    </row>
    <row r="3752" spans="1:20" ht="65" x14ac:dyDescent="0.25">
      <c r="A3752">
        <v>155</v>
      </c>
      <c r="B3752" s="3" t="s">
        <v>157</v>
      </c>
      <c r="C3752" s="3" t="s">
        <v>4265</v>
      </c>
      <c r="D3752">
        <v>1350000</v>
      </c>
      <c r="E3752">
        <v>81</v>
      </c>
      <c r="F3752" t="s">
        <v>8220</v>
      </c>
      <c r="G3752" t="s">
        <v>8224</v>
      </c>
      <c r="H3752" t="s">
        <v>8246</v>
      </c>
      <c r="I3752">
        <v>1437657935</v>
      </c>
      <c r="J3752">
        <v>1434201935</v>
      </c>
      <c r="K3752" t="b">
        <v>0</v>
      </c>
      <c r="L3752">
        <v>4</v>
      </c>
      <c r="M3752" t="b">
        <v>0</v>
      </c>
      <c r="N3752" t="s">
        <v>8267</v>
      </c>
      <c r="O3752" s="5">
        <f>E3752/D3752</f>
        <v>6.0000000000000002E-5</v>
      </c>
      <c r="P3752" s="6">
        <f>ROUND(E3752/L3752,2)</f>
        <v>20.25</v>
      </c>
      <c r="Q3752" t="str">
        <f>LEFT(N3752, SEARCH("/",N3752)-1)</f>
        <v>film &amp; video</v>
      </c>
      <c r="R3752" t="str">
        <f>RIGHT(N3752, LEN(N3752)-SEARCH("/",N3752))</f>
        <v>science fiction</v>
      </c>
      <c r="S3752" s="10">
        <f t="shared" si="116"/>
        <v>42168.351099537038</v>
      </c>
      <c r="T3752" s="10">
        <f t="shared" si="117"/>
        <v>42208.351099537038</v>
      </c>
    </row>
    <row r="3753" spans="1:20" ht="49" x14ac:dyDescent="0.25">
      <c r="A3753">
        <v>156</v>
      </c>
      <c r="B3753" s="3" t="s">
        <v>158</v>
      </c>
      <c r="C3753" s="3" t="s">
        <v>4266</v>
      </c>
      <c r="D3753">
        <v>35000</v>
      </c>
      <c r="E3753">
        <v>1785</v>
      </c>
      <c r="F3753" t="s">
        <v>8220</v>
      </c>
      <c r="G3753" t="s">
        <v>8229</v>
      </c>
      <c r="H3753" t="s">
        <v>8251</v>
      </c>
      <c r="I3753">
        <v>1407034796</v>
      </c>
      <c r="J3753">
        <v>1401850796</v>
      </c>
      <c r="K3753" t="b">
        <v>0</v>
      </c>
      <c r="L3753">
        <v>15</v>
      </c>
      <c r="M3753" t="b">
        <v>0</v>
      </c>
      <c r="N3753" t="s">
        <v>8267</v>
      </c>
      <c r="O3753" s="5">
        <f>E3753/D3753</f>
        <v>5.0999999999999997E-2</v>
      </c>
      <c r="P3753" s="6">
        <f>ROUND(E3753/L3753,2)</f>
        <v>119</v>
      </c>
      <c r="Q3753" t="str">
        <f>LEFT(N3753, SEARCH("/",N3753)-1)</f>
        <v>film &amp; video</v>
      </c>
      <c r="R3753" t="str">
        <f>RIGHT(N3753, LEN(N3753)-SEARCH("/",N3753))</f>
        <v>science fiction</v>
      </c>
      <c r="S3753" s="10">
        <f t="shared" si="116"/>
        <v>41793.916620370372</v>
      </c>
      <c r="T3753" s="10">
        <f t="shared" si="117"/>
        <v>41853.916620370372</v>
      </c>
    </row>
    <row r="3754" spans="1:20" ht="49" x14ac:dyDescent="0.25">
      <c r="A3754">
        <v>157</v>
      </c>
      <c r="B3754" s="3" t="s">
        <v>159</v>
      </c>
      <c r="C3754" s="3" t="s">
        <v>4267</v>
      </c>
      <c r="D3754">
        <v>2995</v>
      </c>
      <c r="E3754">
        <v>8</v>
      </c>
      <c r="F3754" t="s">
        <v>8220</v>
      </c>
      <c r="G3754" t="s">
        <v>8224</v>
      </c>
      <c r="H3754" t="s">
        <v>8246</v>
      </c>
      <c r="I3754">
        <v>1456523572</v>
      </c>
      <c r="J3754">
        <v>1453931572</v>
      </c>
      <c r="K3754" t="b">
        <v>0</v>
      </c>
      <c r="L3754">
        <v>2</v>
      </c>
      <c r="M3754" t="b">
        <v>0</v>
      </c>
      <c r="N3754" t="s">
        <v>8267</v>
      </c>
      <c r="O3754" s="5">
        <f>E3754/D3754</f>
        <v>2.671118530884808E-3</v>
      </c>
      <c r="P3754" s="6">
        <f>ROUND(E3754/L3754,2)</f>
        <v>4</v>
      </c>
      <c r="Q3754" t="str">
        <f>LEFT(N3754, SEARCH("/",N3754)-1)</f>
        <v>film &amp; video</v>
      </c>
      <c r="R3754" t="str">
        <f>RIGHT(N3754, LEN(N3754)-SEARCH("/",N3754))</f>
        <v>science fiction</v>
      </c>
      <c r="S3754" s="10">
        <f t="shared" si="116"/>
        <v>42396.703379629624</v>
      </c>
      <c r="T3754" s="10">
        <f t="shared" si="117"/>
        <v>42426.703379629624</v>
      </c>
    </row>
    <row r="3755" spans="1:20" ht="49" x14ac:dyDescent="0.25">
      <c r="A3755">
        <v>158</v>
      </c>
      <c r="B3755" s="3" t="s">
        <v>160</v>
      </c>
      <c r="C3755" s="3" t="s">
        <v>4268</v>
      </c>
      <c r="D3755">
        <v>5000</v>
      </c>
      <c r="E3755">
        <v>0</v>
      </c>
      <c r="F3755" t="s">
        <v>8220</v>
      </c>
      <c r="G3755" t="s">
        <v>8224</v>
      </c>
      <c r="H3755" t="s">
        <v>8246</v>
      </c>
      <c r="I3755">
        <v>1413942628</v>
      </c>
      <c r="J3755">
        <v>1411350628</v>
      </c>
      <c r="K3755" t="b">
        <v>0</v>
      </c>
      <c r="L3755">
        <v>0</v>
      </c>
      <c r="M3755" t="b">
        <v>0</v>
      </c>
      <c r="N3755" t="s">
        <v>8267</v>
      </c>
      <c r="O3755" s="5">
        <f>E3755/D3755</f>
        <v>0</v>
      </c>
      <c r="P3755" s="6" t="e">
        <f>ROUND(E3755/L3755,2)</f>
        <v>#DIV/0!</v>
      </c>
      <c r="Q3755" t="str">
        <f>LEFT(N3755, SEARCH("/",N3755)-1)</f>
        <v>film &amp; video</v>
      </c>
      <c r="R3755" t="str">
        <f>RIGHT(N3755, LEN(N3755)-SEARCH("/",N3755))</f>
        <v>science fiction</v>
      </c>
      <c r="S3755" s="10">
        <f t="shared" si="116"/>
        <v>41903.868379629625</v>
      </c>
      <c r="T3755" s="10">
        <f t="shared" si="117"/>
        <v>41933.868379629625</v>
      </c>
    </row>
    <row r="3756" spans="1:20" ht="49" x14ac:dyDescent="0.25">
      <c r="A3756">
        <v>159</v>
      </c>
      <c r="B3756" s="3" t="s">
        <v>161</v>
      </c>
      <c r="C3756" s="3" t="s">
        <v>4269</v>
      </c>
      <c r="D3756">
        <v>500000</v>
      </c>
      <c r="E3756">
        <v>10</v>
      </c>
      <c r="F3756" t="s">
        <v>8220</v>
      </c>
      <c r="G3756" t="s">
        <v>8224</v>
      </c>
      <c r="H3756" t="s">
        <v>8246</v>
      </c>
      <c r="I3756">
        <v>1467541545</v>
      </c>
      <c r="J3756">
        <v>1464085545</v>
      </c>
      <c r="K3756" t="b">
        <v>0</v>
      </c>
      <c r="L3756">
        <v>1</v>
      </c>
      <c r="M3756" t="b">
        <v>0</v>
      </c>
      <c r="N3756" t="s">
        <v>8267</v>
      </c>
      <c r="O3756" s="5">
        <f>E3756/D3756</f>
        <v>2.0000000000000002E-5</v>
      </c>
      <c r="P3756" s="6">
        <f>ROUND(E3756/L3756,2)</f>
        <v>10</v>
      </c>
      <c r="Q3756" t="str">
        <f>LEFT(N3756, SEARCH("/",N3756)-1)</f>
        <v>film &amp; video</v>
      </c>
      <c r="R3756" t="str">
        <f>RIGHT(N3756, LEN(N3756)-SEARCH("/",N3756))</f>
        <v>science fiction</v>
      </c>
      <c r="S3756" s="10">
        <f t="shared" si="116"/>
        <v>42514.226215277777</v>
      </c>
      <c r="T3756" s="10">
        <f t="shared" si="117"/>
        <v>42554.226215277777</v>
      </c>
    </row>
    <row r="3757" spans="1:20" ht="33" x14ac:dyDescent="0.25">
      <c r="A3757">
        <v>600</v>
      </c>
      <c r="B3757" s="3" t="s">
        <v>601</v>
      </c>
      <c r="C3757" s="3" t="s">
        <v>4710</v>
      </c>
      <c r="D3757">
        <v>5000</v>
      </c>
      <c r="E3757">
        <v>100</v>
      </c>
      <c r="F3757" t="s">
        <v>8220</v>
      </c>
      <c r="G3757" t="s">
        <v>8224</v>
      </c>
      <c r="H3757" t="s">
        <v>8246</v>
      </c>
      <c r="I3757">
        <v>1431198562</v>
      </c>
      <c r="J3757">
        <v>1426014562</v>
      </c>
      <c r="K3757" t="b">
        <v>0</v>
      </c>
      <c r="L3757">
        <v>1</v>
      </c>
      <c r="M3757" t="b">
        <v>0</v>
      </c>
      <c r="N3757" t="s">
        <v>8272</v>
      </c>
      <c r="O3757" s="5">
        <f>E3757/D3757</f>
        <v>0.02</v>
      </c>
      <c r="P3757" s="6">
        <f>ROUND(E3757/L3757,2)</f>
        <v>100</v>
      </c>
      <c r="Q3757" t="str">
        <f>LEFT(N3757, SEARCH("/",N3757)-1)</f>
        <v>technology</v>
      </c>
      <c r="R3757" t="str">
        <f>RIGHT(N3757, LEN(N3757)-SEARCH("/",N3757))</f>
        <v>web</v>
      </c>
      <c r="S3757" s="10">
        <f t="shared" si="116"/>
        <v>42073.589837962958</v>
      </c>
      <c r="T3757" s="10">
        <f t="shared" si="117"/>
        <v>42133.589837962958</v>
      </c>
    </row>
    <row r="3758" spans="1:20" ht="49" x14ac:dyDescent="0.25">
      <c r="A3758">
        <v>601</v>
      </c>
      <c r="B3758" s="3" t="s">
        <v>602</v>
      </c>
      <c r="C3758" s="3" t="s">
        <v>4711</v>
      </c>
      <c r="D3758">
        <v>10000</v>
      </c>
      <c r="E3758">
        <v>140</v>
      </c>
      <c r="F3758" t="s">
        <v>8220</v>
      </c>
      <c r="G3758" t="s">
        <v>8229</v>
      </c>
      <c r="H3758" t="s">
        <v>8251</v>
      </c>
      <c r="I3758">
        <v>1419626139</v>
      </c>
      <c r="J3758">
        <v>1417034139</v>
      </c>
      <c r="K3758" t="b">
        <v>0</v>
      </c>
      <c r="L3758">
        <v>6</v>
      </c>
      <c r="M3758" t="b">
        <v>0</v>
      </c>
      <c r="N3758" t="s">
        <v>8272</v>
      </c>
      <c r="O3758" s="5">
        <f>E3758/D3758</f>
        <v>1.4E-2</v>
      </c>
      <c r="P3758" s="6">
        <f>ROUND(E3758/L3758,2)</f>
        <v>23.33</v>
      </c>
      <c r="Q3758" t="str">
        <f>LEFT(N3758, SEARCH("/",N3758)-1)</f>
        <v>technology</v>
      </c>
      <c r="R3758" t="str">
        <f>RIGHT(N3758, LEN(N3758)-SEARCH("/",N3758))</f>
        <v>web</v>
      </c>
      <c r="S3758" s="10">
        <f t="shared" si="116"/>
        <v>41969.64975694444</v>
      </c>
      <c r="T3758" s="10">
        <f t="shared" si="117"/>
        <v>41999.64975694444</v>
      </c>
    </row>
    <row r="3759" spans="1:20" ht="49" x14ac:dyDescent="0.25">
      <c r="A3759">
        <v>602</v>
      </c>
      <c r="B3759" s="3" t="s">
        <v>603</v>
      </c>
      <c r="C3759" s="3" t="s">
        <v>4712</v>
      </c>
      <c r="D3759">
        <v>70000</v>
      </c>
      <c r="E3759">
        <v>0</v>
      </c>
      <c r="F3759" t="s">
        <v>8220</v>
      </c>
      <c r="G3759" t="s">
        <v>8224</v>
      </c>
      <c r="H3759" t="s">
        <v>8246</v>
      </c>
      <c r="I3759">
        <v>1434654215</v>
      </c>
      <c r="J3759">
        <v>1432062215</v>
      </c>
      <c r="K3759" t="b">
        <v>0</v>
      </c>
      <c r="L3759">
        <v>0</v>
      </c>
      <c r="M3759" t="b">
        <v>0</v>
      </c>
      <c r="N3759" t="s">
        <v>8272</v>
      </c>
      <c r="O3759" s="5">
        <f>E3759/D3759</f>
        <v>0</v>
      </c>
      <c r="P3759" s="6" t="e">
        <f>ROUND(E3759/L3759,2)</f>
        <v>#DIV/0!</v>
      </c>
      <c r="Q3759" t="str">
        <f>LEFT(N3759, SEARCH("/",N3759)-1)</f>
        <v>technology</v>
      </c>
      <c r="R3759" t="str">
        <f>RIGHT(N3759, LEN(N3759)-SEARCH("/",N3759))</f>
        <v>web</v>
      </c>
      <c r="S3759" s="10">
        <f t="shared" si="116"/>
        <v>42143.585821759254</v>
      </c>
      <c r="T3759" s="10">
        <f t="shared" si="117"/>
        <v>42173.585821759254</v>
      </c>
    </row>
    <row r="3760" spans="1:20" ht="49" x14ac:dyDescent="0.25">
      <c r="A3760">
        <v>603</v>
      </c>
      <c r="B3760" s="3" t="s">
        <v>604</v>
      </c>
      <c r="C3760" s="3" t="s">
        <v>4713</v>
      </c>
      <c r="D3760">
        <v>15000</v>
      </c>
      <c r="E3760">
        <v>590.02</v>
      </c>
      <c r="F3760" t="s">
        <v>8220</v>
      </c>
      <c r="G3760" t="s">
        <v>8224</v>
      </c>
      <c r="H3760" t="s">
        <v>8246</v>
      </c>
      <c r="I3760">
        <v>1408029623</v>
      </c>
      <c r="J3760">
        <v>1405437623</v>
      </c>
      <c r="K3760" t="b">
        <v>0</v>
      </c>
      <c r="L3760">
        <v>13</v>
      </c>
      <c r="M3760" t="b">
        <v>0</v>
      </c>
      <c r="N3760" t="s">
        <v>8272</v>
      </c>
      <c r="O3760" s="5">
        <f>E3760/D3760</f>
        <v>3.9334666666666664E-2</v>
      </c>
      <c r="P3760" s="6">
        <f>ROUND(E3760/L3760,2)</f>
        <v>45.39</v>
      </c>
      <c r="Q3760" t="str">
        <f>LEFT(N3760, SEARCH("/",N3760)-1)</f>
        <v>technology</v>
      </c>
      <c r="R3760" t="str">
        <f>RIGHT(N3760, LEN(N3760)-SEARCH("/",N3760))</f>
        <v>web</v>
      </c>
      <c r="S3760" s="10">
        <f t="shared" si="116"/>
        <v>41835.430821759255</v>
      </c>
      <c r="T3760" s="10">
        <f t="shared" si="117"/>
        <v>41865.430821759255</v>
      </c>
    </row>
    <row r="3761" spans="1:20" ht="49" x14ac:dyDescent="0.25">
      <c r="A3761">
        <v>604</v>
      </c>
      <c r="B3761" s="3" t="s">
        <v>605</v>
      </c>
      <c r="C3761" s="3" t="s">
        <v>4714</v>
      </c>
      <c r="D3761">
        <v>1500</v>
      </c>
      <c r="E3761">
        <v>0</v>
      </c>
      <c r="F3761" t="s">
        <v>8220</v>
      </c>
      <c r="G3761" t="s">
        <v>8224</v>
      </c>
      <c r="H3761" t="s">
        <v>8246</v>
      </c>
      <c r="I3761">
        <v>1409187056</v>
      </c>
      <c r="J3761">
        <v>1406595056</v>
      </c>
      <c r="K3761" t="b">
        <v>0</v>
      </c>
      <c r="L3761">
        <v>0</v>
      </c>
      <c r="M3761" t="b">
        <v>0</v>
      </c>
      <c r="N3761" t="s">
        <v>8272</v>
      </c>
      <c r="O3761" s="5">
        <f>E3761/D3761</f>
        <v>0</v>
      </c>
      <c r="P3761" s="6" t="e">
        <f>ROUND(E3761/L3761,2)</f>
        <v>#DIV/0!</v>
      </c>
      <c r="Q3761" t="str">
        <f>LEFT(N3761, SEARCH("/",N3761)-1)</f>
        <v>technology</v>
      </c>
      <c r="R3761" t="str">
        <f>RIGHT(N3761, LEN(N3761)-SEARCH("/",N3761))</f>
        <v>web</v>
      </c>
      <c r="S3761" s="10">
        <f t="shared" si="116"/>
        <v>41848.827037037037</v>
      </c>
      <c r="T3761" s="10">
        <f t="shared" si="117"/>
        <v>41878.827037037037</v>
      </c>
    </row>
    <row r="3762" spans="1:20" ht="33" x14ac:dyDescent="0.25">
      <c r="A3762">
        <v>605</v>
      </c>
      <c r="B3762" s="3" t="s">
        <v>606</v>
      </c>
      <c r="C3762" s="3" t="s">
        <v>4715</v>
      </c>
      <c r="D3762">
        <v>5000</v>
      </c>
      <c r="E3762">
        <v>131</v>
      </c>
      <c r="F3762" t="s">
        <v>8220</v>
      </c>
      <c r="G3762" t="s">
        <v>8224</v>
      </c>
      <c r="H3762" t="s">
        <v>8246</v>
      </c>
      <c r="I3762">
        <v>1440318908</v>
      </c>
      <c r="J3762">
        <v>1436430908</v>
      </c>
      <c r="K3762" t="b">
        <v>0</v>
      </c>
      <c r="L3762">
        <v>8</v>
      </c>
      <c r="M3762" t="b">
        <v>0</v>
      </c>
      <c r="N3762" t="s">
        <v>8272</v>
      </c>
      <c r="O3762" s="5">
        <f>E3762/D3762</f>
        <v>2.6200000000000001E-2</v>
      </c>
      <c r="P3762" s="6">
        <f>ROUND(E3762/L3762,2)</f>
        <v>16.38</v>
      </c>
      <c r="Q3762" t="str">
        <f>LEFT(N3762, SEARCH("/",N3762)-1)</f>
        <v>technology</v>
      </c>
      <c r="R3762" t="str">
        <f>RIGHT(N3762, LEN(N3762)-SEARCH("/",N3762))</f>
        <v>web</v>
      </c>
      <c r="S3762" s="10">
        <f t="shared" si="116"/>
        <v>42194.149398148147</v>
      </c>
      <c r="T3762" s="10">
        <f t="shared" si="117"/>
        <v>42239.149398148147</v>
      </c>
    </row>
    <row r="3763" spans="1:20" ht="49" x14ac:dyDescent="0.25">
      <c r="A3763">
        <v>606</v>
      </c>
      <c r="B3763" s="3" t="s">
        <v>607</v>
      </c>
      <c r="C3763" s="3" t="s">
        <v>4716</v>
      </c>
      <c r="D3763">
        <v>5000</v>
      </c>
      <c r="E3763">
        <v>10</v>
      </c>
      <c r="F3763" t="s">
        <v>8220</v>
      </c>
      <c r="G3763" t="s">
        <v>8233</v>
      </c>
      <c r="H3763" t="s">
        <v>8249</v>
      </c>
      <c r="I3763">
        <v>1432479600</v>
      </c>
      <c r="J3763">
        <v>1428507409</v>
      </c>
      <c r="K3763" t="b">
        <v>0</v>
      </c>
      <c r="L3763">
        <v>1</v>
      </c>
      <c r="M3763" t="b">
        <v>0</v>
      </c>
      <c r="N3763" t="s">
        <v>8272</v>
      </c>
      <c r="O3763" s="5">
        <f>E3763/D3763</f>
        <v>2E-3</v>
      </c>
      <c r="P3763" s="6">
        <f>ROUND(E3763/L3763,2)</f>
        <v>10</v>
      </c>
      <c r="Q3763" t="str">
        <f>LEFT(N3763, SEARCH("/",N3763)-1)</f>
        <v>technology</v>
      </c>
      <c r="R3763" t="str">
        <f>RIGHT(N3763, LEN(N3763)-SEARCH("/",N3763))</f>
        <v>web</v>
      </c>
      <c r="S3763" s="10">
        <f t="shared" si="116"/>
        <v>42102.442233796297</v>
      </c>
      <c r="T3763" s="10">
        <f t="shared" si="117"/>
        <v>42148.416666666664</v>
      </c>
    </row>
    <row r="3764" spans="1:20" ht="49" x14ac:dyDescent="0.25">
      <c r="A3764">
        <v>607</v>
      </c>
      <c r="B3764" s="3" t="s">
        <v>608</v>
      </c>
      <c r="C3764" s="3" t="s">
        <v>4717</v>
      </c>
      <c r="D3764">
        <v>250</v>
      </c>
      <c r="E3764">
        <v>0</v>
      </c>
      <c r="F3764" t="s">
        <v>8220</v>
      </c>
      <c r="G3764" t="s">
        <v>8224</v>
      </c>
      <c r="H3764" t="s">
        <v>8246</v>
      </c>
      <c r="I3764">
        <v>1448225336</v>
      </c>
      <c r="J3764">
        <v>1445629736</v>
      </c>
      <c r="K3764" t="b">
        <v>0</v>
      </c>
      <c r="L3764">
        <v>0</v>
      </c>
      <c r="M3764" t="b">
        <v>0</v>
      </c>
      <c r="N3764" t="s">
        <v>8272</v>
      </c>
      <c r="O3764" s="5">
        <f>E3764/D3764</f>
        <v>0</v>
      </c>
      <c r="P3764" s="6" t="e">
        <f>ROUND(E3764/L3764,2)</f>
        <v>#DIV/0!</v>
      </c>
      <c r="Q3764" t="str">
        <f>LEFT(N3764, SEARCH("/",N3764)-1)</f>
        <v>technology</v>
      </c>
      <c r="R3764" t="str">
        <f>RIGHT(N3764, LEN(N3764)-SEARCH("/",N3764))</f>
        <v>web</v>
      </c>
      <c r="S3764" s="10">
        <f t="shared" si="116"/>
        <v>42300.617314814815</v>
      </c>
      <c r="T3764" s="10">
        <f t="shared" si="117"/>
        <v>42330.65898148148</v>
      </c>
    </row>
    <row r="3765" spans="1:20" ht="49" x14ac:dyDescent="0.25">
      <c r="A3765">
        <v>608</v>
      </c>
      <c r="B3765" s="3" t="s">
        <v>609</v>
      </c>
      <c r="C3765" s="3" t="s">
        <v>4718</v>
      </c>
      <c r="D3765">
        <v>150000</v>
      </c>
      <c r="E3765">
        <v>1461</v>
      </c>
      <c r="F3765" t="s">
        <v>8220</v>
      </c>
      <c r="G3765" t="s">
        <v>8224</v>
      </c>
      <c r="H3765" t="s">
        <v>8246</v>
      </c>
      <c r="I3765">
        <v>1434405980</v>
      </c>
      <c r="J3765">
        <v>1431813980</v>
      </c>
      <c r="K3765" t="b">
        <v>0</v>
      </c>
      <c r="L3765">
        <v>5</v>
      </c>
      <c r="M3765" t="b">
        <v>0</v>
      </c>
      <c r="N3765" t="s">
        <v>8272</v>
      </c>
      <c r="O3765" s="5">
        <f>E3765/D3765</f>
        <v>9.7400000000000004E-3</v>
      </c>
      <c r="P3765" s="6">
        <f>ROUND(E3765/L3765,2)</f>
        <v>292.2</v>
      </c>
      <c r="Q3765" t="str">
        <f>LEFT(N3765, SEARCH("/",N3765)-1)</f>
        <v>technology</v>
      </c>
      <c r="R3765" t="str">
        <f>RIGHT(N3765, LEN(N3765)-SEARCH("/",N3765))</f>
        <v>web</v>
      </c>
      <c r="S3765" s="10">
        <f t="shared" si="116"/>
        <v>42140.712731481479</v>
      </c>
      <c r="T3765" s="10">
        <f t="shared" si="117"/>
        <v>42170.712731481479</v>
      </c>
    </row>
    <row r="3766" spans="1:20" ht="49" x14ac:dyDescent="0.25">
      <c r="A3766">
        <v>609</v>
      </c>
      <c r="B3766" s="3" t="s">
        <v>610</v>
      </c>
      <c r="C3766" s="3" t="s">
        <v>4719</v>
      </c>
      <c r="D3766">
        <v>780</v>
      </c>
      <c r="E3766">
        <v>5</v>
      </c>
      <c r="F3766" t="s">
        <v>8220</v>
      </c>
      <c r="G3766" t="s">
        <v>8225</v>
      </c>
      <c r="H3766" t="s">
        <v>8247</v>
      </c>
      <c r="I3766">
        <v>1448761744</v>
      </c>
      <c r="J3766">
        <v>1446166144</v>
      </c>
      <c r="K3766" t="b">
        <v>0</v>
      </c>
      <c r="L3766">
        <v>1</v>
      </c>
      <c r="M3766" t="b">
        <v>0</v>
      </c>
      <c r="N3766" t="s">
        <v>8272</v>
      </c>
      <c r="O3766" s="5">
        <f>E3766/D3766</f>
        <v>6.41025641025641E-3</v>
      </c>
      <c r="P3766" s="6">
        <f>ROUND(E3766/L3766,2)</f>
        <v>5</v>
      </c>
      <c r="Q3766" t="str">
        <f>LEFT(N3766, SEARCH("/",N3766)-1)</f>
        <v>technology</v>
      </c>
      <c r="R3766" t="str">
        <f>RIGHT(N3766, LEN(N3766)-SEARCH("/",N3766))</f>
        <v>web</v>
      </c>
      <c r="S3766" s="10">
        <f t="shared" si="116"/>
        <v>42306.825740740744</v>
      </c>
      <c r="T3766" s="10">
        <f t="shared" si="117"/>
        <v>42336.867407407401</v>
      </c>
    </row>
    <row r="3767" spans="1:20" ht="49" x14ac:dyDescent="0.25">
      <c r="A3767">
        <v>610</v>
      </c>
      <c r="B3767" s="3" t="s">
        <v>611</v>
      </c>
      <c r="C3767" s="3" t="s">
        <v>4720</v>
      </c>
      <c r="D3767">
        <v>13803</v>
      </c>
      <c r="E3767">
        <v>0</v>
      </c>
      <c r="F3767" t="s">
        <v>8220</v>
      </c>
      <c r="G3767" t="s">
        <v>8224</v>
      </c>
      <c r="H3767" t="s">
        <v>8246</v>
      </c>
      <c r="I3767">
        <v>1429732586</v>
      </c>
      <c r="J3767">
        <v>1427140586</v>
      </c>
      <c r="K3767" t="b">
        <v>0</v>
      </c>
      <c r="L3767">
        <v>0</v>
      </c>
      <c r="M3767" t="b">
        <v>0</v>
      </c>
      <c r="N3767" t="s">
        <v>8272</v>
      </c>
      <c r="O3767" s="5">
        <f>E3767/D3767</f>
        <v>0</v>
      </c>
      <c r="P3767" s="6" t="e">
        <f>ROUND(E3767/L3767,2)</f>
        <v>#DIV/0!</v>
      </c>
      <c r="Q3767" t="str">
        <f>LEFT(N3767, SEARCH("/",N3767)-1)</f>
        <v>technology</v>
      </c>
      <c r="R3767" t="str">
        <f>RIGHT(N3767, LEN(N3767)-SEARCH("/",N3767))</f>
        <v>web</v>
      </c>
      <c r="S3767" s="10">
        <f t="shared" si="116"/>
        <v>42086.622523148144</v>
      </c>
      <c r="T3767" s="10">
        <f t="shared" si="117"/>
        <v>42116.622523148144</v>
      </c>
    </row>
    <row r="3768" spans="1:20" ht="49" x14ac:dyDescent="0.25">
      <c r="A3768">
        <v>611</v>
      </c>
      <c r="B3768" s="3" t="s">
        <v>612</v>
      </c>
      <c r="C3768" s="3" t="s">
        <v>4721</v>
      </c>
      <c r="D3768">
        <v>80000</v>
      </c>
      <c r="E3768">
        <v>0</v>
      </c>
      <c r="F3768" t="s">
        <v>8220</v>
      </c>
      <c r="G3768" t="s">
        <v>8230</v>
      </c>
      <c r="H3768" t="s">
        <v>8249</v>
      </c>
      <c r="I3768">
        <v>1453210037</v>
      </c>
      <c r="J3768">
        <v>1448026037</v>
      </c>
      <c r="K3768" t="b">
        <v>0</v>
      </c>
      <c r="L3768">
        <v>0</v>
      </c>
      <c r="M3768" t="b">
        <v>0</v>
      </c>
      <c r="N3768" t="s">
        <v>8272</v>
      </c>
      <c r="O3768" s="5">
        <f>E3768/D3768</f>
        <v>0</v>
      </c>
      <c r="P3768" s="6" t="e">
        <f>ROUND(E3768/L3768,2)</f>
        <v>#DIV/0!</v>
      </c>
      <c r="Q3768" t="str">
        <f>LEFT(N3768, SEARCH("/",N3768)-1)</f>
        <v>technology</v>
      </c>
      <c r="R3768" t="str">
        <f>RIGHT(N3768, LEN(N3768)-SEARCH("/",N3768))</f>
        <v>web</v>
      </c>
      <c r="S3768" s="10">
        <f t="shared" si="116"/>
        <v>42328.352280092593</v>
      </c>
      <c r="T3768" s="10">
        <f t="shared" si="117"/>
        <v>42388.352280092593</v>
      </c>
    </row>
    <row r="3769" spans="1:20" ht="33" x14ac:dyDescent="0.25">
      <c r="A3769">
        <v>612</v>
      </c>
      <c r="B3769" s="3" t="s">
        <v>613</v>
      </c>
      <c r="C3769" s="3" t="s">
        <v>4722</v>
      </c>
      <c r="D3769">
        <v>10000</v>
      </c>
      <c r="E3769">
        <v>0</v>
      </c>
      <c r="F3769" t="s">
        <v>8220</v>
      </c>
      <c r="G3769" t="s">
        <v>8237</v>
      </c>
      <c r="H3769" t="s">
        <v>8249</v>
      </c>
      <c r="I3769">
        <v>1472777146</v>
      </c>
      <c r="J3769">
        <v>1470185146</v>
      </c>
      <c r="K3769" t="b">
        <v>0</v>
      </c>
      <c r="L3769">
        <v>0</v>
      </c>
      <c r="M3769" t="b">
        <v>0</v>
      </c>
      <c r="N3769" t="s">
        <v>8272</v>
      </c>
      <c r="O3769" s="5">
        <f>E3769/D3769</f>
        <v>0</v>
      </c>
      <c r="P3769" s="6" t="e">
        <f>ROUND(E3769/L3769,2)</f>
        <v>#DIV/0!</v>
      </c>
      <c r="Q3769" t="str">
        <f>LEFT(N3769, SEARCH("/",N3769)-1)</f>
        <v>technology</v>
      </c>
      <c r="R3769" t="str">
        <f>RIGHT(N3769, LEN(N3769)-SEARCH("/",N3769))</f>
        <v>web</v>
      </c>
      <c r="S3769" s="10">
        <f t="shared" si="116"/>
        <v>42584.823449074072</v>
      </c>
      <c r="T3769" s="10">
        <f t="shared" si="117"/>
        <v>42614.823449074072</v>
      </c>
    </row>
    <row r="3770" spans="1:20" ht="49" x14ac:dyDescent="0.25">
      <c r="A3770">
        <v>613</v>
      </c>
      <c r="B3770" s="3" t="s">
        <v>614</v>
      </c>
      <c r="C3770" s="3" t="s">
        <v>4723</v>
      </c>
      <c r="D3770">
        <v>60000</v>
      </c>
      <c r="E3770">
        <v>12818</v>
      </c>
      <c r="F3770" t="s">
        <v>8220</v>
      </c>
      <c r="G3770" t="s">
        <v>8224</v>
      </c>
      <c r="H3770" t="s">
        <v>8246</v>
      </c>
      <c r="I3770">
        <v>1443675540</v>
      </c>
      <c r="J3770">
        <v>1441022120</v>
      </c>
      <c r="K3770" t="b">
        <v>0</v>
      </c>
      <c r="L3770">
        <v>121</v>
      </c>
      <c r="M3770" t="b">
        <v>0</v>
      </c>
      <c r="N3770" t="s">
        <v>8272</v>
      </c>
      <c r="O3770" s="5">
        <f>E3770/D3770</f>
        <v>0.21363333333333334</v>
      </c>
      <c r="P3770" s="6">
        <f>ROUND(E3770/L3770,2)</f>
        <v>105.93</v>
      </c>
      <c r="Q3770" t="str">
        <f>LEFT(N3770, SEARCH("/",N3770)-1)</f>
        <v>technology</v>
      </c>
      <c r="R3770" t="str">
        <f>RIGHT(N3770, LEN(N3770)-SEARCH("/",N3770))</f>
        <v>web</v>
      </c>
      <c r="S3770" s="10">
        <f t="shared" si="116"/>
        <v>42247.288425925923</v>
      </c>
      <c r="T3770" s="10">
        <f t="shared" si="117"/>
        <v>42277.999305555553</v>
      </c>
    </row>
    <row r="3771" spans="1:20" ht="49" x14ac:dyDescent="0.25">
      <c r="A3771">
        <v>614</v>
      </c>
      <c r="B3771" s="3" t="s">
        <v>615</v>
      </c>
      <c r="C3771" s="3" t="s">
        <v>4724</v>
      </c>
      <c r="D3771">
        <v>10000</v>
      </c>
      <c r="E3771">
        <v>0</v>
      </c>
      <c r="F3771" t="s">
        <v>8220</v>
      </c>
      <c r="G3771" t="s">
        <v>8224</v>
      </c>
      <c r="H3771" t="s">
        <v>8246</v>
      </c>
      <c r="I3771">
        <v>1466731740</v>
      </c>
      <c r="J3771">
        <v>1464139740</v>
      </c>
      <c r="K3771" t="b">
        <v>0</v>
      </c>
      <c r="L3771">
        <v>0</v>
      </c>
      <c r="M3771" t="b">
        <v>0</v>
      </c>
      <c r="N3771" t="s">
        <v>8272</v>
      </c>
      <c r="O3771" s="5">
        <f>E3771/D3771</f>
        <v>0</v>
      </c>
      <c r="P3771" s="6" t="e">
        <f>ROUND(E3771/L3771,2)</f>
        <v>#DIV/0!</v>
      </c>
      <c r="Q3771" t="str">
        <f>LEFT(N3771, SEARCH("/",N3771)-1)</f>
        <v>technology</v>
      </c>
      <c r="R3771" t="str">
        <f>RIGHT(N3771, LEN(N3771)-SEARCH("/",N3771))</f>
        <v>web</v>
      </c>
      <c r="S3771" s="10">
        <f t="shared" si="116"/>
        <v>42514.853472222218</v>
      </c>
      <c r="T3771" s="10">
        <f t="shared" si="117"/>
        <v>42544.853472222218</v>
      </c>
    </row>
    <row r="3772" spans="1:20" ht="49" x14ac:dyDescent="0.25">
      <c r="A3772">
        <v>615</v>
      </c>
      <c r="B3772" s="3" t="s">
        <v>616</v>
      </c>
      <c r="C3772" s="3" t="s">
        <v>4725</v>
      </c>
      <c r="D3772">
        <v>515</v>
      </c>
      <c r="E3772">
        <v>0</v>
      </c>
      <c r="F3772" t="s">
        <v>8220</v>
      </c>
      <c r="G3772" t="s">
        <v>8228</v>
      </c>
      <c r="H3772" t="s">
        <v>8250</v>
      </c>
      <c r="I3772">
        <v>1443149759</v>
      </c>
      <c r="J3772">
        <v>1440557759</v>
      </c>
      <c r="K3772" t="b">
        <v>0</v>
      </c>
      <c r="L3772">
        <v>0</v>
      </c>
      <c r="M3772" t="b">
        <v>0</v>
      </c>
      <c r="N3772" t="s">
        <v>8272</v>
      </c>
      <c r="O3772" s="5">
        <f>E3772/D3772</f>
        <v>0</v>
      </c>
      <c r="P3772" s="6" t="e">
        <f>ROUND(E3772/L3772,2)</f>
        <v>#DIV/0!</v>
      </c>
      <c r="Q3772" t="str">
        <f>LEFT(N3772, SEARCH("/",N3772)-1)</f>
        <v>technology</v>
      </c>
      <c r="R3772" t="str">
        <f>RIGHT(N3772, LEN(N3772)-SEARCH("/",N3772))</f>
        <v>web</v>
      </c>
      <c r="S3772" s="10">
        <f t="shared" si="116"/>
        <v>42241.913877314808</v>
      </c>
      <c r="T3772" s="10">
        <f t="shared" si="117"/>
        <v>42271.913877314808</v>
      </c>
    </row>
    <row r="3773" spans="1:20" ht="49" x14ac:dyDescent="0.25">
      <c r="A3773">
        <v>616</v>
      </c>
      <c r="B3773" s="3" t="s">
        <v>617</v>
      </c>
      <c r="C3773" s="3" t="s">
        <v>4726</v>
      </c>
      <c r="D3773">
        <v>5000</v>
      </c>
      <c r="E3773">
        <v>0</v>
      </c>
      <c r="F3773" t="s">
        <v>8220</v>
      </c>
      <c r="G3773" t="s">
        <v>8230</v>
      </c>
      <c r="H3773" t="s">
        <v>8249</v>
      </c>
      <c r="I3773">
        <v>1488013307</v>
      </c>
      <c r="J3773">
        <v>1485421307</v>
      </c>
      <c r="K3773" t="b">
        <v>0</v>
      </c>
      <c r="L3773">
        <v>0</v>
      </c>
      <c r="M3773" t="b">
        <v>0</v>
      </c>
      <c r="N3773" t="s">
        <v>8272</v>
      </c>
      <c r="O3773" s="5">
        <f>E3773/D3773</f>
        <v>0</v>
      </c>
      <c r="P3773" s="6" t="e">
        <f>ROUND(E3773/L3773,2)</f>
        <v>#DIV/0!</v>
      </c>
      <c r="Q3773" t="str">
        <f>LEFT(N3773, SEARCH("/",N3773)-1)</f>
        <v>technology</v>
      </c>
      <c r="R3773" t="str">
        <f>RIGHT(N3773, LEN(N3773)-SEARCH("/",N3773))</f>
        <v>web</v>
      </c>
      <c r="S3773" s="10">
        <f t="shared" si="116"/>
        <v>42761.167905092589</v>
      </c>
      <c r="T3773" s="10">
        <f t="shared" si="117"/>
        <v>42791.167905092589</v>
      </c>
    </row>
    <row r="3774" spans="1:20" ht="49" x14ac:dyDescent="0.25">
      <c r="A3774">
        <v>617</v>
      </c>
      <c r="B3774" s="3" t="s">
        <v>618</v>
      </c>
      <c r="C3774" s="3" t="s">
        <v>4727</v>
      </c>
      <c r="D3774">
        <v>2000</v>
      </c>
      <c r="E3774">
        <v>60</v>
      </c>
      <c r="F3774" t="s">
        <v>8220</v>
      </c>
      <c r="G3774" t="s">
        <v>8225</v>
      </c>
      <c r="H3774" t="s">
        <v>8247</v>
      </c>
      <c r="I3774">
        <v>1431072843</v>
      </c>
      <c r="J3774">
        <v>1427184843</v>
      </c>
      <c r="K3774" t="b">
        <v>0</v>
      </c>
      <c r="L3774">
        <v>3</v>
      </c>
      <c r="M3774" t="b">
        <v>0</v>
      </c>
      <c r="N3774" t="s">
        <v>8272</v>
      </c>
      <c r="O3774" s="5">
        <f>E3774/D3774</f>
        <v>0.03</v>
      </c>
      <c r="P3774" s="6">
        <f>ROUND(E3774/L3774,2)</f>
        <v>20</v>
      </c>
      <c r="Q3774" t="str">
        <f>LEFT(N3774, SEARCH("/",N3774)-1)</f>
        <v>technology</v>
      </c>
      <c r="R3774" t="str">
        <f>RIGHT(N3774, LEN(N3774)-SEARCH("/",N3774))</f>
        <v>web</v>
      </c>
      <c r="S3774" s="10">
        <f t="shared" si="116"/>
        <v>42087.134756944441</v>
      </c>
      <c r="T3774" s="10">
        <f t="shared" si="117"/>
        <v>42132.134756944441</v>
      </c>
    </row>
    <row r="3775" spans="1:20" ht="49" x14ac:dyDescent="0.25">
      <c r="A3775">
        <v>618</v>
      </c>
      <c r="B3775" s="3" t="s">
        <v>619</v>
      </c>
      <c r="C3775" s="3" t="s">
        <v>4728</v>
      </c>
      <c r="D3775">
        <v>400</v>
      </c>
      <c r="E3775">
        <v>0</v>
      </c>
      <c r="F3775" t="s">
        <v>8220</v>
      </c>
      <c r="G3775" t="s">
        <v>8224</v>
      </c>
      <c r="H3775" t="s">
        <v>8246</v>
      </c>
      <c r="I3775">
        <v>1449689203</v>
      </c>
      <c r="J3775">
        <v>1447097203</v>
      </c>
      <c r="K3775" t="b">
        <v>0</v>
      </c>
      <c r="L3775">
        <v>0</v>
      </c>
      <c r="M3775" t="b">
        <v>0</v>
      </c>
      <c r="N3775" t="s">
        <v>8272</v>
      </c>
      <c r="O3775" s="5">
        <f>E3775/D3775</f>
        <v>0</v>
      </c>
      <c r="P3775" s="6" t="e">
        <f>ROUND(E3775/L3775,2)</f>
        <v>#DIV/0!</v>
      </c>
      <c r="Q3775" t="str">
        <f>LEFT(N3775, SEARCH("/",N3775)-1)</f>
        <v>technology</v>
      </c>
      <c r="R3775" t="str">
        <f>RIGHT(N3775, LEN(N3775)-SEARCH("/",N3775))</f>
        <v>web</v>
      </c>
      <c r="S3775" s="10">
        <f t="shared" si="116"/>
        <v>42317.60188657407</v>
      </c>
      <c r="T3775" s="10">
        <f t="shared" si="117"/>
        <v>42347.60188657407</v>
      </c>
    </row>
    <row r="3776" spans="1:20" ht="33" x14ac:dyDescent="0.25">
      <c r="A3776">
        <v>619</v>
      </c>
      <c r="B3776" s="3" t="s">
        <v>620</v>
      </c>
      <c r="C3776" s="3" t="s">
        <v>4729</v>
      </c>
      <c r="D3776">
        <v>2500000</v>
      </c>
      <c r="E3776">
        <v>1</v>
      </c>
      <c r="F3776" t="s">
        <v>8220</v>
      </c>
      <c r="G3776" t="s">
        <v>8224</v>
      </c>
      <c r="H3776" t="s">
        <v>8246</v>
      </c>
      <c r="I3776">
        <v>1416933390</v>
      </c>
      <c r="J3776">
        <v>1411745790</v>
      </c>
      <c r="K3776" t="b">
        <v>0</v>
      </c>
      <c r="L3776">
        <v>1</v>
      </c>
      <c r="M3776" t="b">
        <v>0</v>
      </c>
      <c r="N3776" t="s">
        <v>8272</v>
      </c>
      <c r="O3776" s="5">
        <f>E3776/D3776</f>
        <v>3.9999999999999998E-7</v>
      </c>
      <c r="P3776" s="6">
        <f>ROUND(E3776/L3776,2)</f>
        <v>1</v>
      </c>
      <c r="Q3776" t="str">
        <f>LEFT(N3776, SEARCH("/",N3776)-1)</f>
        <v>technology</v>
      </c>
      <c r="R3776" t="str">
        <f>RIGHT(N3776, LEN(N3776)-SEARCH("/",N3776))</f>
        <v>web</v>
      </c>
      <c r="S3776" s="10">
        <f t="shared" si="116"/>
        <v>41908.442013888889</v>
      </c>
      <c r="T3776" s="10">
        <f t="shared" si="117"/>
        <v>41968.483680555553</v>
      </c>
    </row>
    <row r="3777" spans="1:20" ht="49" x14ac:dyDescent="0.25">
      <c r="A3777">
        <v>620</v>
      </c>
      <c r="B3777" s="3" t="s">
        <v>621</v>
      </c>
      <c r="C3777" s="3" t="s">
        <v>4730</v>
      </c>
      <c r="D3777">
        <v>30000</v>
      </c>
      <c r="E3777">
        <v>300</v>
      </c>
      <c r="F3777" t="s">
        <v>8220</v>
      </c>
      <c r="G3777" t="s">
        <v>8229</v>
      </c>
      <c r="H3777" t="s">
        <v>8251</v>
      </c>
      <c r="I3777">
        <v>1408986738</v>
      </c>
      <c r="J3777">
        <v>1405098738</v>
      </c>
      <c r="K3777" t="b">
        <v>0</v>
      </c>
      <c r="L3777">
        <v>1</v>
      </c>
      <c r="M3777" t="b">
        <v>0</v>
      </c>
      <c r="N3777" t="s">
        <v>8272</v>
      </c>
      <c r="O3777" s="5">
        <f>E3777/D3777</f>
        <v>0.01</v>
      </c>
      <c r="P3777" s="6">
        <f>ROUND(E3777/L3777,2)</f>
        <v>300</v>
      </c>
      <c r="Q3777" t="str">
        <f>LEFT(N3777, SEARCH("/",N3777)-1)</f>
        <v>technology</v>
      </c>
      <c r="R3777" t="str">
        <f>RIGHT(N3777, LEN(N3777)-SEARCH("/",N3777))</f>
        <v>web</v>
      </c>
      <c r="S3777" s="10">
        <f t="shared" si="116"/>
        <v>41831.508541666662</v>
      </c>
      <c r="T3777" s="10">
        <f t="shared" si="117"/>
        <v>41876.508541666662</v>
      </c>
    </row>
    <row r="3778" spans="1:20" ht="49" x14ac:dyDescent="0.25">
      <c r="A3778">
        <v>621</v>
      </c>
      <c r="B3778" s="3" t="s">
        <v>622</v>
      </c>
      <c r="C3778" s="3" t="s">
        <v>4731</v>
      </c>
      <c r="D3778">
        <v>25000</v>
      </c>
      <c r="E3778">
        <v>261</v>
      </c>
      <c r="F3778" t="s">
        <v>8220</v>
      </c>
      <c r="G3778" t="s">
        <v>8224</v>
      </c>
      <c r="H3778" t="s">
        <v>8246</v>
      </c>
      <c r="I3778">
        <v>1467934937</v>
      </c>
      <c r="J3778">
        <v>1465342937</v>
      </c>
      <c r="K3778" t="b">
        <v>0</v>
      </c>
      <c r="L3778">
        <v>3</v>
      </c>
      <c r="M3778" t="b">
        <v>0</v>
      </c>
      <c r="N3778" t="s">
        <v>8272</v>
      </c>
      <c r="O3778" s="5">
        <f>E3778/D3778</f>
        <v>1.044E-2</v>
      </c>
      <c r="P3778" s="6">
        <f>ROUND(E3778/L3778,2)</f>
        <v>87</v>
      </c>
      <c r="Q3778" t="str">
        <f>LEFT(N3778, SEARCH("/",N3778)-1)</f>
        <v>technology</v>
      </c>
      <c r="R3778" t="str">
        <f>RIGHT(N3778, LEN(N3778)-SEARCH("/",N3778))</f>
        <v>web</v>
      </c>
      <c r="S3778" s="10">
        <f t="shared" si="116"/>
        <v>42528.779363425921</v>
      </c>
      <c r="T3778" s="10">
        <f t="shared" si="117"/>
        <v>42558.779363425921</v>
      </c>
    </row>
    <row r="3779" spans="1:20" ht="49" x14ac:dyDescent="0.25">
      <c r="A3779">
        <v>622</v>
      </c>
      <c r="B3779" s="3" t="s">
        <v>623</v>
      </c>
      <c r="C3779" s="3" t="s">
        <v>4732</v>
      </c>
      <c r="D3779">
        <v>6000</v>
      </c>
      <c r="E3779">
        <v>341</v>
      </c>
      <c r="F3779" t="s">
        <v>8220</v>
      </c>
      <c r="G3779" t="s">
        <v>8224</v>
      </c>
      <c r="H3779" t="s">
        <v>8246</v>
      </c>
      <c r="I3779">
        <v>1467398138</v>
      </c>
      <c r="J3779">
        <v>1465670138</v>
      </c>
      <c r="K3779" t="b">
        <v>0</v>
      </c>
      <c r="L3779">
        <v>9</v>
      </c>
      <c r="M3779" t="b">
        <v>0</v>
      </c>
      <c r="N3779" t="s">
        <v>8272</v>
      </c>
      <c r="O3779" s="5">
        <f>E3779/D3779</f>
        <v>5.6833333333333333E-2</v>
      </c>
      <c r="P3779" s="6">
        <f>ROUND(E3779/L3779,2)</f>
        <v>37.89</v>
      </c>
      <c r="Q3779" t="str">
        <f>LEFT(N3779, SEARCH("/",N3779)-1)</f>
        <v>technology</v>
      </c>
      <c r="R3779" t="str">
        <f>RIGHT(N3779, LEN(N3779)-SEARCH("/",N3779))</f>
        <v>web</v>
      </c>
      <c r="S3779" s="10">
        <f t="shared" ref="S3779:S3842" si="118">(J3779/86400)+25569+(-5/24)</f>
        <v>42532.566412037035</v>
      </c>
      <c r="T3779" s="10">
        <f t="shared" ref="T3779:T3842" si="119">(I3779/86400)+25569+(-5/24)</f>
        <v>42552.566412037035</v>
      </c>
    </row>
    <row r="3780" spans="1:20" ht="49" x14ac:dyDescent="0.25">
      <c r="A3780">
        <v>623</v>
      </c>
      <c r="B3780" s="3" t="s">
        <v>624</v>
      </c>
      <c r="C3780" s="3" t="s">
        <v>4733</v>
      </c>
      <c r="D3780">
        <v>75000</v>
      </c>
      <c r="E3780">
        <v>0</v>
      </c>
      <c r="F3780" t="s">
        <v>8220</v>
      </c>
      <c r="G3780" t="s">
        <v>8226</v>
      </c>
      <c r="H3780" t="s">
        <v>8248</v>
      </c>
      <c r="I3780">
        <v>1432771997</v>
      </c>
      <c r="J3780">
        <v>1430179997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6" t="e">
        <f>ROUND(E3780/L3780,2)</f>
        <v>#DIV/0!</v>
      </c>
      <c r="Q3780" t="str">
        <f>LEFT(N3780, SEARCH("/",N3780)-1)</f>
        <v>technology</v>
      </c>
      <c r="R3780" t="str">
        <f>RIGHT(N3780, LEN(N3780)-SEARCH("/",N3780))</f>
        <v>web</v>
      </c>
      <c r="S3780" s="10">
        <f t="shared" si="118"/>
        <v>42121.800891203697</v>
      </c>
      <c r="T3780" s="10">
        <f t="shared" si="119"/>
        <v>42151.800891203697</v>
      </c>
    </row>
    <row r="3781" spans="1:20" ht="49" x14ac:dyDescent="0.25">
      <c r="A3781">
        <v>624</v>
      </c>
      <c r="B3781" s="3" t="s">
        <v>625</v>
      </c>
      <c r="C3781" s="3" t="s">
        <v>4734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1431647041</v>
      </c>
      <c r="J3781">
        <v>1429055041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6" t="e">
        <f>ROUND(E3781/L3781,2)</f>
        <v>#DIV/0!</v>
      </c>
      <c r="Q3781" t="str">
        <f>LEFT(N3781, SEARCH("/",N3781)-1)</f>
        <v>technology</v>
      </c>
      <c r="R3781" t="str">
        <f>RIGHT(N3781, LEN(N3781)-SEARCH("/",N3781))</f>
        <v>web</v>
      </c>
      <c r="S3781" s="10">
        <f t="shared" si="118"/>
        <v>42108.78056712963</v>
      </c>
      <c r="T3781" s="10">
        <f t="shared" si="119"/>
        <v>42138.78056712963</v>
      </c>
    </row>
    <row r="3782" spans="1:20" ht="49" x14ac:dyDescent="0.25">
      <c r="A3782">
        <v>625</v>
      </c>
      <c r="B3782" s="3" t="s">
        <v>626</v>
      </c>
      <c r="C3782" s="3" t="s">
        <v>4735</v>
      </c>
      <c r="D3782">
        <v>25000</v>
      </c>
      <c r="E3782">
        <v>0</v>
      </c>
      <c r="F3782" t="s">
        <v>8220</v>
      </c>
      <c r="G3782" t="s">
        <v>8229</v>
      </c>
      <c r="H3782" t="s">
        <v>8251</v>
      </c>
      <c r="I3782">
        <v>1490560177</v>
      </c>
      <c r="J3782">
        <v>1487971777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6" t="e">
        <f>ROUND(E3782/L3782,2)</f>
        <v>#DIV/0!</v>
      </c>
      <c r="Q3782" t="str">
        <f>LEFT(N3782, SEARCH("/",N3782)-1)</f>
        <v>technology</v>
      </c>
      <c r="R3782" t="str">
        <f>RIGHT(N3782, LEN(N3782)-SEARCH("/",N3782))</f>
        <v>web</v>
      </c>
      <c r="S3782" s="10">
        <f t="shared" si="118"/>
        <v>42790.687233796292</v>
      </c>
      <c r="T3782" s="10">
        <f t="shared" si="119"/>
        <v>42820.645567129628</v>
      </c>
    </row>
    <row r="3783" spans="1:20" ht="49" x14ac:dyDescent="0.25">
      <c r="A3783">
        <v>626</v>
      </c>
      <c r="B3783" s="3" t="s">
        <v>627</v>
      </c>
      <c r="C3783" s="3" t="s">
        <v>4736</v>
      </c>
      <c r="D3783">
        <v>25000</v>
      </c>
      <c r="E3783">
        <v>4345</v>
      </c>
      <c r="F3783" t="s">
        <v>8220</v>
      </c>
      <c r="G3783" t="s">
        <v>8224</v>
      </c>
      <c r="H3783" t="s">
        <v>8246</v>
      </c>
      <c r="I3783">
        <v>1439644920</v>
      </c>
      <c r="J3783">
        <v>1436793939</v>
      </c>
      <c r="K3783" t="b">
        <v>0</v>
      </c>
      <c r="L3783">
        <v>39</v>
      </c>
      <c r="M3783" t="b">
        <v>0</v>
      </c>
      <c r="N3783" t="s">
        <v>8272</v>
      </c>
      <c r="O3783" s="5">
        <f>E3783/D3783</f>
        <v>0.17380000000000001</v>
      </c>
      <c r="P3783" s="6">
        <f>ROUND(E3783/L3783,2)</f>
        <v>111.41</v>
      </c>
      <c r="Q3783" t="str">
        <f>LEFT(N3783, SEARCH("/",N3783)-1)</f>
        <v>technology</v>
      </c>
      <c r="R3783" t="str">
        <f>RIGHT(N3783, LEN(N3783)-SEARCH("/",N3783))</f>
        <v>web</v>
      </c>
      <c r="S3783" s="10">
        <f t="shared" si="118"/>
        <v>42198.351145833331</v>
      </c>
      <c r="T3783" s="10">
        <f t="shared" si="119"/>
        <v>42231.348611111105</v>
      </c>
    </row>
    <row r="3784" spans="1:20" ht="49" x14ac:dyDescent="0.25">
      <c r="A3784">
        <v>627</v>
      </c>
      <c r="B3784" s="3" t="s">
        <v>628</v>
      </c>
      <c r="C3784" s="3" t="s">
        <v>4737</v>
      </c>
      <c r="D3784">
        <v>450000</v>
      </c>
      <c r="E3784">
        <v>90</v>
      </c>
      <c r="F3784" t="s">
        <v>8220</v>
      </c>
      <c r="G3784" t="s">
        <v>8235</v>
      </c>
      <c r="H3784" t="s">
        <v>8255</v>
      </c>
      <c r="I3784">
        <v>1457996400</v>
      </c>
      <c r="J3784">
        <v>1452842511</v>
      </c>
      <c r="K3784" t="b">
        <v>0</v>
      </c>
      <c r="L3784">
        <v>1</v>
      </c>
      <c r="M3784" t="b">
        <v>0</v>
      </c>
      <c r="N3784" t="s">
        <v>8272</v>
      </c>
      <c r="O3784" s="5">
        <f>E3784/D3784</f>
        <v>2.0000000000000001E-4</v>
      </c>
      <c r="P3784" s="6">
        <f>ROUND(E3784/L3784,2)</f>
        <v>90</v>
      </c>
      <c r="Q3784" t="str">
        <f>LEFT(N3784, SEARCH("/",N3784)-1)</f>
        <v>technology</v>
      </c>
      <c r="R3784" t="str">
        <f>RIGHT(N3784, LEN(N3784)-SEARCH("/",N3784))</f>
        <v>web</v>
      </c>
      <c r="S3784" s="10">
        <f t="shared" si="118"/>
        <v>42384.098506944443</v>
      </c>
      <c r="T3784" s="10">
        <f t="shared" si="119"/>
        <v>42443.749999999993</v>
      </c>
    </row>
    <row r="3785" spans="1:20" ht="49" x14ac:dyDescent="0.25">
      <c r="A3785">
        <v>628</v>
      </c>
      <c r="B3785" s="3" t="s">
        <v>629</v>
      </c>
      <c r="C3785" s="3" t="s">
        <v>4738</v>
      </c>
      <c r="D3785">
        <v>5000</v>
      </c>
      <c r="E3785">
        <v>0</v>
      </c>
      <c r="F3785" t="s">
        <v>8220</v>
      </c>
      <c r="G3785" t="s">
        <v>8224</v>
      </c>
      <c r="H3785" t="s">
        <v>8246</v>
      </c>
      <c r="I3785">
        <v>1405269457</v>
      </c>
      <c r="J3785">
        <v>1402677457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6" t="e">
        <f>ROUND(E3785/L3785,2)</f>
        <v>#DIV/0!</v>
      </c>
      <c r="Q3785" t="str">
        <f>LEFT(N3785, SEARCH("/",N3785)-1)</f>
        <v>technology</v>
      </c>
      <c r="R3785" t="str">
        <f>RIGHT(N3785, LEN(N3785)-SEARCH("/",N3785))</f>
        <v>web</v>
      </c>
      <c r="S3785" s="10">
        <f t="shared" si="118"/>
        <v>41803.484456018516</v>
      </c>
      <c r="T3785" s="10">
        <f t="shared" si="119"/>
        <v>41833.484456018516</v>
      </c>
    </row>
    <row r="3786" spans="1:20" ht="49" x14ac:dyDescent="0.25">
      <c r="A3786">
        <v>629</v>
      </c>
      <c r="B3786" s="3" t="s">
        <v>630</v>
      </c>
      <c r="C3786" s="3" t="s">
        <v>4739</v>
      </c>
      <c r="D3786">
        <v>200000</v>
      </c>
      <c r="E3786">
        <v>350</v>
      </c>
      <c r="F3786" t="s">
        <v>8220</v>
      </c>
      <c r="G3786" t="s">
        <v>8226</v>
      </c>
      <c r="H3786" t="s">
        <v>8248</v>
      </c>
      <c r="I3786">
        <v>1463239108</v>
      </c>
      <c r="J3786">
        <v>1460647108</v>
      </c>
      <c r="K3786" t="b">
        <v>0</v>
      </c>
      <c r="L3786">
        <v>3</v>
      </c>
      <c r="M3786" t="b">
        <v>0</v>
      </c>
      <c r="N3786" t="s">
        <v>8272</v>
      </c>
      <c r="O3786" s="5">
        <f>E3786/D3786</f>
        <v>1.75E-3</v>
      </c>
      <c r="P3786" s="6">
        <f>ROUND(E3786/L3786,2)</f>
        <v>116.67</v>
      </c>
      <c r="Q3786" t="str">
        <f>LEFT(N3786, SEARCH("/",N3786)-1)</f>
        <v>technology</v>
      </c>
      <c r="R3786" t="str">
        <f>RIGHT(N3786, LEN(N3786)-SEARCH("/",N3786))</f>
        <v>web</v>
      </c>
      <c r="S3786" s="10">
        <f t="shared" si="118"/>
        <v>42474.429490740738</v>
      </c>
      <c r="T3786" s="10">
        <f t="shared" si="119"/>
        <v>42504.429490740738</v>
      </c>
    </row>
    <row r="3787" spans="1:20" ht="49" x14ac:dyDescent="0.25">
      <c r="A3787">
        <v>630</v>
      </c>
      <c r="B3787" s="3" t="s">
        <v>631</v>
      </c>
      <c r="C3787" s="3" t="s">
        <v>4740</v>
      </c>
      <c r="D3787">
        <v>11999</v>
      </c>
      <c r="E3787">
        <v>10</v>
      </c>
      <c r="F3787" t="s">
        <v>8220</v>
      </c>
      <c r="G3787" t="s">
        <v>8224</v>
      </c>
      <c r="H3787" t="s">
        <v>8246</v>
      </c>
      <c r="I3787">
        <v>1441516200</v>
      </c>
      <c r="J3787">
        <v>1438959121</v>
      </c>
      <c r="K3787" t="b">
        <v>0</v>
      </c>
      <c r="L3787">
        <v>1</v>
      </c>
      <c r="M3787" t="b">
        <v>0</v>
      </c>
      <c r="N3787" t="s">
        <v>8272</v>
      </c>
      <c r="O3787" s="5">
        <f>E3787/D3787</f>
        <v>8.3340278356529708E-4</v>
      </c>
      <c r="P3787" s="6">
        <f>ROUND(E3787/L3787,2)</f>
        <v>10</v>
      </c>
      <c r="Q3787" t="str">
        <f>LEFT(N3787, SEARCH("/",N3787)-1)</f>
        <v>technology</v>
      </c>
      <c r="R3787" t="str">
        <f>RIGHT(N3787, LEN(N3787)-SEARCH("/",N3787))</f>
        <v>web</v>
      </c>
      <c r="S3787" s="10">
        <f t="shared" si="118"/>
        <v>42223.411122685182</v>
      </c>
      <c r="T3787" s="10">
        <f t="shared" si="119"/>
        <v>42253.006944444445</v>
      </c>
    </row>
    <row r="3788" spans="1:20" ht="33" x14ac:dyDescent="0.25">
      <c r="A3788">
        <v>631</v>
      </c>
      <c r="B3788" s="3" t="s">
        <v>632</v>
      </c>
      <c r="C3788" s="3" t="s">
        <v>4741</v>
      </c>
      <c r="D3788">
        <v>50000</v>
      </c>
      <c r="E3788">
        <v>690</v>
      </c>
      <c r="F3788" t="s">
        <v>8220</v>
      </c>
      <c r="G3788" t="s">
        <v>8229</v>
      </c>
      <c r="H3788" t="s">
        <v>8251</v>
      </c>
      <c r="I3788">
        <v>1464460329</v>
      </c>
      <c r="J3788">
        <v>1461954729</v>
      </c>
      <c r="K3788" t="b">
        <v>0</v>
      </c>
      <c r="L3788">
        <v>9</v>
      </c>
      <c r="M3788" t="b">
        <v>0</v>
      </c>
      <c r="N3788" t="s">
        <v>8272</v>
      </c>
      <c r="O3788" s="5">
        <f>E3788/D3788</f>
        <v>1.38E-2</v>
      </c>
      <c r="P3788" s="6">
        <f>ROUND(E3788/L3788,2)</f>
        <v>76.67</v>
      </c>
      <c r="Q3788" t="str">
        <f>LEFT(N3788, SEARCH("/",N3788)-1)</f>
        <v>technology</v>
      </c>
      <c r="R3788" t="str">
        <f>RIGHT(N3788, LEN(N3788)-SEARCH("/",N3788))</f>
        <v>web</v>
      </c>
      <c r="S3788" s="10">
        <f t="shared" si="118"/>
        <v>42489.563993055555</v>
      </c>
      <c r="T3788" s="10">
        <f t="shared" si="119"/>
        <v>42518.563993055555</v>
      </c>
    </row>
    <row r="3789" spans="1:20" ht="33" x14ac:dyDescent="0.25">
      <c r="A3789">
        <v>632</v>
      </c>
      <c r="B3789" s="3" t="s">
        <v>633</v>
      </c>
      <c r="C3789" s="3" t="s">
        <v>4742</v>
      </c>
      <c r="D3789">
        <v>20000</v>
      </c>
      <c r="E3789">
        <v>0</v>
      </c>
      <c r="F3789" t="s">
        <v>8220</v>
      </c>
      <c r="G3789" t="s">
        <v>8233</v>
      </c>
      <c r="H3789" t="s">
        <v>8249</v>
      </c>
      <c r="I3789">
        <v>1448470165</v>
      </c>
      <c r="J3789">
        <v>1445874565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6" t="e">
        <f>ROUND(E3789/L3789,2)</f>
        <v>#DIV/0!</v>
      </c>
      <c r="Q3789" t="str">
        <f>LEFT(N3789, SEARCH("/",N3789)-1)</f>
        <v>technology</v>
      </c>
      <c r="R3789" t="str">
        <f>RIGHT(N3789, LEN(N3789)-SEARCH("/",N3789))</f>
        <v>web</v>
      </c>
      <c r="S3789" s="10">
        <f t="shared" si="118"/>
        <v>42303.450983796291</v>
      </c>
      <c r="T3789" s="10">
        <f t="shared" si="119"/>
        <v>42333.492650462962</v>
      </c>
    </row>
    <row r="3790" spans="1:20" ht="49" x14ac:dyDescent="0.25">
      <c r="A3790">
        <v>633</v>
      </c>
      <c r="B3790" s="3" t="s">
        <v>634</v>
      </c>
      <c r="C3790" s="3" t="s">
        <v>4743</v>
      </c>
      <c r="D3790">
        <v>10000</v>
      </c>
      <c r="E3790">
        <v>1245</v>
      </c>
      <c r="F3790" t="s">
        <v>8220</v>
      </c>
      <c r="G3790" t="s">
        <v>8224</v>
      </c>
      <c r="H3790" t="s">
        <v>8246</v>
      </c>
      <c r="I3790">
        <v>1466204400</v>
      </c>
      <c r="J3790">
        <v>1463469062</v>
      </c>
      <c r="K3790" t="b">
        <v>0</v>
      </c>
      <c r="L3790">
        <v>25</v>
      </c>
      <c r="M3790" t="b">
        <v>0</v>
      </c>
      <c r="N3790" t="s">
        <v>8272</v>
      </c>
      <c r="O3790" s="5">
        <f>E3790/D3790</f>
        <v>0.1245</v>
      </c>
      <c r="P3790" s="6">
        <f>ROUND(E3790/L3790,2)</f>
        <v>49.8</v>
      </c>
      <c r="Q3790" t="str">
        <f>LEFT(N3790, SEARCH("/",N3790)-1)</f>
        <v>technology</v>
      </c>
      <c r="R3790" t="str">
        <f>RIGHT(N3790, LEN(N3790)-SEARCH("/",N3790))</f>
        <v>web</v>
      </c>
      <c r="S3790" s="10">
        <f t="shared" si="118"/>
        <v>42507.090995370367</v>
      </c>
      <c r="T3790" s="10">
        <f t="shared" si="119"/>
        <v>42538.749999999993</v>
      </c>
    </row>
    <row r="3791" spans="1:20" ht="33" x14ac:dyDescent="0.25">
      <c r="A3791">
        <v>634</v>
      </c>
      <c r="B3791" s="3" t="s">
        <v>635</v>
      </c>
      <c r="C3791" s="3" t="s">
        <v>4744</v>
      </c>
      <c r="D3791">
        <v>5000</v>
      </c>
      <c r="E3791">
        <v>1</v>
      </c>
      <c r="F3791" t="s">
        <v>8220</v>
      </c>
      <c r="G3791" t="s">
        <v>8224</v>
      </c>
      <c r="H3791" t="s">
        <v>8246</v>
      </c>
      <c r="I3791">
        <v>1424989029</v>
      </c>
      <c r="J3791">
        <v>1422397029</v>
      </c>
      <c r="K3791" t="b">
        <v>0</v>
      </c>
      <c r="L3791">
        <v>1</v>
      </c>
      <c r="M3791" t="b">
        <v>0</v>
      </c>
      <c r="N3791" t="s">
        <v>8272</v>
      </c>
      <c r="O3791" s="5">
        <f>E3791/D3791</f>
        <v>2.0000000000000001E-4</v>
      </c>
      <c r="P3791" s="6">
        <f>ROUND(E3791/L3791,2)</f>
        <v>1</v>
      </c>
      <c r="Q3791" t="str">
        <f>LEFT(N3791, SEARCH("/",N3791)-1)</f>
        <v>technology</v>
      </c>
      <c r="R3791" t="str">
        <f>RIGHT(N3791, LEN(N3791)-SEARCH("/",N3791))</f>
        <v>web</v>
      </c>
      <c r="S3791" s="10">
        <f t="shared" si="118"/>
        <v>42031.720243055555</v>
      </c>
      <c r="T3791" s="10">
        <f t="shared" si="119"/>
        <v>42061.720243055555</v>
      </c>
    </row>
    <row r="3792" spans="1:20" ht="33" x14ac:dyDescent="0.25">
      <c r="A3792">
        <v>635</v>
      </c>
      <c r="B3792" s="3" t="s">
        <v>636</v>
      </c>
      <c r="C3792" s="3" t="s">
        <v>4745</v>
      </c>
      <c r="D3792">
        <v>25000</v>
      </c>
      <c r="E3792">
        <v>2</v>
      </c>
      <c r="F3792" t="s">
        <v>8220</v>
      </c>
      <c r="G3792" t="s">
        <v>8224</v>
      </c>
      <c r="H3792" t="s">
        <v>8246</v>
      </c>
      <c r="I3792">
        <v>1428804762</v>
      </c>
      <c r="J3792">
        <v>1426212762</v>
      </c>
      <c r="K3792" t="b">
        <v>0</v>
      </c>
      <c r="L3792">
        <v>1</v>
      </c>
      <c r="M3792" t="b">
        <v>0</v>
      </c>
      <c r="N3792" t="s">
        <v>8272</v>
      </c>
      <c r="O3792" s="5">
        <f>E3792/D3792</f>
        <v>8.0000000000000007E-5</v>
      </c>
      <c r="P3792" s="6">
        <f>ROUND(E3792/L3792,2)</f>
        <v>2</v>
      </c>
      <c r="Q3792" t="str">
        <f>LEFT(N3792, SEARCH("/",N3792)-1)</f>
        <v>technology</v>
      </c>
      <c r="R3792" t="str">
        <f>RIGHT(N3792, LEN(N3792)-SEARCH("/",N3792))</f>
        <v>web</v>
      </c>
      <c r="S3792" s="10">
        <f t="shared" si="118"/>
        <v>42075.883819444447</v>
      </c>
      <c r="T3792" s="10">
        <f t="shared" si="119"/>
        <v>42105.883819444447</v>
      </c>
    </row>
    <row r="3793" spans="1:20" ht="33" x14ac:dyDescent="0.25">
      <c r="A3793">
        <v>636</v>
      </c>
      <c r="B3793" s="3" t="s">
        <v>637</v>
      </c>
      <c r="C3793" s="3" t="s">
        <v>4746</v>
      </c>
      <c r="D3793">
        <v>2000</v>
      </c>
      <c r="E3793">
        <v>4</v>
      </c>
      <c r="F3793" t="s">
        <v>8220</v>
      </c>
      <c r="G3793" t="s">
        <v>8225</v>
      </c>
      <c r="H3793" t="s">
        <v>8247</v>
      </c>
      <c r="I3793">
        <v>1433587620</v>
      </c>
      <c r="J3793">
        <v>1430996150</v>
      </c>
      <c r="K3793" t="b">
        <v>0</v>
      </c>
      <c r="L3793">
        <v>1</v>
      </c>
      <c r="M3793" t="b">
        <v>0</v>
      </c>
      <c r="N3793" t="s">
        <v>8272</v>
      </c>
      <c r="O3793" s="5">
        <f>E3793/D3793</f>
        <v>2E-3</v>
      </c>
      <c r="P3793" s="6">
        <f>ROUND(E3793/L3793,2)</f>
        <v>4</v>
      </c>
      <c r="Q3793" t="str">
        <f>LEFT(N3793, SEARCH("/",N3793)-1)</f>
        <v>technology</v>
      </c>
      <c r="R3793" t="str">
        <f>RIGHT(N3793, LEN(N3793)-SEARCH("/",N3793))</f>
        <v>web</v>
      </c>
      <c r="S3793" s="10">
        <f t="shared" si="118"/>
        <v>42131.247106481482</v>
      </c>
      <c r="T3793" s="10">
        <f t="shared" si="119"/>
        <v>42161.240972222215</v>
      </c>
    </row>
    <row r="3794" spans="1:20" ht="49" x14ac:dyDescent="0.25">
      <c r="A3794">
        <v>637</v>
      </c>
      <c r="B3794" s="3" t="s">
        <v>638</v>
      </c>
      <c r="C3794" s="3" t="s">
        <v>4747</v>
      </c>
      <c r="D3794">
        <v>100000</v>
      </c>
      <c r="E3794">
        <v>0</v>
      </c>
      <c r="F3794" t="s">
        <v>8220</v>
      </c>
      <c r="G3794" t="s">
        <v>8225</v>
      </c>
      <c r="H3794" t="s">
        <v>8247</v>
      </c>
      <c r="I3794">
        <v>1488063840</v>
      </c>
      <c r="J3794">
        <v>1485558318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6" t="e">
        <f>ROUND(E3794/L3794,2)</f>
        <v>#DIV/0!</v>
      </c>
      <c r="Q3794" t="str">
        <f>LEFT(N3794, SEARCH("/",N3794)-1)</f>
        <v>technology</v>
      </c>
      <c r="R3794" t="str">
        <f>RIGHT(N3794, LEN(N3794)-SEARCH("/",N3794))</f>
        <v>web</v>
      </c>
      <c r="S3794" s="10">
        <f t="shared" si="118"/>
        <v>42762.75368055555</v>
      </c>
      <c r="T3794" s="10">
        <f t="shared" si="119"/>
        <v>42791.75277777778</v>
      </c>
    </row>
    <row r="3795" spans="1:20" ht="18" x14ac:dyDescent="0.25">
      <c r="A3795">
        <v>638</v>
      </c>
      <c r="B3795" s="3" t="s">
        <v>639</v>
      </c>
      <c r="C3795" s="3" t="s">
        <v>4748</v>
      </c>
      <c r="D3795">
        <v>200000</v>
      </c>
      <c r="E3795">
        <v>18</v>
      </c>
      <c r="F3795" t="s">
        <v>8220</v>
      </c>
      <c r="G3795" t="s">
        <v>8236</v>
      </c>
      <c r="H3795" t="s">
        <v>8249</v>
      </c>
      <c r="I3795">
        <v>1490447662</v>
      </c>
      <c r="J3795">
        <v>1485267262</v>
      </c>
      <c r="K3795" t="b">
        <v>0</v>
      </c>
      <c r="L3795">
        <v>6</v>
      </c>
      <c r="M3795" t="b">
        <v>0</v>
      </c>
      <c r="N3795" t="s">
        <v>8272</v>
      </c>
      <c r="O3795" s="5">
        <f>E3795/D3795</f>
        <v>9.0000000000000006E-5</v>
      </c>
      <c r="P3795" s="6">
        <f>ROUND(E3795/L3795,2)</f>
        <v>3</v>
      </c>
      <c r="Q3795" t="str">
        <f>LEFT(N3795, SEARCH("/",N3795)-1)</f>
        <v>technology</v>
      </c>
      <c r="R3795" t="str">
        <f>RIGHT(N3795, LEN(N3795)-SEARCH("/",N3795))</f>
        <v>web</v>
      </c>
      <c r="S3795" s="10">
        <f t="shared" si="118"/>
        <v>42759.384976851848</v>
      </c>
      <c r="T3795" s="10">
        <f t="shared" si="119"/>
        <v>42819.343310185184</v>
      </c>
    </row>
    <row r="3796" spans="1:20" ht="33" x14ac:dyDescent="0.25">
      <c r="A3796">
        <v>639</v>
      </c>
      <c r="B3796" s="3" t="s">
        <v>640</v>
      </c>
      <c r="C3796" s="3" t="s">
        <v>4749</v>
      </c>
      <c r="D3796">
        <v>1000000</v>
      </c>
      <c r="E3796">
        <v>1</v>
      </c>
      <c r="F3796" t="s">
        <v>8220</v>
      </c>
      <c r="G3796" t="s">
        <v>8224</v>
      </c>
      <c r="H3796" t="s">
        <v>8246</v>
      </c>
      <c r="I3796">
        <v>1413208795</v>
      </c>
      <c r="J3796">
        <v>1408024795</v>
      </c>
      <c r="K3796" t="b">
        <v>0</v>
      </c>
      <c r="L3796">
        <v>1</v>
      </c>
      <c r="M3796" t="b">
        <v>0</v>
      </c>
      <c r="N3796" t="s">
        <v>8272</v>
      </c>
      <c r="O3796" s="5">
        <f>E3796/D3796</f>
        <v>9.9999999999999995E-7</v>
      </c>
      <c r="P3796" s="6">
        <f>ROUND(E3796/L3796,2)</f>
        <v>1</v>
      </c>
      <c r="Q3796" t="str">
        <f>LEFT(N3796, SEARCH("/",N3796)-1)</f>
        <v>technology</v>
      </c>
      <c r="R3796" t="str">
        <f>RIGHT(N3796, LEN(N3796)-SEARCH("/",N3796))</f>
        <v>web</v>
      </c>
      <c r="S3796" s="10">
        <f t="shared" si="118"/>
        <v>41865.374942129631</v>
      </c>
      <c r="T3796" s="10">
        <f t="shared" si="119"/>
        <v>41925.374942129631</v>
      </c>
    </row>
    <row r="3797" spans="1:20" ht="49" x14ac:dyDescent="0.25">
      <c r="A3797">
        <v>1000</v>
      </c>
      <c r="B3797" s="3" t="s">
        <v>1001</v>
      </c>
      <c r="C3797" s="3" t="s">
        <v>5110</v>
      </c>
      <c r="D3797">
        <v>894700</v>
      </c>
      <c r="E3797">
        <v>19824</v>
      </c>
      <c r="F3797" t="s">
        <v>8220</v>
      </c>
      <c r="G3797" t="s">
        <v>8224</v>
      </c>
      <c r="H3797" t="s">
        <v>8246</v>
      </c>
      <c r="I3797">
        <v>1489537560</v>
      </c>
      <c r="J3797">
        <v>1484357160</v>
      </c>
      <c r="K3797" t="b">
        <v>0</v>
      </c>
      <c r="L3797">
        <v>6</v>
      </c>
      <c r="M3797" t="b">
        <v>0</v>
      </c>
      <c r="N3797" t="s">
        <v>8273</v>
      </c>
      <c r="O3797" s="5">
        <f>E3797/D3797</f>
        <v>2.2157147647256063E-2</v>
      </c>
      <c r="P3797" s="6">
        <f>ROUND(E3797/L3797,2)</f>
        <v>3304</v>
      </c>
      <c r="Q3797" t="str">
        <f>LEFT(N3797, SEARCH("/",N3797)-1)</f>
        <v>technology</v>
      </c>
      <c r="R3797" t="str">
        <f>RIGHT(N3797, LEN(N3797)-SEARCH("/",N3797))</f>
        <v>wearables</v>
      </c>
      <c r="S3797" s="10">
        <f t="shared" si="118"/>
        <v>42748.851388888885</v>
      </c>
      <c r="T3797" s="10">
        <f t="shared" si="119"/>
        <v>42808.80972222222</v>
      </c>
    </row>
    <row r="3798" spans="1:20" ht="49" x14ac:dyDescent="0.25">
      <c r="A3798">
        <v>1001</v>
      </c>
      <c r="B3798" s="3" t="s">
        <v>1002</v>
      </c>
      <c r="C3798" s="3" t="s">
        <v>5111</v>
      </c>
      <c r="D3798">
        <v>5000</v>
      </c>
      <c r="E3798">
        <v>5200</v>
      </c>
      <c r="F3798" t="s">
        <v>8220</v>
      </c>
      <c r="G3798" t="s">
        <v>8225</v>
      </c>
      <c r="H3798" t="s">
        <v>8247</v>
      </c>
      <c r="I3798">
        <v>1485796613</v>
      </c>
      <c r="J3798">
        <v>1481908613</v>
      </c>
      <c r="K3798" t="b">
        <v>0</v>
      </c>
      <c r="L3798">
        <v>4</v>
      </c>
      <c r="M3798" t="b">
        <v>0</v>
      </c>
      <c r="N3798" t="s">
        <v>8273</v>
      </c>
      <c r="O3798" s="5">
        <f>E3798/D3798</f>
        <v>1.04</v>
      </c>
      <c r="P3798" s="6">
        <f>ROUND(E3798/L3798,2)</f>
        <v>1300</v>
      </c>
      <c r="Q3798" t="str">
        <f>LEFT(N3798, SEARCH("/",N3798)-1)</f>
        <v>technology</v>
      </c>
      <c r="R3798" t="str">
        <f>RIGHT(N3798, LEN(N3798)-SEARCH("/",N3798))</f>
        <v>wearables</v>
      </c>
      <c r="S3798" s="10">
        <f t="shared" si="118"/>
        <v>42720.511724537035</v>
      </c>
      <c r="T3798" s="10">
        <f t="shared" si="119"/>
        <v>42765.511724537035</v>
      </c>
    </row>
    <row r="3799" spans="1:20" ht="49" x14ac:dyDescent="0.25">
      <c r="A3799">
        <v>1002</v>
      </c>
      <c r="B3799" s="3" t="s">
        <v>1003</v>
      </c>
      <c r="C3799" s="3" t="s">
        <v>5112</v>
      </c>
      <c r="D3799">
        <v>9999</v>
      </c>
      <c r="E3799">
        <v>2960</v>
      </c>
      <c r="F3799" t="s">
        <v>8220</v>
      </c>
      <c r="G3799" t="s">
        <v>8224</v>
      </c>
      <c r="H3799" t="s">
        <v>8246</v>
      </c>
      <c r="I3799">
        <v>1450331940</v>
      </c>
      <c r="J3799">
        <v>1447777514</v>
      </c>
      <c r="K3799" t="b">
        <v>0</v>
      </c>
      <c r="L3799">
        <v>22</v>
      </c>
      <c r="M3799" t="b">
        <v>0</v>
      </c>
      <c r="N3799" t="s">
        <v>8273</v>
      </c>
      <c r="O3799" s="5">
        <f>E3799/D3799</f>
        <v>0.29602960296029601</v>
      </c>
      <c r="P3799" s="6">
        <f>ROUND(E3799/L3799,2)</f>
        <v>134.55000000000001</v>
      </c>
      <c r="Q3799" t="str">
        <f>LEFT(N3799, SEARCH("/",N3799)-1)</f>
        <v>technology</v>
      </c>
      <c r="R3799" t="str">
        <f>RIGHT(N3799, LEN(N3799)-SEARCH("/",N3799))</f>
        <v>wearables</v>
      </c>
      <c r="S3799" s="10">
        <f t="shared" si="118"/>
        <v>42325.475856481477</v>
      </c>
      <c r="T3799" s="10">
        <f t="shared" si="119"/>
        <v>42355.040972222218</v>
      </c>
    </row>
    <row r="3800" spans="1:20" ht="49" x14ac:dyDescent="0.25">
      <c r="A3800">
        <v>1003</v>
      </c>
      <c r="B3800" s="3" t="s">
        <v>1004</v>
      </c>
      <c r="C3800" s="3" t="s">
        <v>5113</v>
      </c>
      <c r="D3800">
        <v>20000</v>
      </c>
      <c r="E3800">
        <v>3211</v>
      </c>
      <c r="F3800" t="s">
        <v>8220</v>
      </c>
      <c r="G3800" t="s">
        <v>8230</v>
      </c>
      <c r="H3800" t="s">
        <v>8249</v>
      </c>
      <c r="I3800">
        <v>1489680061</v>
      </c>
      <c r="J3800">
        <v>1487091661</v>
      </c>
      <c r="K3800" t="b">
        <v>0</v>
      </c>
      <c r="L3800">
        <v>15</v>
      </c>
      <c r="M3800" t="b">
        <v>0</v>
      </c>
      <c r="N3800" t="s">
        <v>8273</v>
      </c>
      <c r="O3800" s="5">
        <f>E3800/D3800</f>
        <v>0.16055</v>
      </c>
      <c r="P3800" s="6">
        <f>ROUND(E3800/L3800,2)</f>
        <v>214.07</v>
      </c>
      <c r="Q3800" t="str">
        <f>LEFT(N3800, SEARCH("/",N3800)-1)</f>
        <v>technology</v>
      </c>
      <c r="R3800" t="str">
        <f>RIGHT(N3800, LEN(N3800)-SEARCH("/",N3800))</f>
        <v>wearables</v>
      </c>
      <c r="S3800" s="10">
        <f t="shared" si="118"/>
        <v>42780.500706018516</v>
      </c>
      <c r="T3800" s="10">
        <f t="shared" si="119"/>
        <v>42810.459039351852</v>
      </c>
    </row>
    <row r="3801" spans="1:20" ht="33" x14ac:dyDescent="0.25">
      <c r="A3801">
        <v>1004</v>
      </c>
      <c r="B3801" s="3" t="s">
        <v>1005</v>
      </c>
      <c r="C3801" s="3" t="s">
        <v>5114</v>
      </c>
      <c r="D3801">
        <v>25000</v>
      </c>
      <c r="E3801">
        <v>20552</v>
      </c>
      <c r="F3801" t="s">
        <v>8220</v>
      </c>
      <c r="G3801" t="s">
        <v>8224</v>
      </c>
      <c r="H3801" t="s">
        <v>8246</v>
      </c>
      <c r="I3801">
        <v>1455814827</v>
      </c>
      <c r="J3801">
        <v>1453222827</v>
      </c>
      <c r="K3801" t="b">
        <v>0</v>
      </c>
      <c r="L3801">
        <v>95</v>
      </c>
      <c r="M3801" t="b">
        <v>0</v>
      </c>
      <c r="N3801" t="s">
        <v>8273</v>
      </c>
      <c r="O3801" s="5">
        <f>E3801/D3801</f>
        <v>0.82208000000000003</v>
      </c>
      <c r="P3801" s="6">
        <f>ROUND(E3801/L3801,2)</f>
        <v>216.34</v>
      </c>
      <c r="Q3801" t="str">
        <f>LEFT(N3801, SEARCH("/",N3801)-1)</f>
        <v>technology</v>
      </c>
      <c r="R3801" t="str">
        <f>RIGHT(N3801, LEN(N3801)-SEARCH("/",N3801))</f>
        <v>wearables</v>
      </c>
      <c r="S3801" s="10">
        <f t="shared" si="118"/>
        <v>42388.5003125</v>
      </c>
      <c r="T3801" s="10">
        <f t="shared" si="119"/>
        <v>42418.5003125</v>
      </c>
    </row>
    <row r="3802" spans="1:20" ht="33" x14ac:dyDescent="0.25">
      <c r="A3802">
        <v>1005</v>
      </c>
      <c r="B3802" s="3" t="s">
        <v>1006</v>
      </c>
      <c r="C3802" s="3" t="s">
        <v>5115</v>
      </c>
      <c r="D3802">
        <v>200000</v>
      </c>
      <c r="E3802">
        <v>150102</v>
      </c>
      <c r="F3802" t="s">
        <v>8220</v>
      </c>
      <c r="G3802" t="s">
        <v>8224</v>
      </c>
      <c r="H3802" t="s">
        <v>8246</v>
      </c>
      <c r="I3802">
        <v>1446217183</v>
      </c>
      <c r="J3802">
        <v>1443538783</v>
      </c>
      <c r="K3802" t="b">
        <v>0</v>
      </c>
      <c r="L3802">
        <v>161</v>
      </c>
      <c r="M3802" t="b">
        <v>0</v>
      </c>
      <c r="N3802" t="s">
        <v>8273</v>
      </c>
      <c r="O3802" s="5">
        <f>E3802/D3802</f>
        <v>0.75051000000000001</v>
      </c>
      <c r="P3802" s="6">
        <f>ROUND(E3802/L3802,2)</f>
        <v>932.31</v>
      </c>
      <c r="Q3802" t="str">
        <f>LEFT(N3802, SEARCH("/",N3802)-1)</f>
        <v>technology</v>
      </c>
      <c r="R3802" t="str">
        <f>RIGHT(N3802, LEN(N3802)-SEARCH("/",N3802))</f>
        <v>wearables</v>
      </c>
      <c r="S3802" s="10">
        <f t="shared" si="118"/>
        <v>42276.41646990741</v>
      </c>
      <c r="T3802" s="10">
        <f t="shared" si="119"/>
        <v>42307.41646990741</v>
      </c>
    </row>
    <row r="3803" spans="1:20" ht="49" x14ac:dyDescent="0.25">
      <c r="A3803">
        <v>1006</v>
      </c>
      <c r="B3803" s="3" t="s">
        <v>1007</v>
      </c>
      <c r="C3803" s="3" t="s">
        <v>5116</v>
      </c>
      <c r="D3803">
        <v>4000</v>
      </c>
      <c r="E3803">
        <v>234</v>
      </c>
      <c r="F3803" t="s">
        <v>8220</v>
      </c>
      <c r="G3803" t="s">
        <v>8224</v>
      </c>
      <c r="H3803" t="s">
        <v>8246</v>
      </c>
      <c r="I3803">
        <v>1418368260</v>
      </c>
      <c r="J3803">
        <v>1417654672</v>
      </c>
      <c r="K3803" t="b">
        <v>0</v>
      </c>
      <c r="L3803">
        <v>8</v>
      </c>
      <c r="M3803" t="b">
        <v>0</v>
      </c>
      <c r="N3803" t="s">
        <v>8273</v>
      </c>
      <c r="O3803" s="5">
        <f>E3803/D3803</f>
        <v>5.8500000000000003E-2</v>
      </c>
      <c r="P3803" s="6">
        <f>ROUND(E3803/L3803,2)</f>
        <v>29.25</v>
      </c>
      <c r="Q3803" t="str">
        <f>LEFT(N3803, SEARCH("/",N3803)-1)</f>
        <v>technology</v>
      </c>
      <c r="R3803" t="str">
        <f>RIGHT(N3803, LEN(N3803)-SEARCH("/",N3803))</f>
        <v>wearables</v>
      </c>
      <c r="S3803" s="10">
        <f t="shared" si="118"/>
        <v>41976.83185185185</v>
      </c>
      <c r="T3803" s="10">
        <f t="shared" si="119"/>
        <v>41985.09097222222</v>
      </c>
    </row>
    <row r="3804" spans="1:20" ht="49" x14ac:dyDescent="0.25">
      <c r="A3804">
        <v>1007</v>
      </c>
      <c r="B3804" s="3" t="s">
        <v>1008</v>
      </c>
      <c r="C3804" s="3" t="s">
        <v>5117</v>
      </c>
      <c r="D3804">
        <v>30000</v>
      </c>
      <c r="E3804">
        <v>13296</v>
      </c>
      <c r="F3804" t="s">
        <v>8220</v>
      </c>
      <c r="G3804" t="s">
        <v>8224</v>
      </c>
      <c r="H3804" t="s">
        <v>8246</v>
      </c>
      <c r="I3804">
        <v>1481727623</v>
      </c>
      <c r="J3804">
        <v>1478095223</v>
      </c>
      <c r="K3804" t="b">
        <v>0</v>
      </c>
      <c r="L3804">
        <v>76</v>
      </c>
      <c r="M3804" t="b">
        <v>0</v>
      </c>
      <c r="N3804" t="s">
        <v>8273</v>
      </c>
      <c r="O3804" s="5">
        <f>E3804/D3804</f>
        <v>0.44319999999999998</v>
      </c>
      <c r="P3804" s="6">
        <f>ROUND(E3804/L3804,2)</f>
        <v>174.95</v>
      </c>
      <c r="Q3804" t="str">
        <f>LEFT(N3804, SEARCH("/",N3804)-1)</f>
        <v>technology</v>
      </c>
      <c r="R3804" t="str">
        <f>RIGHT(N3804, LEN(N3804)-SEARCH("/",N3804))</f>
        <v>wearables</v>
      </c>
      <c r="S3804" s="10">
        <f t="shared" si="118"/>
        <v>42676.3752662037</v>
      </c>
      <c r="T3804" s="10">
        <f t="shared" si="119"/>
        <v>42718.416932870365</v>
      </c>
    </row>
    <row r="3805" spans="1:20" ht="49" x14ac:dyDescent="0.25">
      <c r="A3805">
        <v>1008</v>
      </c>
      <c r="B3805" s="3" t="s">
        <v>1009</v>
      </c>
      <c r="C3805" s="3" t="s">
        <v>5118</v>
      </c>
      <c r="D3805">
        <v>93500</v>
      </c>
      <c r="E3805">
        <v>250</v>
      </c>
      <c r="F3805" t="s">
        <v>8220</v>
      </c>
      <c r="G3805" t="s">
        <v>8238</v>
      </c>
      <c r="H3805" t="s">
        <v>8256</v>
      </c>
      <c r="I3805">
        <v>1482953115</v>
      </c>
      <c r="J3805">
        <v>1480361115</v>
      </c>
      <c r="K3805" t="b">
        <v>0</v>
      </c>
      <c r="L3805">
        <v>1</v>
      </c>
      <c r="M3805" t="b">
        <v>0</v>
      </c>
      <c r="N3805" t="s">
        <v>8273</v>
      </c>
      <c r="O3805" s="5">
        <f>E3805/D3805</f>
        <v>2.6737967914438501E-3</v>
      </c>
      <c r="P3805" s="6">
        <f>ROUND(E3805/L3805,2)</f>
        <v>250</v>
      </c>
      <c r="Q3805" t="str">
        <f>LEFT(N3805, SEARCH("/",N3805)-1)</f>
        <v>technology</v>
      </c>
      <c r="R3805" t="str">
        <f>RIGHT(N3805, LEN(N3805)-SEARCH("/",N3805))</f>
        <v>wearables</v>
      </c>
      <c r="S3805" s="10">
        <f t="shared" si="118"/>
        <v>42702.600868055553</v>
      </c>
      <c r="T3805" s="10">
        <f t="shared" si="119"/>
        <v>42732.600868055553</v>
      </c>
    </row>
    <row r="3806" spans="1:20" ht="49" x14ac:dyDescent="0.25">
      <c r="A3806">
        <v>1009</v>
      </c>
      <c r="B3806" s="3" t="s">
        <v>1010</v>
      </c>
      <c r="C3806" s="3" t="s">
        <v>5119</v>
      </c>
      <c r="D3806">
        <v>50000</v>
      </c>
      <c r="E3806">
        <v>6565</v>
      </c>
      <c r="F3806" t="s">
        <v>8220</v>
      </c>
      <c r="G3806" t="s">
        <v>8224</v>
      </c>
      <c r="H3806" t="s">
        <v>8246</v>
      </c>
      <c r="I3806">
        <v>1466346646</v>
      </c>
      <c r="J3806">
        <v>1463754646</v>
      </c>
      <c r="K3806" t="b">
        <v>0</v>
      </c>
      <c r="L3806">
        <v>101</v>
      </c>
      <c r="M3806" t="b">
        <v>0</v>
      </c>
      <c r="N3806" t="s">
        <v>8273</v>
      </c>
      <c r="O3806" s="5">
        <f>E3806/D3806</f>
        <v>0.1313</v>
      </c>
      <c r="P3806" s="6">
        <f>ROUND(E3806/L3806,2)</f>
        <v>65</v>
      </c>
      <c r="Q3806" t="str">
        <f>LEFT(N3806, SEARCH("/",N3806)-1)</f>
        <v>technology</v>
      </c>
      <c r="R3806" t="str">
        <f>RIGHT(N3806, LEN(N3806)-SEARCH("/",N3806))</f>
        <v>wearables</v>
      </c>
      <c r="S3806" s="10">
        <f t="shared" si="118"/>
        <v>42510.396365740737</v>
      </c>
      <c r="T3806" s="10">
        <f t="shared" si="119"/>
        <v>42540.396365740737</v>
      </c>
    </row>
    <row r="3807" spans="1:20" ht="49" x14ac:dyDescent="0.25">
      <c r="A3807">
        <v>1010</v>
      </c>
      <c r="B3807" s="3" t="s">
        <v>1011</v>
      </c>
      <c r="C3807" s="3" t="s">
        <v>5120</v>
      </c>
      <c r="D3807">
        <v>115250</v>
      </c>
      <c r="E3807">
        <v>220</v>
      </c>
      <c r="F3807" t="s">
        <v>8220</v>
      </c>
      <c r="G3807" t="s">
        <v>8224</v>
      </c>
      <c r="H3807" t="s">
        <v>8246</v>
      </c>
      <c r="I3807">
        <v>1473044340</v>
      </c>
      <c r="J3807">
        <v>1468180462</v>
      </c>
      <c r="K3807" t="b">
        <v>0</v>
      </c>
      <c r="L3807">
        <v>4</v>
      </c>
      <c r="M3807" t="b">
        <v>0</v>
      </c>
      <c r="N3807" t="s">
        <v>8273</v>
      </c>
      <c r="O3807" s="5">
        <f>E3807/D3807</f>
        <v>1.9088937093275488E-3</v>
      </c>
      <c r="P3807" s="6">
        <f>ROUND(E3807/L3807,2)</f>
        <v>55</v>
      </c>
      <c r="Q3807" t="str">
        <f>LEFT(N3807, SEARCH("/",N3807)-1)</f>
        <v>technology</v>
      </c>
      <c r="R3807" t="str">
        <f>RIGHT(N3807, LEN(N3807)-SEARCH("/",N3807))</f>
        <v>wearables</v>
      </c>
      <c r="S3807" s="10">
        <f t="shared" si="118"/>
        <v>42561.621087962958</v>
      </c>
      <c r="T3807" s="10">
        <f t="shared" si="119"/>
        <v>42617.915972222218</v>
      </c>
    </row>
    <row r="3808" spans="1:20" ht="49" x14ac:dyDescent="0.25">
      <c r="A3808">
        <v>1011</v>
      </c>
      <c r="B3808" s="3" t="s">
        <v>1012</v>
      </c>
      <c r="C3808" s="3" t="s">
        <v>5121</v>
      </c>
      <c r="D3808">
        <v>20000</v>
      </c>
      <c r="E3808">
        <v>75</v>
      </c>
      <c r="F3808" t="s">
        <v>8220</v>
      </c>
      <c r="G3808" t="s">
        <v>8224</v>
      </c>
      <c r="H3808" t="s">
        <v>8246</v>
      </c>
      <c r="I3808">
        <v>1418938395</v>
      </c>
      <c r="J3808">
        <v>1415050395</v>
      </c>
      <c r="K3808" t="b">
        <v>0</v>
      </c>
      <c r="L3808">
        <v>1</v>
      </c>
      <c r="M3808" t="b">
        <v>0</v>
      </c>
      <c r="N3808" t="s">
        <v>8273</v>
      </c>
      <c r="O3808" s="5">
        <f>E3808/D3808</f>
        <v>3.7499999999999999E-3</v>
      </c>
      <c r="P3808" s="6">
        <f>ROUND(E3808/L3808,2)</f>
        <v>75</v>
      </c>
      <c r="Q3808" t="str">
        <f>LEFT(N3808, SEARCH("/",N3808)-1)</f>
        <v>technology</v>
      </c>
      <c r="R3808" t="str">
        <f>RIGHT(N3808, LEN(N3808)-SEARCH("/",N3808))</f>
        <v>wearables</v>
      </c>
      <c r="S3808" s="10">
        <f t="shared" si="118"/>
        <v>41946.689756944441</v>
      </c>
      <c r="T3808" s="10">
        <f t="shared" si="119"/>
        <v>41991.689756944441</v>
      </c>
    </row>
    <row r="3809" spans="1:20" ht="49" x14ac:dyDescent="0.25">
      <c r="A3809">
        <v>1012</v>
      </c>
      <c r="B3809" s="3" t="s">
        <v>1013</v>
      </c>
      <c r="C3809" s="3" t="s">
        <v>5122</v>
      </c>
      <c r="D3809">
        <v>5000</v>
      </c>
      <c r="E3809">
        <v>1076751.05</v>
      </c>
      <c r="F3809" t="s">
        <v>8220</v>
      </c>
      <c r="G3809" t="s">
        <v>8224</v>
      </c>
      <c r="H3809" t="s">
        <v>8246</v>
      </c>
      <c r="I3809">
        <v>1485254052</v>
      </c>
      <c r="J3809">
        <v>1481366052</v>
      </c>
      <c r="K3809" t="b">
        <v>0</v>
      </c>
      <c r="L3809">
        <v>775</v>
      </c>
      <c r="M3809" t="b">
        <v>0</v>
      </c>
      <c r="N3809" t="s">
        <v>8273</v>
      </c>
      <c r="O3809" s="5">
        <f>E3809/D3809</f>
        <v>215.35021</v>
      </c>
      <c r="P3809" s="6">
        <f>ROUND(E3809/L3809,2)</f>
        <v>1389.36</v>
      </c>
      <c r="Q3809" t="str">
        <f>LEFT(N3809, SEARCH("/",N3809)-1)</f>
        <v>technology</v>
      </c>
      <c r="R3809" t="str">
        <f>RIGHT(N3809, LEN(N3809)-SEARCH("/",N3809))</f>
        <v>wearables</v>
      </c>
      <c r="S3809" s="10">
        <f t="shared" si="118"/>
        <v>42714.232083333329</v>
      </c>
      <c r="T3809" s="10">
        <f t="shared" si="119"/>
        <v>42759.232083333329</v>
      </c>
    </row>
    <row r="3810" spans="1:20" ht="49" x14ac:dyDescent="0.25">
      <c r="A3810">
        <v>1013</v>
      </c>
      <c r="B3810" s="3" t="s">
        <v>1014</v>
      </c>
      <c r="C3810" s="3" t="s">
        <v>5123</v>
      </c>
      <c r="D3810">
        <v>25000</v>
      </c>
      <c r="E3810">
        <v>8632</v>
      </c>
      <c r="F3810" t="s">
        <v>8220</v>
      </c>
      <c r="G3810" t="s">
        <v>8224</v>
      </c>
      <c r="H3810" t="s">
        <v>8246</v>
      </c>
      <c r="I3810">
        <v>1451419200</v>
      </c>
      <c r="J3810">
        <v>1449000056</v>
      </c>
      <c r="K3810" t="b">
        <v>0</v>
      </c>
      <c r="L3810">
        <v>90</v>
      </c>
      <c r="M3810" t="b">
        <v>0</v>
      </c>
      <c r="N3810" t="s">
        <v>8273</v>
      </c>
      <c r="O3810" s="5">
        <f>E3810/D3810</f>
        <v>0.34527999999999998</v>
      </c>
      <c r="P3810" s="6">
        <f>ROUND(E3810/L3810,2)</f>
        <v>95.91</v>
      </c>
      <c r="Q3810" t="str">
        <f>LEFT(N3810, SEARCH("/",N3810)-1)</f>
        <v>technology</v>
      </c>
      <c r="R3810" t="str">
        <f>RIGHT(N3810, LEN(N3810)-SEARCH("/",N3810))</f>
        <v>wearables</v>
      </c>
      <c r="S3810" s="10">
        <f t="shared" si="118"/>
        <v>42339.625648148147</v>
      </c>
      <c r="T3810" s="10">
        <f t="shared" si="119"/>
        <v>42367.624999999993</v>
      </c>
    </row>
    <row r="3811" spans="1:20" ht="33" x14ac:dyDescent="0.25">
      <c r="A3811">
        <v>1014</v>
      </c>
      <c r="B3811" s="3" t="s">
        <v>1015</v>
      </c>
      <c r="C3811" s="3" t="s">
        <v>5124</v>
      </c>
      <c r="D3811">
        <v>10000</v>
      </c>
      <c r="E3811">
        <v>3060</v>
      </c>
      <c r="F3811" t="s">
        <v>8220</v>
      </c>
      <c r="G3811" t="s">
        <v>8224</v>
      </c>
      <c r="H3811" t="s">
        <v>8246</v>
      </c>
      <c r="I3811">
        <v>1420070615</v>
      </c>
      <c r="J3811">
        <v>1415750615</v>
      </c>
      <c r="K3811" t="b">
        <v>0</v>
      </c>
      <c r="L3811">
        <v>16</v>
      </c>
      <c r="M3811" t="b">
        <v>0</v>
      </c>
      <c r="N3811" t="s">
        <v>8273</v>
      </c>
      <c r="O3811" s="5">
        <f>E3811/D3811</f>
        <v>0.30599999999999999</v>
      </c>
      <c r="P3811" s="6">
        <f>ROUND(E3811/L3811,2)</f>
        <v>191.25</v>
      </c>
      <c r="Q3811" t="str">
        <f>LEFT(N3811, SEARCH("/",N3811)-1)</f>
        <v>technology</v>
      </c>
      <c r="R3811" t="str">
        <f>RIGHT(N3811, LEN(N3811)-SEARCH("/",N3811))</f>
        <v>wearables</v>
      </c>
      <c r="S3811" s="10">
        <f t="shared" si="118"/>
        <v>41954.79415509259</v>
      </c>
      <c r="T3811" s="10">
        <f t="shared" si="119"/>
        <v>42004.79415509259</v>
      </c>
    </row>
    <row r="3812" spans="1:20" ht="33" x14ac:dyDescent="0.25">
      <c r="A3812">
        <v>1015</v>
      </c>
      <c r="B3812" s="3" t="s">
        <v>1016</v>
      </c>
      <c r="C3812" s="3" t="s">
        <v>5125</v>
      </c>
      <c r="D3812">
        <v>9000</v>
      </c>
      <c r="E3812">
        <v>240</v>
      </c>
      <c r="F3812" t="s">
        <v>8220</v>
      </c>
      <c r="G3812" t="s">
        <v>8240</v>
      </c>
      <c r="H3812" t="s">
        <v>8257</v>
      </c>
      <c r="I3812">
        <v>1448489095</v>
      </c>
      <c r="J3812">
        <v>1445893495</v>
      </c>
      <c r="K3812" t="b">
        <v>0</v>
      </c>
      <c r="L3812">
        <v>6</v>
      </c>
      <c r="M3812" t="b">
        <v>0</v>
      </c>
      <c r="N3812" t="s">
        <v>8273</v>
      </c>
      <c r="O3812" s="5">
        <f>E3812/D3812</f>
        <v>2.6666666666666668E-2</v>
      </c>
      <c r="P3812" s="6">
        <f>ROUND(E3812/L3812,2)</f>
        <v>40</v>
      </c>
      <c r="Q3812" t="str">
        <f>LEFT(N3812, SEARCH("/",N3812)-1)</f>
        <v>technology</v>
      </c>
      <c r="R3812" t="str">
        <f>RIGHT(N3812, LEN(N3812)-SEARCH("/",N3812))</f>
        <v>wearables</v>
      </c>
      <c r="S3812" s="10">
        <f t="shared" si="118"/>
        <v>42303.670081018521</v>
      </c>
      <c r="T3812" s="10">
        <f t="shared" si="119"/>
        <v>42333.711747685178</v>
      </c>
    </row>
    <row r="3813" spans="1:20" ht="49" x14ac:dyDescent="0.25">
      <c r="A3813">
        <v>1016</v>
      </c>
      <c r="B3813" s="3" t="s">
        <v>1017</v>
      </c>
      <c r="C3813" s="3" t="s">
        <v>5126</v>
      </c>
      <c r="D3813">
        <v>100000</v>
      </c>
      <c r="E3813">
        <v>2842</v>
      </c>
      <c r="F3813" t="s">
        <v>8220</v>
      </c>
      <c r="G3813" t="s">
        <v>8224</v>
      </c>
      <c r="H3813" t="s">
        <v>8246</v>
      </c>
      <c r="I3813">
        <v>1459992856</v>
      </c>
      <c r="J3813">
        <v>1456108456</v>
      </c>
      <c r="K3813" t="b">
        <v>0</v>
      </c>
      <c r="L3813">
        <v>38</v>
      </c>
      <c r="M3813" t="b">
        <v>0</v>
      </c>
      <c r="N3813" t="s">
        <v>8273</v>
      </c>
      <c r="O3813" s="5">
        <f>E3813/D3813</f>
        <v>2.8420000000000001E-2</v>
      </c>
      <c r="P3813" s="6">
        <f>ROUND(E3813/L3813,2)</f>
        <v>74.790000000000006</v>
      </c>
      <c r="Q3813" t="str">
        <f>LEFT(N3813, SEARCH("/",N3813)-1)</f>
        <v>technology</v>
      </c>
      <c r="R3813" t="str">
        <f>RIGHT(N3813, LEN(N3813)-SEARCH("/",N3813))</f>
        <v>wearables</v>
      </c>
      <c r="S3813" s="10">
        <f t="shared" si="118"/>
        <v>42421.898796296293</v>
      </c>
      <c r="T3813" s="10">
        <f t="shared" si="119"/>
        <v>42466.857129629629</v>
      </c>
    </row>
    <row r="3814" spans="1:20" ht="49" x14ac:dyDescent="0.25">
      <c r="A3814">
        <v>1017</v>
      </c>
      <c r="B3814" s="3" t="s">
        <v>1018</v>
      </c>
      <c r="C3814" s="3" t="s">
        <v>5127</v>
      </c>
      <c r="D3814">
        <v>250000</v>
      </c>
      <c r="E3814">
        <v>57197</v>
      </c>
      <c r="F3814" t="s">
        <v>8220</v>
      </c>
      <c r="G3814" t="s">
        <v>8224</v>
      </c>
      <c r="H3814" t="s">
        <v>8246</v>
      </c>
      <c r="I3814">
        <v>1448125935</v>
      </c>
      <c r="J3814">
        <v>1444666335</v>
      </c>
      <c r="K3814" t="b">
        <v>0</v>
      </c>
      <c r="L3814">
        <v>355</v>
      </c>
      <c r="M3814" t="b">
        <v>0</v>
      </c>
      <c r="N3814" t="s">
        <v>8273</v>
      </c>
      <c r="O3814" s="5">
        <f>E3814/D3814</f>
        <v>0.22878799999999999</v>
      </c>
      <c r="P3814" s="6">
        <f>ROUND(E3814/L3814,2)</f>
        <v>161.12</v>
      </c>
      <c r="Q3814" t="str">
        <f>LEFT(N3814, SEARCH("/",N3814)-1)</f>
        <v>technology</v>
      </c>
      <c r="R3814" t="str">
        <f>RIGHT(N3814, LEN(N3814)-SEARCH("/",N3814))</f>
        <v>wearables</v>
      </c>
      <c r="S3814" s="10">
        <f t="shared" si="118"/>
        <v>42289.466840277775</v>
      </c>
      <c r="T3814" s="10">
        <f t="shared" si="119"/>
        <v>42329.508506944439</v>
      </c>
    </row>
    <row r="3815" spans="1:20" ht="49" x14ac:dyDescent="0.25">
      <c r="A3815">
        <v>1018</v>
      </c>
      <c r="B3815" s="3" t="s">
        <v>1019</v>
      </c>
      <c r="C3815" s="3" t="s">
        <v>5128</v>
      </c>
      <c r="D3815">
        <v>20000</v>
      </c>
      <c r="E3815">
        <v>621</v>
      </c>
      <c r="F3815" t="s">
        <v>8220</v>
      </c>
      <c r="G3815" t="s">
        <v>8224</v>
      </c>
      <c r="H3815" t="s">
        <v>8246</v>
      </c>
      <c r="I3815">
        <v>1468496933</v>
      </c>
      <c r="J3815">
        <v>1465904933</v>
      </c>
      <c r="K3815" t="b">
        <v>0</v>
      </c>
      <c r="L3815">
        <v>7</v>
      </c>
      <c r="M3815" t="b">
        <v>0</v>
      </c>
      <c r="N3815" t="s">
        <v>8273</v>
      </c>
      <c r="O3815" s="5">
        <f>E3815/D3815</f>
        <v>3.1050000000000001E-2</v>
      </c>
      <c r="P3815" s="6">
        <f>ROUND(E3815/L3815,2)</f>
        <v>88.71</v>
      </c>
      <c r="Q3815" t="str">
        <f>LEFT(N3815, SEARCH("/",N3815)-1)</f>
        <v>technology</v>
      </c>
      <c r="R3815" t="str">
        <f>RIGHT(N3815, LEN(N3815)-SEARCH("/",N3815))</f>
        <v>wearables</v>
      </c>
      <c r="S3815" s="10">
        <f t="shared" si="118"/>
        <v>42535.283946759257</v>
      </c>
      <c r="T3815" s="10">
        <f t="shared" si="119"/>
        <v>42565.283946759257</v>
      </c>
    </row>
    <row r="3816" spans="1:20" ht="33" x14ac:dyDescent="0.25">
      <c r="A3816">
        <v>1019</v>
      </c>
      <c r="B3816" s="3" t="s">
        <v>1020</v>
      </c>
      <c r="C3816" s="3" t="s">
        <v>5129</v>
      </c>
      <c r="D3816">
        <v>45000</v>
      </c>
      <c r="E3816">
        <v>21300</v>
      </c>
      <c r="F3816" t="s">
        <v>8220</v>
      </c>
      <c r="G3816" t="s">
        <v>8224</v>
      </c>
      <c r="H3816" t="s">
        <v>8246</v>
      </c>
      <c r="I3816">
        <v>1423092149</v>
      </c>
      <c r="J3816">
        <v>1420500149</v>
      </c>
      <c r="K3816" t="b">
        <v>0</v>
      </c>
      <c r="L3816">
        <v>400</v>
      </c>
      <c r="M3816" t="b">
        <v>0</v>
      </c>
      <c r="N3816" t="s">
        <v>8273</v>
      </c>
      <c r="O3816" s="5">
        <f>E3816/D3816</f>
        <v>0.47333333333333333</v>
      </c>
      <c r="P3816" s="6">
        <f>ROUND(E3816/L3816,2)</f>
        <v>53.25</v>
      </c>
      <c r="Q3816" t="str">
        <f>LEFT(N3816, SEARCH("/",N3816)-1)</f>
        <v>technology</v>
      </c>
      <c r="R3816" t="str">
        <f>RIGHT(N3816, LEN(N3816)-SEARCH("/",N3816))</f>
        <v>wearables</v>
      </c>
      <c r="S3816" s="10">
        <f t="shared" si="118"/>
        <v>42009.765613425923</v>
      </c>
      <c r="T3816" s="10">
        <f t="shared" si="119"/>
        <v>42039.765613425923</v>
      </c>
    </row>
    <row r="3817" spans="1:20" ht="49" x14ac:dyDescent="0.25">
      <c r="A3817">
        <v>1040</v>
      </c>
      <c r="B3817" s="3" t="s">
        <v>1041</v>
      </c>
      <c r="C3817" s="3" t="s">
        <v>5150</v>
      </c>
      <c r="D3817">
        <v>85000</v>
      </c>
      <c r="E3817">
        <v>250</v>
      </c>
      <c r="F3817" t="s">
        <v>8220</v>
      </c>
      <c r="G3817" t="s">
        <v>8224</v>
      </c>
      <c r="H3817" t="s">
        <v>8246</v>
      </c>
      <c r="I3817">
        <v>1472317209</v>
      </c>
      <c r="J3817">
        <v>1469725209</v>
      </c>
      <c r="K3817" t="b">
        <v>0</v>
      </c>
      <c r="L3817">
        <v>1</v>
      </c>
      <c r="M3817" t="b">
        <v>0</v>
      </c>
      <c r="N3817" t="s">
        <v>8281</v>
      </c>
      <c r="O3817" s="5">
        <f>E3817/D3817</f>
        <v>2.9411764705882353E-3</v>
      </c>
      <c r="P3817" s="6">
        <f>ROUND(E3817/L3817,2)</f>
        <v>250</v>
      </c>
      <c r="Q3817" t="str">
        <f>LEFT(N3817, SEARCH("/",N3817)-1)</f>
        <v>journalism</v>
      </c>
      <c r="R3817" t="str">
        <f>RIGHT(N3817, LEN(N3817)-SEARCH("/",N3817))</f>
        <v>audio</v>
      </c>
      <c r="S3817" s="10">
        <f t="shared" si="118"/>
        <v>42579.500104166662</v>
      </c>
      <c r="T3817" s="10">
        <f t="shared" si="119"/>
        <v>42609.500104166662</v>
      </c>
    </row>
    <row r="3818" spans="1:20" ht="49" x14ac:dyDescent="0.25">
      <c r="A3818">
        <v>1041</v>
      </c>
      <c r="B3818" s="3" t="s">
        <v>1042</v>
      </c>
      <c r="C3818" s="3" t="s">
        <v>5151</v>
      </c>
      <c r="D3818">
        <v>50</v>
      </c>
      <c r="E3818">
        <v>0</v>
      </c>
      <c r="F3818" t="s">
        <v>8220</v>
      </c>
      <c r="G3818" t="s">
        <v>8224</v>
      </c>
      <c r="H3818" t="s">
        <v>8246</v>
      </c>
      <c r="I3818">
        <v>1406769992</v>
      </c>
      <c r="J3818">
        <v>1405041992</v>
      </c>
      <c r="K3818" t="b">
        <v>0</v>
      </c>
      <c r="L3818">
        <v>0</v>
      </c>
      <c r="M3818" t="b">
        <v>0</v>
      </c>
      <c r="N3818" t="s">
        <v>8281</v>
      </c>
      <c r="O3818" s="5">
        <f>E3818/D3818</f>
        <v>0</v>
      </c>
      <c r="P3818" s="6" t="e">
        <f>ROUND(E3818/L3818,2)</f>
        <v>#DIV/0!</v>
      </c>
      <c r="Q3818" t="str">
        <f>LEFT(N3818, SEARCH("/",N3818)-1)</f>
        <v>journalism</v>
      </c>
      <c r="R3818" t="str">
        <f>RIGHT(N3818, LEN(N3818)-SEARCH("/",N3818))</f>
        <v>audio</v>
      </c>
      <c r="S3818" s="10">
        <f t="shared" si="118"/>
        <v>41830.851759259254</v>
      </c>
      <c r="T3818" s="10">
        <f t="shared" si="119"/>
        <v>41850.851759259254</v>
      </c>
    </row>
    <row r="3819" spans="1:20" ht="49" x14ac:dyDescent="0.25">
      <c r="A3819">
        <v>1042</v>
      </c>
      <c r="B3819" s="3" t="s">
        <v>1043</v>
      </c>
      <c r="C3819" s="3" t="s">
        <v>5152</v>
      </c>
      <c r="D3819">
        <v>650</v>
      </c>
      <c r="E3819">
        <v>10</v>
      </c>
      <c r="F3819" t="s">
        <v>8220</v>
      </c>
      <c r="G3819" t="s">
        <v>8224</v>
      </c>
      <c r="H3819" t="s">
        <v>8246</v>
      </c>
      <c r="I3819">
        <v>1410516000</v>
      </c>
      <c r="J3819">
        <v>1406824948</v>
      </c>
      <c r="K3819" t="b">
        <v>0</v>
      </c>
      <c r="L3819">
        <v>1</v>
      </c>
      <c r="M3819" t="b">
        <v>0</v>
      </c>
      <c r="N3819" t="s">
        <v>8281</v>
      </c>
      <c r="O3819" s="5">
        <f>E3819/D3819</f>
        <v>1.5384615384615385E-2</v>
      </c>
      <c r="P3819" s="6">
        <f>ROUND(E3819/L3819,2)</f>
        <v>10</v>
      </c>
      <c r="Q3819" t="str">
        <f>LEFT(N3819, SEARCH("/",N3819)-1)</f>
        <v>journalism</v>
      </c>
      <c r="R3819" t="str">
        <f>RIGHT(N3819, LEN(N3819)-SEARCH("/",N3819))</f>
        <v>audio</v>
      </c>
      <c r="S3819" s="10">
        <f t="shared" si="118"/>
        <v>41851.487824074073</v>
      </c>
      <c r="T3819" s="10">
        <f t="shared" si="119"/>
        <v>41894.208333333328</v>
      </c>
    </row>
    <row r="3820" spans="1:20" ht="49" x14ac:dyDescent="0.25">
      <c r="A3820">
        <v>1043</v>
      </c>
      <c r="B3820" s="3" t="s">
        <v>1044</v>
      </c>
      <c r="C3820" s="3" t="s">
        <v>5153</v>
      </c>
      <c r="D3820">
        <v>100000</v>
      </c>
      <c r="E3820">
        <v>8537</v>
      </c>
      <c r="F3820" t="s">
        <v>8220</v>
      </c>
      <c r="G3820" t="s">
        <v>8224</v>
      </c>
      <c r="H3820" t="s">
        <v>8246</v>
      </c>
      <c r="I3820">
        <v>1432101855</v>
      </c>
      <c r="J3820">
        <v>1429509855</v>
      </c>
      <c r="K3820" t="b">
        <v>0</v>
      </c>
      <c r="L3820">
        <v>292</v>
      </c>
      <c r="M3820" t="b">
        <v>0</v>
      </c>
      <c r="N3820" t="s">
        <v>8281</v>
      </c>
      <c r="O3820" s="5">
        <f>E3820/D3820</f>
        <v>8.5370000000000001E-2</v>
      </c>
      <c r="P3820" s="6">
        <f>ROUND(E3820/L3820,2)</f>
        <v>29.24</v>
      </c>
      <c r="Q3820" t="str">
        <f>LEFT(N3820, SEARCH("/",N3820)-1)</f>
        <v>journalism</v>
      </c>
      <c r="R3820" t="str">
        <f>RIGHT(N3820, LEN(N3820)-SEARCH("/",N3820))</f>
        <v>audio</v>
      </c>
      <c r="S3820" s="10">
        <f t="shared" si="118"/>
        <v>42114.044618055552</v>
      </c>
      <c r="T3820" s="10">
        <f t="shared" si="119"/>
        <v>42144.044618055552</v>
      </c>
    </row>
    <row r="3821" spans="1:20" ht="49" x14ac:dyDescent="0.25">
      <c r="A3821">
        <v>1044</v>
      </c>
      <c r="B3821" s="3" t="s">
        <v>1045</v>
      </c>
      <c r="C3821" s="3" t="s">
        <v>5154</v>
      </c>
      <c r="D3821">
        <v>7000</v>
      </c>
      <c r="E3821">
        <v>6</v>
      </c>
      <c r="F3821" t="s">
        <v>8220</v>
      </c>
      <c r="G3821" t="s">
        <v>8224</v>
      </c>
      <c r="H3821" t="s">
        <v>8246</v>
      </c>
      <c r="I3821">
        <v>1425587220</v>
      </c>
      <c r="J3821">
        <v>1420668801</v>
      </c>
      <c r="K3821" t="b">
        <v>0</v>
      </c>
      <c r="L3821">
        <v>2</v>
      </c>
      <c r="M3821" t="b">
        <v>0</v>
      </c>
      <c r="N3821" t="s">
        <v>8281</v>
      </c>
      <c r="O3821" s="5">
        <f>E3821/D3821</f>
        <v>8.571428571428571E-4</v>
      </c>
      <c r="P3821" s="6">
        <f>ROUND(E3821/L3821,2)</f>
        <v>3</v>
      </c>
      <c r="Q3821" t="str">
        <f>LEFT(N3821, SEARCH("/",N3821)-1)</f>
        <v>journalism</v>
      </c>
      <c r="R3821" t="str">
        <f>RIGHT(N3821, LEN(N3821)-SEARCH("/",N3821))</f>
        <v>audio</v>
      </c>
      <c r="S3821" s="10">
        <f t="shared" si="118"/>
        <v>42011.717604166661</v>
      </c>
      <c r="T3821" s="10">
        <f t="shared" si="119"/>
        <v>42068.643749999996</v>
      </c>
    </row>
    <row r="3822" spans="1:20" ht="49" x14ac:dyDescent="0.25">
      <c r="A3822">
        <v>1045</v>
      </c>
      <c r="B3822" s="3" t="s">
        <v>1046</v>
      </c>
      <c r="C3822" s="3" t="s">
        <v>5155</v>
      </c>
      <c r="D3822">
        <v>10000</v>
      </c>
      <c r="E3822">
        <v>266</v>
      </c>
      <c r="F3822" t="s">
        <v>8220</v>
      </c>
      <c r="G3822" t="s">
        <v>8224</v>
      </c>
      <c r="H3822" t="s">
        <v>8246</v>
      </c>
      <c r="I3822">
        <v>1408827550</v>
      </c>
      <c r="J3822">
        <v>1406235550</v>
      </c>
      <c r="K3822" t="b">
        <v>0</v>
      </c>
      <c r="L3822">
        <v>8</v>
      </c>
      <c r="M3822" t="b">
        <v>0</v>
      </c>
      <c r="N3822" t="s">
        <v>8281</v>
      </c>
      <c r="O3822" s="5">
        <f>E3822/D3822</f>
        <v>2.6599999999999999E-2</v>
      </c>
      <c r="P3822" s="6">
        <f>ROUND(E3822/L3822,2)</f>
        <v>33.25</v>
      </c>
      <c r="Q3822" t="str">
        <f>LEFT(N3822, SEARCH("/",N3822)-1)</f>
        <v>journalism</v>
      </c>
      <c r="R3822" t="str">
        <f>RIGHT(N3822, LEN(N3822)-SEARCH("/",N3822))</f>
        <v>audio</v>
      </c>
      <c r="S3822" s="10">
        <f t="shared" si="118"/>
        <v>41844.666087962956</v>
      </c>
      <c r="T3822" s="10">
        <f t="shared" si="119"/>
        <v>41874.666087962956</v>
      </c>
    </row>
    <row r="3823" spans="1:20" ht="49" x14ac:dyDescent="0.25">
      <c r="A3823">
        <v>1046</v>
      </c>
      <c r="B3823" s="3" t="s">
        <v>1047</v>
      </c>
      <c r="C3823" s="3" t="s">
        <v>5156</v>
      </c>
      <c r="D3823">
        <v>3000</v>
      </c>
      <c r="E3823">
        <v>0</v>
      </c>
      <c r="F3823" t="s">
        <v>8220</v>
      </c>
      <c r="G3823" t="s">
        <v>8236</v>
      </c>
      <c r="H3823" t="s">
        <v>8249</v>
      </c>
      <c r="I3823">
        <v>1451161560</v>
      </c>
      <c r="J3823">
        <v>1447273560</v>
      </c>
      <c r="K3823" t="b">
        <v>0</v>
      </c>
      <c r="L3823">
        <v>0</v>
      </c>
      <c r="M3823" t="b">
        <v>0</v>
      </c>
      <c r="N3823" t="s">
        <v>8281</v>
      </c>
      <c r="O3823" s="5">
        <f>E3823/D3823</f>
        <v>0</v>
      </c>
      <c r="P3823" s="6" t="e">
        <f>ROUND(E3823/L3823,2)</f>
        <v>#DIV/0!</v>
      </c>
      <c r="Q3823" t="str">
        <f>LEFT(N3823, SEARCH("/",N3823)-1)</f>
        <v>journalism</v>
      </c>
      <c r="R3823" t="str">
        <f>RIGHT(N3823, LEN(N3823)-SEARCH("/",N3823))</f>
        <v>audio</v>
      </c>
      <c r="S3823" s="10">
        <f t="shared" si="118"/>
        <v>42319.643055555549</v>
      </c>
      <c r="T3823" s="10">
        <f t="shared" si="119"/>
        <v>42364.643055555549</v>
      </c>
    </row>
    <row r="3824" spans="1:20" ht="49" x14ac:dyDescent="0.25">
      <c r="A3824">
        <v>1047</v>
      </c>
      <c r="B3824" s="3" t="s">
        <v>1048</v>
      </c>
      <c r="C3824" s="3" t="s">
        <v>5157</v>
      </c>
      <c r="D3824">
        <v>2000</v>
      </c>
      <c r="E3824">
        <v>1</v>
      </c>
      <c r="F3824" t="s">
        <v>8220</v>
      </c>
      <c r="G3824" t="s">
        <v>8224</v>
      </c>
      <c r="H3824" t="s">
        <v>8246</v>
      </c>
      <c r="I3824">
        <v>1415219915</v>
      </c>
      <c r="J3824">
        <v>1412624315</v>
      </c>
      <c r="K3824" t="b">
        <v>0</v>
      </c>
      <c r="L3824">
        <v>1</v>
      </c>
      <c r="M3824" t="b">
        <v>0</v>
      </c>
      <c r="N3824" t="s">
        <v>8281</v>
      </c>
      <c r="O3824" s="5">
        <f>E3824/D3824</f>
        <v>5.0000000000000001E-4</v>
      </c>
      <c r="P3824" s="6">
        <f>ROUND(E3824/L3824,2)</f>
        <v>1</v>
      </c>
      <c r="Q3824" t="str">
        <f>LEFT(N3824, SEARCH("/",N3824)-1)</f>
        <v>journalism</v>
      </c>
      <c r="R3824" t="str">
        <f>RIGHT(N3824, LEN(N3824)-SEARCH("/",N3824))</f>
        <v>audio</v>
      </c>
      <c r="S3824" s="10">
        <f t="shared" si="118"/>
        <v>41918.610127314816</v>
      </c>
      <c r="T3824" s="10">
        <f t="shared" si="119"/>
        <v>41948.65179398148</v>
      </c>
    </row>
    <row r="3825" spans="1:20" ht="49" x14ac:dyDescent="0.25">
      <c r="A3825">
        <v>1048</v>
      </c>
      <c r="B3825" s="3" t="s">
        <v>1049</v>
      </c>
      <c r="C3825" s="3" t="s">
        <v>5158</v>
      </c>
      <c r="D3825">
        <v>15000</v>
      </c>
      <c r="E3825">
        <v>212</v>
      </c>
      <c r="F3825" t="s">
        <v>8220</v>
      </c>
      <c r="G3825" t="s">
        <v>8224</v>
      </c>
      <c r="H3825" t="s">
        <v>8246</v>
      </c>
      <c r="I3825">
        <v>1474766189</v>
      </c>
      <c r="J3825">
        <v>1471310189</v>
      </c>
      <c r="K3825" t="b">
        <v>0</v>
      </c>
      <c r="L3825">
        <v>4</v>
      </c>
      <c r="M3825" t="b">
        <v>0</v>
      </c>
      <c r="N3825" t="s">
        <v>8281</v>
      </c>
      <c r="O3825" s="5">
        <f>E3825/D3825</f>
        <v>1.4133333333333333E-2</v>
      </c>
      <c r="P3825" s="6">
        <f>ROUND(E3825/L3825,2)</f>
        <v>53</v>
      </c>
      <c r="Q3825" t="str">
        <f>LEFT(N3825, SEARCH("/",N3825)-1)</f>
        <v>journalism</v>
      </c>
      <c r="R3825" t="str">
        <f>RIGHT(N3825, LEN(N3825)-SEARCH("/",N3825))</f>
        <v>audio</v>
      </c>
      <c r="S3825" s="10">
        <f t="shared" si="118"/>
        <v>42597.844780092586</v>
      </c>
      <c r="T3825" s="10">
        <f t="shared" si="119"/>
        <v>42637.844780092586</v>
      </c>
    </row>
    <row r="3826" spans="1:20" ht="18" x14ac:dyDescent="0.25">
      <c r="A3826">
        <v>1049</v>
      </c>
      <c r="B3826" s="3" t="s">
        <v>1050</v>
      </c>
      <c r="C3826" s="3" t="s">
        <v>5159</v>
      </c>
      <c r="D3826">
        <v>12000</v>
      </c>
      <c r="E3826">
        <v>0</v>
      </c>
      <c r="F3826" t="s">
        <v>8220</v>
      </c>
      <c r="G3826" t="s">
        <v>8224</v>
      </c>
      <c r="H3826" t="s">
        <v>8246</v>
      </c>
      <c r="I3826">
        <v>1455272445</v>
      </c>
      <c r="J3826">
        <v>1452680445</v>
      </c>
      <c r="K3826" t="b">
        <v>0</v>
      </c>
      <c r="L3826">
        <v>0</v>
      </c>
      <c r="M3826" t="b">
        <v>0</v>
      </c>
      <c r="N3826" t="s">
        <v>8281</v>
      </c>
      <c r="O3826" s="5">
        <f>E3826/D3826</f>
        <v>0</v>
      </c>
      <c r="P3826" s="6" t="e">
        <f>ROUND(E3826/L3826,2)</f>
        <v>#DIV/0!</v>
      </c>
      <c r="Q3826" t="str">
        <f>LEFT(N3826, SEARCH("/",N3826)-1)</f>
        <v>journalism</v>
      </c>
      <c r="R3826" t="str">
        <f>RIGHT(N3826, LEN(N3826)-SEARCH("/",N3826))</f>
        <v>audio</v>
      </c>
      <c r="S3826" s="10">
        <f t="shared" si="118"/>
        <v>42382.222743055558</v>
      </c>
      <c r="T3826" s="10">
        <f t="shared" si="119"/>
        <v>42412.222743055558</v>
      </c>
    </row>
    <row r="3827" spans="1:20" ht="18" x14ac:dyDescent="0.25">
      <c r="A3827">
        <v>1050</v>
      </c>
      <c r="B3827" s="3" t="s">
        <v>1051</v>
      </c>
      <c r="C3827" s="3" t="s">
        <v>5160</v>
      </c>
      <c r="D3827">
        <v>2500</v>
      </c>
      <c r="E3827">
        <v>0</v>
      </c>
      <c r="F3827" t="s">
        <v>8220</v>
      </c>
      <c r="G3827" t="s">
        <v>8224</v>
      </c>
      <c r="H3827" t="s">
        <v>8246</v>
      </c>
      <c r="I3827">
        <v>1442257677</v>
      </c>
      <c r="J3827">
        <v>1439665677</v>
      </c>
      <c r="K3827" t="b">
        <v>0</v>
      </c>
      <c r="L3827">
        <v>0</v>
      </c>
      <c r="M3827" t="b">
        <v>0</v>
      </c>
      <c r="N3827" t="s">
        <v>8281</v>
      </c>
      <c r="O3827" s="5">
        <f>E3827/D3827</f>
        <v>0</v>
      </c>
      <c r="P3827" s="6" t="e">
        <f>ROUND(E3827/L3827,2)</f>
        <v>#DIV/0!</v>
      </c>
      <c r="Q3827" t="str">
        <f>LEFT(N3827, SEARCH("/",N3827)-1)</f>
        <v>journalism</v>
      </c>
      <c r="R3827" t="str">
        <f>RIGHT(N3827, LEN(N3827)-SEARCH("/",N3827))</f>
        <v>audio</v>
      </c>
      <c r="S3827" s="10">
        <f t="shared" si="118"/>
        <v>42231.588854166665</v>
      </c>
      <c r="T3827" s="10">
        <f t="shared" si="119"/>
        <v>42261.588854166665</v>
      </c>
    </row>
    <row r="3828" spans="1:20" ht="49" x14ac:dyDescent="0.25">
      <c r="A3828">
        <v>1051</v>
      </c>
      <c r="B3828" s="3" t="s">
        <v>1052</v>
      </c>
      <c r="C3828" s="3" t="s">
        <v>5161</v>
      </c>
      <c r="D3828">
        <v>500</v>
      </c>
      <c r="E3828">
        <v>0</v>
      </c>
      <c r="F3828" t="s">
        <v>8220</v>
      </c>
      <c r="G3828" t="s">
        <v>8224</v>
      </c>
      <c r="H3828" t="s">
        <v>8246</v>
      </c>
      <c r="I3828">
        <v>1409098825</v>
      </c>
      <c r="J3828">
        <v>1406679625</v>
      </c>
      <c r="K3828" t="b">
        <v>0</v>
      </c>
      <c r="L3828">
        <v>0</v>
      </c>
      <c r="M3828" t="b">
        <v>0</v>
      </c>
      <c r="N3828" t="s">
        <v>8281</v>
      </c>
      <c r="O3828" s="5">
        <f>E3828/D3828</f>
        <v>0</v>
      </c>
      <c r="P3828" s="6" t="e">
        <f>ROUND(E3828/L3828,2)</f>
        <v>#DIV/0!</v>
      </c>
      <c r="Q3828" t="str">
        <f>LEFT(N3828, SEARCH("/",N3828)-1)</f>
        <v>journalism</v>
      </c>
      <c r="R3828" t="str">
        <f>RIGHT(N3828, LEN(N3828)-SEARCH("/",N3828))</f>
        <v>audio</v>
      </c>
      <c r="S3828" s="10">
        <f t="shared" si="118"/>
        <v>41849.805844907409</v>
      </c>
      <c r="T3828" s="10">
        <f t="shared" si="119"/>
        <v>41877.805844907409</v>
      </c>
    </row>
    <row r="3829" spans="1:20" ht="65" x14ac:dyDescent="0.25">
      <c r="A3829">
        <v>1052</v>
      </c>
      <c r="B3829" s="3" t="s">
        <v>1053</v>
      </c>
      <c r="C3829" s="3" t="s">
        <v>5162</v>
      </c>
      <c r="D3829">
        <v>4336</v>
      </c>
      <c r="E3829">
        <v>0</v>
      </c>
      <c r="F3829" t="s">
        <v>8220</v>
      </c>
      <c r="G3829" t="s">
        <v>8224</v>
      </c>
      <c r="H3829" t="s">
        <v>8246</v>
      </c>
      <c r="I3829">
        <v>1465243740</v>
      </c>
      <c r="J3829">
        <v>1461438495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6" t="e">
        <f>ROUND(E3829/L3829,2)</f>
        <v>#DIV/0!</v>
      </c>
      <c r="Q3829" t="str">
        <f>LEFT(N3829, SEARCH("/",N3829)-1)</f>
        <v>journalism</v>
      </c>
      <c r="R3829" t="str">
        <f>RIGHT(N3829, LEN(N3829)-SEARCH("/",N3829))</f>
        <v>audio</v>
      </c>
      <c r="S3829" s="10">
        <f t="shared" si="118"/>
        <v>42483.589062499996</v>
      </c>
      <c r="T3829" s="10">
        <f t="shared" si="119"/>
        <v>42527.631249999999</v>
      </c>
    </row>
    <row r="3830" spans="1:20" ht="49" x14ac:dyDescent="0.25">
      <c r="A3830">
        <v>1053</v>
      </c>
      <c r="B3830" s="3" t="s">
        <v>1054</v>
      </c>
      <c r="C3830" s="3" t="s">
        <v>5163</v>
      </c>
      <c r="D3830">
        <v>1500</v>
      </c>
      <c r="E3830">
        <v>15</v>
      </c>
      <c r="F3830" t="s">
        <v>8220</v>
      </c>
      <c r="G3830" t="s">
        <v>8224</v>
      </c>
      <c r="H3830" t="s">
        <v>8246</v>
      </c>
      <c r="I3830">
        <v>1488773332</v>
      </c>
      <c r="J3830">
        <v>1486613332</v>
      </c>
      <c r="K3830" t="b">
        <v>0</v>
      </c>
      <c r="L3830">
        <v>1</v>
      </c>
      <c r="M3830" t="b">
        <v>0</v>
      </c>
      <c r="N3830" t="s">
        <v>8281</v>
      </c>
      <c r="O3830" s="5">
        <f>E3830/D3830</f>
        <v>0.01</v>
      </c>
      <c r="P3830" s="6">
        <f>ROUND(E3830/L3830,2)</f>
        <v>15</v>
      </c>
      <c r="Q3830" t="str">
        <f>LEFT(N3830, SEARCH("/",N3830)-1)</f>
        <v>journalism</v>
      </c>
      <c r="R3830" t="str">
        <f>RIGHT(N3830, LEN(N3830)-SEARCH("/",N3830))</f>
        <v>audio</v>
      </c>
      <c r="S3830" s="10">
        <f t="shared" si="118"/>
        <v>42774.964490740742</v>
      </c>
      <c r="T3830" s="10">
        <f t="shared" si="119"/>
        <v>42799.964490740742</v>
      </c>
    </row>
    <row r="3831" spans="1:20" ht="49" x14ac:dyDescent="0.25">
      <c r="A3831">
        <v>1054</v>
      </c>
      <c r="B3831" s="3" t="s">
        <v>1055</v>
      </c>
      <c r="C3831" s="3" t="s">
        <v>5164</v>
      </c>
      <c r="D3831">
        <v>2500</v>
      </c>
      <c r="E3831">
        <v>0</v>
      </c>
      <c r="F3831" t="s">
        <v>8220</v>
      </c>
      <c r="G3831" t="s">
        <v>8224</v>
      </c>
      <c r="H3831" t="s">
        <v>8246</v>
      </c>
      <c r="I3831">
        <v>1407708000</v>
      </c>
      <c r="J3831">
        <v>1405110399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6" t="e">
        <f>ROUND(E3831/L3831,2)</f>
        <v>#DIV/0!</v>
      </c>
      <c r="Q3831" t="str">
        <f>LEFT(N3831, SEARCH("/",N3831)-1)</f>
        <v>journalism</v>
      </c>
      <c r="R3831" t="str">
        <f>RIGHT(N3831, LEN(N3831)-SEARCH("/",N3831))</f>
        <v>audio</v>
      </c>
      <c r="S3831" s="10">
        <f t="shared" si="118"/>
        <v>41831.643506944441</v>
      </c>
      <c r="T3831" s="10">
        <f t="shared" si="119"/>
        <v>41861.708333333328</v>
      </c>
    </row>
    <row r="3832" spans="1:20" ht="49" x14ac:dyDescent="0.25">
      <c r="A3832">
        <v>1055</v>
      </c>
      <c r="B3832" s="3" t="s">
        <v>1056</v>
      </c>
      <c r="C3832" s="3" t="s">
        <v>5165</v>
      </c>
      <c r="D3832">
        <v>3500</v>
      </c>
      <c r="E3832">
        <v>0</v>
      </c>
      <c r="F3832" t="s">
        <v>8220</v>
      </c>
      <c r="G3832" t="s">
        <v>8224</v>
      </c>
      <c r="H3832" t="s">
        <v>8246</v>
      </c>
      <c r="I3832">
        <v>1457394545</v>
      </c>
      <c r="J3832">
        <v>1454802545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6" t="e">
        <f>ROUND(E3832/L3832,2)</f>
        <v>#DIV/0!</v>
      </c>
      <c r="Q3832" t="str">
        <f>LEFT(N3832, SEARCH("/",N3832)-1)</f>
        <v>journalism</v>
      </c>
      <c r="R3832" t="str">
        <f>RIGHT(N3832, LEN(N3832)-SEARCH("/",N3832))</f>
        <v>audio</v>
      </c>
      <c r="S3832" s="10">
        <f t="shared" si="118"/>
        <v>42406.784085648142</v>
      </c>
      <c r="T3832" s="10">
        <f t="shared" si="119"/>
        <v>42436.784085648142</v>
      </c>
    </row>
    <row r="3833" spans="1:20" ht="49" x14ac:dyDescent="0.25">
      <c r="A3833">
        <v>1056</v>
      </c>
      <c r="B3833" s="3" t="s">
        <v>1057</v>
      </c>
      <c r="C3833" s="3" t="s">
        <v>5166</v>
      </c>
      <c r="D3833">
        <v>10000</v>
      </c>
      <c r="E3833">
        <v>0</v>
      </c>
      <c r="F3833" t="s">
        <v>8220</v>
      </c>
      <c r="G3833" t="s">
        <v>8224</v>
      </c>
      <c r="H3833" t="s">
        <v>8246</v>
      </c>
      <c r="I3833">
        <v>1429892177</v>
      </c>
      <c r="J3833">
        <v>1424711777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6" t="e">
        <f>ROUND(E3833/L3833,2)</f>
        <v>#DIV/0!</v>
      </c>
      <c r="Q3833" t="str">
        <f>LEFT(N3833, SEARCH("/",N3833)-1)</f>
        <v>journalism</v>
      </c>
      <c r="R3833" t="str">
        <f>RIGHT(N3833, LEN(N3833)-SEARCH("/",N3833))</f>
        <v>audio</v>
      </c>
      <c r="S3833" s="10">
        <f t="shared" si="118"/>
        <v>42058.511307870365</v>
      </c>
      <c r="T3833" s="10">
        <f t="shared" si="119"/>
        <v>42118.469641203701</v>
      </c>
    </row>
    <row r="3834" spans="1:20" ht="33" x14ac:dyDescent="0.25">
      <c r="A3834">
        <v>1057</v>
      </c>
      <c r="B3834" s="3" t="s">
        <v>1058</v>
      </c>
      <c r="C3834" s="3" t="s">
        <v>5167</v>
      </c>
      <c r="D3834">
        <v>10000</v>
      </c>
      <c r="E3834">
        <v>0</v>
      </c>
      <c r="F3834" t="s">
        <v>8220</v>
      </c>
      <c r="G3834" t="s">
        <v>8224</v>
      </c>
      <c r="H3834" t="s">
        <v>8246</v>
      </c>
      <c r="I3834">
        <v>1480888483</v>
      </c>
      <c r="J3834">
        <v>1478292883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6" t="e">
        <f>ROUND(E3834/L3834,2)</f>
        <v>#DIV/0!</v>
      </c>
      <c r="Q3834" t="str">
        <f>LEFT(N3834, SEARCH("/",N3834)-1)</f>
        <v>journalism</v>
      </c>
      <c r="R3834" t="str">
        <f>RIGHT(N3834, LEN(N3834)-SEARCH("/",N3834))</f>
        <v>audio</v>
      </c>
      <c r="S3834" s="10">
        <f t="shared" si="118"/>
        <v>42678.662997685184</v>
      </c>
      <c r="T3834" s="10">
        <f t="shared" si="119"/>
        <v>42708.704664351848</v>
      </c>
    </row>
    <row r="3835" spans="1:20" ht="49" x14ac:dyDescent="0.25">
      <c r="A3835">
        <v>1058</v>
      </c>
      <c r="B3835" s="3" t="s">
        <v>1059</v>
      </c>
      <c r="C3835" s="3" t="s">
        <v>5168</v>
      </c>
      <c r="D3835">
        <v>40000</v>
      </c>
      <c r="E3835">
        <v>0</v>
      </c>
      <c r="F3835" t="s">
        <v>8220</v>
      </c>
      <c r="G3835" t="s">
        <v>8224</v>
      </c>
      <c r="H3835" t="s">
        <v>8246</v>
      </c>
      <c r="I3835">
        <v>1427328000</v>
      </c>
      <c r="J3835">
        <v>1423777043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6" t="e">
        <f>ROUND(E3835/L3835,2)</f>
        <v>#DIV/0!</v>
      </c>
      <c r="Q3835" t="str">
        <f>LEFT(N3835, SEARCH("/",N3835)-1)</f>
        <v>journalism</v>
      </c>
      <c r="R3835" t="str">
        <f>RIGHT(N3835, LEN(N3835)-SEARCH("/",N3835))</f>
        <v>audio</v>
      </c>
      <c r="S3835" s="10">
        <f t="shared" si="118"/>
        <v>42047.692627314813</v>
      </c>
      <c r="T3835" s="10">
        <f t="shared" si="119"/>
        <v>42088.791666666664</v>
      </c>
    </row>
    <row r="3836" spans="1:20" ht="18" x14ac:dyDescent="0.25">
      <c r="A3836">
        <v>1059</v>
      </c>
      <c r="B3836" s="3" t="s">
        <v>1060</v>
      </c>
      <c r="C3836" s="3" t="s">
        <v>5169</v>
      </c>
      <c r="D3836">
        <v>1100</v>
      </c>
      <c r="E3836">
        <v>0</v>
      </c>
      <c r="F3836" t="s">
        <v>8220</v>
      </c>
      <c r="G3836" t="s">
        <v>8224</v>
      </c>
      <c r="H3836" t="s">
        <v>8246</v>
      </c>
      <c r="I3836">
        <v>1426269456</v>
      </c>
      <c r="J3836">
        <v>1423681056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6" t="e">
        <f>ROUND(E3836/L3836,2)</f>
        <v>#DIV/0!</v>
      </c>
      <c r="Q3836" t="str">
        <f>LEFT(N3836, SEARCH("/",N3836)-1)</f>
        <v>journalism</v>
      </c>
      <c r="R3836" t="str">
        <f>RIGHT(N3836, LEN(N3836)-SEARCH("/",N3836))</f>
        <v>audio</v>
      </c>
      <c r="S3836" s="10">
        <f t="shared" si="118"/>
        <v>42046.581666666665</v>
      </c>
      <c r="T3836" s="10">
        <f t="shared" si="119"/>
        <v>42076.54</v>
      </c>
    </row>
    <row r="3837" spans="1:20" ht="49" x14ac:dyDescent="0.25">
      <c r="A3837">
        <v>1060</v>
      </c>
      <c r="B3837" s="3" t="s">
        <v>1061</v>
      </c>
      <c r="C3837" s="3" t="s">
        <v>5170</v>
      </c>
      <c r="D3837">
        <v>5000</v>
      </c>
      <c r="E3837">
        <v>50</v>
      </c>
      <c r="F3837" t="s">
        <v>8220</v>
      </c>
      <c r="G3837" t="s">
        <v>8224</v>
      </c>
      <c r="H3837" t="s">
        <v>8246</v>
      </c>
      <c r="I3837">
        <v>1429134893</v>
      </c>
      <c r="J3837">
        <v>1426542893</v>
      </c>
      <c r="K3837" t="b">
        <v>0</v>
      </c>
      <c r="L3837">
        <v>1</v>
      </c>
      <c r="M3837" t="b">
        <v>0</v>
      </c>
      <c r="N3837" t="s">
        <v>8281</v>
      </c>
      <c r="O3837" s="5">
        <f>E3837/D3837</f>
        <v>0.01</v>
      </c>
      <c r="P3837" s="6">
        <f>ROUND(E3837/L3837,2)</f>
        <v>50</v>
      </c>
      <c r="Q3837" t="str">
        <f>LEFT(N3837, SEARCH("/",N3837)-1)</f>
        <v>journalism</v>
      </c>
      <c r="R3837" t="str">
        <f>RIGHT(N3837, LEN(N3837)-SEARCH("/",N3837))</f>
        <v>audio</v>
      </c>
      <c r="S3837" s="10">
        <f t="shared" si="118"/>
        <v>42079.704780092587</v>
      </c>
      <c r="T3837" s="10">
        <f t="shared" si="119"/>
        <v>42109.704780092587</v>
      </c>
    </row>
    <row r="3838" spans="1:20" ht="33" x14ac:dyDescent="0.25">
      <c r="A3838">
        <v>1061</v>
      </c>
      <c r="B3838" s="3" t="s">
        <v>1062</v>
      </c>
      <c r="C3838" s="3" t="s">
        <v>5171</v>
      </c>
      <c r="D3838">
        <v>4000</v>
      </c>
      <c r="E3838">
        <v>0</v>
      </c>
      <c r="F3838" t="s">
        <v>8220</v>
      </c>
      <c r="G3838" t="s">
        <v>8224</v>
      </c>
      <c r="H3838" t="s">
        <v>8246</v>
      </c>
      <c r="I3838">
        <v>1462150800</v>
      </c>
      <c r="J3838">
        <v>1456987108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6" t="e">
        <f>ROUND(E3838/L3838,2)</f>
        <v>#DIV/0!</v>
      </c>
      <c r="Q3838" t="str">
        <f>LEFT(N3838, SEARCH("/",N3838)-1)</f>
        <v>journalism</v>
      </c>
      <c r="R3838" t="str">
        <f>RIGHT(N3838, LEN(N3838)-SEARCH("/",N3838))</f>
        <v>audio</v>
      </c>
      <c r="S3838" s="10">
        <f t="shared" si="118"/>
        <v>42432.068379629629</v>
      </c>
      <c r="T3838" s="10">
        <f t="shared" si="119"/>
        <v>42491.833333333336</v>
      </c>
    </row>
    <row r="3839" spans="1:20" ht="18" x14ac:dyDescent="0.25">
      <c r="A3839">
        <v>1062</v>
      </c>
      <c r="B3839" s="3" t="s">
        <v>1063</v>
      </c>
      <c r="C3839" s="3" t="s">
        <v>5172</v>
      </c>
      <c r="D3839">
        <v>199</v>
      </c>
      <c r="E3839">
        <v>190</v>
      </c>
      <c r="F3839" t="s">
        <v>8220</v>
      </c>
      <c r="G3839" t="s">
        <v>8224</v>
      </c>
      <c r="H3839" t="s">
        <v>8246</v>
      </c>
      <c r="I3839">
        <v>1468351341</v>
      </c>
      <c r="J3839">
        <v>1467746541</v>
      </c>
      <c r="K3839" t="b">
        <v>0</v>
      </c>
      <c r="L3839">
        <v>4</v>
      </c>
      <c r="M3839" t="b">
        <v>0</v>
      </c>
      <c r="N3839" t="s">
        <v>8281</v>
      </c>
      <c r="O3839" s="5">
        <f>E3839/D3839</f>
        <v>0.95477386934673369</v>
      </c>
      <c r="P3839" s="6">
        <f>ROUND(E3839/L3839,2)</f>
        <v>47.5</v>
      </c>
      <c r="Q3839" t="str">
        <f>LEFT(N3839, SEARCH("/",N3839)-1)</f>
        <v>journalism</v>
      </c>
      <c r="R3839" t="str">
        <f>RIGHT(N3839, LEN(N3839)-SEARCH("/",N3839))</f>
        <v>audio</v>
      </c>
      <c r="S3839" s="10">
        <f t="shared" si="118"/>
        <v>42556.598854166667</v>
      </c>
      <c r="T3839" s="10">
        <f t="shared" si="119"/>
        <v>42563.598854166667</v>
      </c>
    </row>
    <row r="3840" spans="1:20" ht="49" x14ac:dyDescent="0.25">
      <c r="A3840">
        <v>1063</v>
      </c>
      <c r="B3840" s="3" t="s">
        <v>1064</v>
      </c>
      <c r="C3840" s="3" t="s">
        <v>5173</v>
      </c>
      <c r="D3840">
        <v>1000</v>
      </c>
      <c r="E3840">
        <v>0</v>
      </c>
      <c r="F3840" t="s">
        <v>8220</v>
      </c>
      <c r="G3840" t="s">
        <v>8224</v>
      </c>
      <c r="H3840" t="s">
        <v>8246</v>
      </c>
      <c r="I3840">
        <v>1472604262</v>
      </c>
      <c r="J3840">
        <v>1470012262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6" t="e">
        <f>ROUND(E3840/L3840,2)</f>
        <v>#DIV/0!</v>
      </c>
      <c r="Q3840" t="str">
        <f>LEFT(N3840, SEARCH("/",N3840)-1)</f>
        <v>journalism</v>
      </c>
      <c r="R3840" t="str">
        <f>RIGHT(N3840, LEN(N3840)-SEARCH("/",N3840))</f>
        <v>audio</v>
      </c>
      <c r="S3840" s="10">
        <f t="shared" si="118"/>
        <v>42582.822476851848</v>
      </c>
      <c r="T3840" s="10">
        <f t="shared" si="119"/>
        <v>42612.822476851848</v>
      </c>
    </row>
    <row r="3841" spans="1:20" ht="33" x14ac:dyDescent="0.25">
      <c r="A3841">
        <v>1224</v>
      </c>
      <c r="B3841" s="3" t="s">
        <v>1225</v>
      </c>
      <c r="C3841" s="3" t="s">
        <v>5334</v>
      </c>
      <c r="D3841">
        <v>15000</v>
      </c>
      <c r="E3841">
        <v>1060</v>
      </c>
      <c r="F3841" t="s">
        <v>8220</v>
      </c>
      <c r="G3841" t="s">
        <v>8224</v>
      </c>
      <c r="H3841" t="s">
        <v>8246</v>
      </c>
      <c r="I3841">
        <v>1402060302</v>
      </c>
      <c r="J3841">
        <v>1396876302</v>
      </c>
      <c r="K3841" t="b">
        <v>0</v>
      </c>
      <c r="L3841">
        <v>18</v>
      </c>
      <c r="M3841" t="b">
        <v>0</v>
      </c>
      <c r="N3841" t="s">
        <v>8286</v>
      </c>
      <c r="O3841" s="5">
        <f>E3841/D3841</f>
        <v>7.0666666666666669E-2</v>
      </c>
      <c r="P3841" s="6">
        <f>ROUND(E3841/L3841,2)</f>
        <v>58.89</v>
      </c>
      <c r="Q3841" t="str">
        <f>LEFT(N3841, SEARCH("/",N3841)-1)</f>
        <v>music</v>
      </c>
      <c r="R3841" t="str">
        <f>RIGHT(N3841, LEN(N3841)-SEARCH("/",N3841))</f>
        <v>world music</v>
      </c>
      <c r="S3841" s="10">
        <f t="shared" si="118"/>
        <v>41736.341458333329</v>
      </c>
      <c r="T3841" s="10">
        <f t="shared" si="119"/>
        <v>41796.341458333329</v>
      </c>
    </row>
    <row r="3842" spans="1:20" ht="49" x14ac:dyDescent="0.25">
      <c r="A3842">
        <v>1225</v>
      </c>
      <c r="B3842" s="3" t="s">
        <v>1226</v>
      </c>
      <c r="C3842" s="3" t="s">
        <v>5335</v>
      </c>
      <c r="D3842">
        <v>3000</v>
      </c>
      <c r="E3842">
        <v>132</v>
      </c>
      <c r="F3842" t="s">
        <v>8220</v>
      </c>
      <c r="G3842" t="s">
        <v>8224</v>
      </c>
      <c r="H3842" t="s">
        <v>8246</v>
      </c>
      <c r="I3842">
        <v>1382478278</v>
      </c>
      <c r="J3842">
        <v>1377294278</v>
      </c>
      <c r="K3842" t="b">
        <v>0</v>
      </c>
      <c r="L3842">
        <v>3</v>
      </c>
      <c r="M3842" t="b">
        <v>0</v>
      </c>
      <c r="N3842" t="s">
        <v>8286</v>
      </c>
      <c r="O3842" s="5">
        <f>E3842/D3842</f>
        <v>4.3999999999999997E-2</v>
      </c>
      <c r="P3842" s="6">
        <f>ROUND(E3842/L3842,2)</f>
        <v>44</v>
      </c>
      <c r="Q3842" t="str">
        <f>LEFT(N3842, SEARCH("/",N3842)-1)</f>
        <v>music</v>
      </c>
      <c r="R3842" t="str">
        <f>RIGHT(N3842, LEN(N3842)-SEARCH("/",N3842))</f>
        <v>world music</v>
      </c>
      <c r="S3842" s="10">
        <f t="shared" si="118"/>
        <v>41509.697662037033</v>
      </c>
      <c r="T3842" s="10">
        <f t="shared" si="119"/>
        <v>41569.697662037033</v>
      </c>
    </row>
    <row r="3843" spans="1:20" ht="49" x14ac:dyDescent="0.25">
      <c r="A3843">
        <v>1226</v>
      </c>
      <c r="B3843" s="3" t="s">
        <v>1227</v>
      </c>
      <c r="C3843" s="3" t="s">
        <v>5336</v>
      </c>
      <c r="D3843">
        <v>50000</v>
      </c>
      <c r="E3843">
        <v>1937</v>
      </c>
      <c r="F3843" t="s">
        <v>8220</v>
      </c>
      <c r="G3843" t="s">
        <v>8224</v>
      </c>
      <c r="H3843" t="s">
        <v>8246</v>
      </c>
      <c r="I3843">
        <v>1398042000</v>
      </c>
      <c r="J3843">
        <v>1395089981</v>
      </c>
      <c r="K3843" t="b">
        <v>0</v>
      </c>
      <c r="L3843">
        <v>40</v>
      </c>
      <c r="M3843" t="b">
        <v>0</v>
      </c>
      <c r="N3843" t="s">
        <v>8286</v>
      </c>
      <c r="O3843" s="5">
        <f>E3843/D3843</f>
        <v>3.8739999999999997E-2</v>
      </c>
      <c r="P3843" s="6">
        <f>ROUND(E3843/L3843,2)</f>
        <v>48.43</v>
      </c>
      <c r="Q3843" t="str">
        <f>LEFT(N3843, SEARCH("/",N3843)-1)</f>
        <v>music</v>
      </c>
      <c r="R3843" t="str">
        <f>RIGHT(N3843, LEN(N3843)-SEARCH("/",N3843))</f>
        <v>world music</v>
      </c>
      <c r="S3843" s="10">
        <f t="shared" ref="S3843:S3906" si="120">(J3843/86400)+25569+(-5/24)</f>
        <v>41715.666446759256</v>
      </c>
      <c r="T3843" s="10">
        <f t="shared" ref="T3843:T3906" si="121">(I3843/86400)+25569+(-5/24)</f>
        <v>41749.833333333328</v>
      </c>
    </row>
    <row r="3844" spans="1:20" ht="49" x14ac:dyDescent="0.25">
      <c r="A3844">
        <v>1227</v>
      </c>
      <c r="B3844" s="3" t="s">
        <v>1228</v>
      </c>
      <c r="C3844" s="3" t="s">
        <v>5337</v>
      </c>
      <c r="D3844">
        <v>2000</v>
      </c>
      <c r="E3844">
        <v>0</v>
      </c>
      <c r="F3844" t="s">
        <v>8220</v>
      </c>
      <c r="G3844" t="s">
        <v>8224</v>
      </c>
      <c r="H3844" t="s">
        <v>8246</v>
      </c>
      <c r="I3844">
        <v>1407394800</v>
      </c>
      <c r="J3844">
        <v>1404770616</v>
      </c>
      <c r="K3844" t="b">
        <v>0</v>
      </c>
      <c r="L3844">
        <v>0</v>
      </c>
      <c r="M3844" t="b">
        <v>0</v>
      </c>
      <c r="N3844" t="s">
        <v>8286</v>
      </c>
      <c r="O3844" s="5">
        <f>E3844/D3844</f>
        <v>0</v>
      </c>
      <c r="P3844" s="6" t="e">
        <f>ROUND(E3844/L3844,2)</f>
        <v>#DIV/0!</v>
      </c>
      <c r="Q3844" t="str">
        <f>LEFT(N3844, SEARCH("/",N3844)-1)</f>
        <v>music</v>
      </c>
      <c r="R3844" t="str">
        <f>RIGHT(N3844, LEN(N3844)-SEARCH("/",N3844))</f>
        <v>world music</v>
      </c>
      <c r="S3844" s="10">
        <f t="shared" si="120"/>
        <v>41827.710833333331</v>
      </c>
      <c r="T3844" s="10">
        <f t="shared" si="121"/>
        <v>41858.083333333328</v>
      </c>
    </row>
    <row r="3845" spans="1:20" ht="33" x14ac:dyDescent="0.25">
      <c r="A3845">
        <v>1228</v>
      </c>
      <c r="B3845" s="3" t="s">
        <v>1229</v>
      </c>
      <c r="C3845" s="3" t="s">
        <v>5338</v>
      </c>
      <c r="D3845">
        <v>5000</v>
      </c>
      <c r="E3845">
        <v>1465</v>
      </c>
      <c r="F3845" t="s">
        <v>8220</v>
      </c>
      <c r="G3845" t="s">
        <v>8224</v>
      </c>
      <c r="H3845" t="s">
        <v>8246</v>
      </c>
      <c r="I3845">
        <v>1317231008</v>
      </c>
      <c r="J3845">
        <v>1312047008</v>
      </c>
      <c r="K3845" t="b">
        <v>0</v>
      </c>
      <c r="L3845">
        <v>24</v>
      </c>
      <c r="M3845" t="b">
        <v>0</v>
      </c>
      <c r="N3845" t="s">
        <v>8286</v>
      </c>
      <c r="O3845" s="5">
        <f>E3845/D3845</f>
        <v>0.29299999999999998</v>
      </c>
      <c r="P3845" s="6">
        <f>ROUND(E3845/L3845,2)</f>
        <v>61.04</v>
      </c>
      <c r="Q3845" t="str">
        <f>LEFT(N3845, SEARCH("/",N3845)-1)</f>
        <v>music</v>
      </c>
      <c r="R3845" t="str">
        <f>RIGHT(N3845, LEN(N3845)-SEARCH("/",N3845))</f>
        <v>world music</v>
      </c>
      <c r="S3845" s="10">
        <f t="shared" si="120"/>
        <v>40754.520925925921</v>
      </c>
      <c r="T3845" s="10">
        <f t="shared" si="121"/>
        <v>40814.520925925921</v>
      </c>
    </row>
    <row r="3846" spans="1:20" ht="49" x14ac:dyDescent="0.25">
      <c r="A3846">
        <v>1229</v>
      </c>
      <c r="B3846" s="3" t="s">
        <v>1230</v>
      </c>
      <c r="C3846" s="3" t="s">
        <v>5339</v>
      </c>
      <c r="D3846">
        <v>2750</v>
      </c>
      <c r="E3846">
        <v>25</v>
      </c>
      <c r="F3846" t="s">
        <v>8220</v>
      </c>
      <c r="G3846" t="s">
        <v>8224</v>
      </c>
      <c r="H3846" t="s">
        <v>8246</v>
      </c>
      <c r="I3846">
        <v>1334592000</v>
      </c>
      <c r="J3846">
        <v>1331982127</v>
      </c>
      <c r="K3846" t="b">
        <v>0</v>
      </c>
      <c r="L3846">
        <v>1</v>
      </c>
      <c r="M3846" t="b">
        <v>0</v>
      </c>
      <c r="N3846" t="s">
        <v>8286</v>
      </c>
      <c r="O3846" s="5">
        <f>E3846/D3846</f>
        <v>9.0909090909090905E-3</v>
      </c>
      <c r="P3846" s="6">
        <f>ROUND(E3846/L3846,2)</f>
        <v>25</v>
      </c>
      <c r="Q3846" t="str">
        <f>LEFT(N3846, SEARCH("/",N3846)-1)</f>
        <v>music</v>
      </c>
      <c r="R3846" t="str">
        <f>RIGHT(N3846, LEN(N3846)-SEARCH("/",N3846))</f>
        <v>world music</v>
      </c>
      <c r="S3846" s="10">
        <f t="shared" si="120"/>
        <v>40985.251469907402</v>
      </c>
      <c r="T3846" s="10">
        <f t="shared" si="121"/>
        <v>41015.458333333328</v>
      </c>
    </row>
    <row r="3847" spans="1:20" ht="49" x14ac:dyDescent="0.25">
      <c r="A3847">
        <v>1230</v>
      </c>
      <c r="B3847" s="3" t="s">
        <v>1231</v>
      </c>
      <c r="C3847" s="3" t="s">
        <v>5340</v>
      </c>
      <c r="D3847">
        <v>500000</v>
      </c>
      <c r="E3847">
        <v>0</v>
      </c>
      <c r="F3847" t="s">
        <v>8220</v>
      </c>
      <c r="G3847" t="s">
        <v>8224</v>
      </c>
      <c r="H3847" t="s">
        <v>8246</v>
      </c>
      <c r="I3847">
        <v>1298589630</v>
      </c>
      <c r="J3847">
        <v>1295997630</v>
      </c>
      <c r="K3847" t="b">
        <v>0</v>
      </c>
      <c r="L3847">
        <v>0</v>
      </c>
      <c r="M3847" t="b">
        <v>0</v>
      </c>
      <c r="N3847" t="s">
        <v>8286</v>
      </c>
      <c r="O3847" s="5">
        <f>E3847/D3847</f>
        <v>0</v>
      </c>
      <c r="P3847" s="6" t="e">
        <f>ROUND(E3847/L3847,2)</f>
        <v>#DIV/0!</v>
      </c>
      <c r="Q3847" t="str">
        <f>LEFT(N3847, SEARCH("/",N3847)-1)</f>
        <v>music</v>
      </c>
      <c r="R3847" t="str">
        <f>RIGHT(N3847, LEN(N3847)-SEARCH("/",N3847))</f>
        <v>world music</v>
      </c>
      <c r="S3847" s="10">
        <f t="shared" si="120"/>
        <v>40568.764236111107</v>
      </c>
      <c r="T3847" s="10">
        <f t="shared" si="121"/>
        <v>40598.764236111107</v>
      </c>
    </row>
    <row r="3848" spans="1:20" ht="49" x14ac:dyDescent="0.25">
      <c r="A3848">
        <v>1231</v>
      </c>
      <c r="B3848" s="3" t="s">
        <v>1232</v>
      </c>
      <c r="C3848" s="3" t="s">
        <v>5341</v>
      </c>
      <c r="D3848">
        <v>5000</v>
      </c>
      <c r="E3848">
        <v>0</v>
      </c>
      <c r="F3848" t="s">
        <v>8220</v>
      </c>
      <c r="G3848" t="s">
        <v>8224</v>
      </c>
      <c r="H3848" t="s">
        <v>8246</v>
      </c>
      <c r="I3848">
        <v>1440723600</v>
      </c>
      <c r="J3848">
        <v>1436394968</v>
      </c>
      <c r="K3848" t="b">
        <v>0</v>
      </c>
      <c r="L3848">
        <v>0</v>
      </c>
      <c r="M3848" t="b">
        <v>0</v>
      </c>
      <c r="N3848" t="s">
        <v>8286</v>
      </c>
      <c r="O3848" s="5">
        <f>E3848/D3848</f>
        <v>0</v>
      </c>
      <c r="P3848" s="6" t="e">
        <f>ROUND(E3848/L3848,2)</f>
        <v>#DIV/0!</v>
      </c>
      <c r="Q3848" t="str">
        <f>LEFT(N3848, SEARCH("/",N3848)-1)</f>
        <v>music</v>
      </c>
      <c r="R3848" t="str">
        <f>RIGHT(N3848, LEN(N3848)-SEARCH("/",N3848))</f>
        <v>world music</v>
      </c>
      <c r="S3848" s="10">
        <f t="shared" si="120"/>
        <v>42193.733425925922</v>
      </c>
      <c r="T3848" s="10">
        <f t="shared" si="121"/>
        <v>42243.833333333336</v>
      </c>
    </row>
    <row r="3849" spans="1:20" ht="49" x14ac:dyDescent="0.25">
      <c r="A3849">
        <v>1232</v>
      </c>
      <c r="B3849" s="3" t="s">
        <v>1233</v>
      </c>
      <c r="C3849" s="3" t="s">
        <v>5342</v>
      </c>
      <c r="D3849">
        <v>5000</v>
      </c>
      <c r="E3849">
        <v>40</v>
      </c>
      <c r="F3849" t="s">
        <v>8220</v>
      </c>
      <c r="G3849" t="s">
        <v>8224</v>
      </c>
      <c r="H3849" t="s">
        <v>8246</v>
      </c>
      <c r="I3849">
        <v>1381090870</v>
      </c>
      <c r="J3849">
        <v>1377030070</v>
      </c>
      <c r="K3849" t="b">
        <v>0</v>
      </c>
      <c r="L3849">
        <v>1</v>
      </c>
      <c r="M3849" t="b">
        <v>0</v>
      </c>
      <c r="N3849" t="s">
        <v>8286</v>
      </c>
      <c r="O3849" s="5">
        <f>E3849/D3849</f>
        <v>8.0000000000000002E-3</v>
      </c>
      <c r="P3849" s="6">
        <f>ROUND(E3849/L3849,2)</f>
        <v>40</v>
      </c>
      <c r="Q3849" t="str">
        <f>LEFT(N3849, SEARCH("/",N3849)-1)</f>
        <v>music</v>
      </c>
      <c r="R3849" t="str">
        <f>RIGHT(N3849, LEN(N3849)-SEARCH("/",N3849))</f>
        <v>world music</v>
      </c>
      <c r="S3849" s="10">
        <f t="shared" si="120"/>
        <v>41506.639699074069</v>
      </c>
      <c r="T3849" s="10">
        <f t="shared" si="121"/>
        <v>41553.639699074069</v>
      </c>
    </row>
    <row r="3850" spans="1:20" ht="49" x14ac:dyDescent="0.25">
      <c r="A3850">
        <v>1233</v>
      </c>
      <c r="B3850" s="3" t="s">
        <v>1234</v>
      </c>
      <c r="C3850" s="3" t="s">
        <v>5343</v>
      </c>
      <c r="D3850">
        <v>1000</v>
      </c>
      <c r="E3850">
        <v>116</v>
      </c>
      <c r="F3850" t="s">
        <v>8220</v>
      </c>
      <c r="G3850" t="s">
        <v>8224</v>
      </c>
      <c r="H3850" t="s">
        <v>8246</v>
      </c>
      <c r="I3850">
        <v>1329864374</v>
      </c>
      <c r="J3850">
        <v>1328049974</v>
      </c>
      <c r="K3850" t="b">
        <v>0</v>
      </c>
      <c r="L3850">
        <v>6</v>
      </c>
      <c r="M3850" t="b">
        <v>0</v>
      </c>
      <c r="N3850" t="s">
        <v>8286</v>
      </c>
      <c r="O3850" s="5">
        <f>E3850/D3850</f>
        <v>0.11600000000000001</v>
      </c>
      <c r="P3850" s="6">
        <f>ROUND(E3850/L3850,2)</f>
        <v>19.329999999999998</v>
      </c>
      <c r="Q3850" t="str">
        <f>LEFT(N3850, SEARCH("/",N3850)-1)</f>
        <v>music</v>
      </c>
      <c r="R3850" t="str">
        <f>RIGHT(N3850, LEN(N3850)-SEARCH("/",N3850))</f>
        <v>world music</v>
      </c>
      <c r="S3850" s="10">
        <f t="shared" si="120"/>
        <v>40939.740439814814</v>
      </c>
      <c r="T3850" s="10">
        <f t="shared" si="121"/>
        <v>40960.740439814814</v>
      </c>
    </row>
    <row r="3851" spans="1:20" ht="49" x14ac:dyDescent="0.25">
      <c r="A3851">
        <v>1234</v>
      </c>
      <c r="B3851" s="3" t="s">
        <v>1235</v>
      </c>
      <c r="C3851" s="3" t="s">
        <v>5344</v>
      </c>
      <c r="D3851">
        <v>50000</v>
      </c>
      <c r="E3851">
        <v>0</v>
      </c>
      <c r="F3851" t="s">
        <v>8220</v>
      </c>
      <c r="G3851" t="s">
        <v>8225</v>
      </c>
      <c r="H3851" t="s">
        <v>8247</v>
      </c>
      <c r="I3851">
        <v>1422903342</v>
      </c>
      <c r="J3851">
        <v>1420311342</v>
      </c>
      <c r="K3851" t="b">
        <v>0</v>
      </c>
      <c r="L3851">
        <v>0</v>
      </c>
      <c r="M3851" t="b">
        <v>0</v>
      </c>
      <c r="N3851" t="s">
        <v>8286</v>
      </c>
      <c r="O3851" s="5">
        <f>E3851/D3851</f>
        <v>0</v>
      </c>
      <c r="P3851" s="6" t="e">
        <f>ROUND(E3851/L3851,2)</f>
        <v>#DIV/0!</v>
      </c>
      <c r="Q3851" t="str">
        <f>LEFT(N3851, SEARCH("/",N3851)-1)</f>
        <v>music</v>
      </c>
      <c r="R3851" t="str">
        <f>RIGHT(N3851, LEN(N3851)-SEARCH("/",N3851))</f>
        <v>world music</v>
      </c>
      <c r="S3851" s="10">
        <f t="shared" si="120"/>
        <v>42007.580347222225</v>
      </c>
      <c r="T3851" s="10">
        <f t="shared" si="121"/>
        <v>42037.580347222225</v>
      </c>
    </row>
    <row r="3852" spans="1:20" ht="49" x14ac:dyDescent="0.25">
      <c r="A3852">
        <v>1235</v>
      </c>
      <c r="B3852" s="3" t="s">
        <v>1236</v>
      </c>
      <c r="C3852" s="3" t="s">
        <v>5345</v>
      </c>
      <c r="D3852">
        <v>7534</v>
      </c>
      <c r="E3852">
        <v>210</v>
      </c>
      <c r="F3852" t="s">
        <v>8220</v>
      </c>
      <c r="G3852" t="s">
        <v>8224</v>
      </c>
      <c r="H3852" t="s">
        <v>8246</v>
      </c>
      <c r="I3852">
        <v>1387077299</v>
      </c>
      <c r="J3852">
        <v>1383621299</v>
      </c>
      <c r="K3852" t="b">
        <v>0</v>
      </c>
      <c r="L3852">
        <v>6</v>
      </c>
      <c r="M3852" t="b">
        <v>0</v>
      </c>
      <c r="N3852" t="s">
        <v>8286</v>
      </c>
      <c r="O3852" s="5">
        <f>E3852/D3852</f>
        <v>2.787363950092912E-2</v>
      </c>
      <c r="P3852" s="6">
        <f>ROUND(E3852/L3852,2)</f>
        <v>35</v>
      </c>
      <c r="Q3852" t="str">
        <f>LEFT(N3852, SEARCH("/",N3852)-1)</f>
        <v>music</v>
      </c>
      <c r="R3852" t="str">
        <f>RIGHT(N3852, LEN(N3852)-SEARCH("/",N3852))</f>
        <v>world music</v>
      </c>
      <c r="S3852" s="10">
        <f t="shared" si="120"/>
        <v>41582.927071759259</v>
      </c>
      <c r="T3852" s="10">
        <f t="shared" si="121"/>
        <v>41622.927071759259</v>
      </c>
    </row>
    <row r="3853" spans="1:20" ht="18" x14ac:dyDescent="0.25">
      <c r="A3853">
        <v>1236</v>
      </c>
      <c r="B3853" s="3" t="s">
        <v>1237</v>
      </c>
      <c r="C3853" s="3" t="s">
        <v>5346</v>
      </c>
      <c r="D3853">
        <v>2500</v>
      </c>
      <c r="E3853">
        <v>0</v>
      </c>
      <c r="F3853" t="s">
        <v>8220</v>
      </c>
      <c r="G3853" t="s">
        <v>8224</v>
      </c>
      <c r="H3853" t="s">
        <v>8246</v>
      </c>
      <c r="I3853">
        <v>1343491200</v>
      </c>
      <c r="J3853">
        <v>1342801164</v>
      </c>
      <c r="K3853" t="b">
        <v>0</v>
      </c>
      <c r="L3853">
        <v>0</v>
      </c>
      <c r="M3853" t="b">
        <v>0</v>
      </c>
      <c r="N3853" t="s">
        <v>8286</v>
      </c>
      <c r="O3853" s="5">
        <f>E3853/D3853</f>
        <v>0</v>
      </c>
      <c r="P3853" s="6" t="e">
        <f>ROUND(E3853/L3853,2)</f>
        <v>#DIV/0!</v>
      </c>
      <c r="Q3853" t="str">
        <f>LEFT(N3853, SEARCH("/",N3853)-1)</f>
        <v>music</v>
      </c>
      <c r="R3853" t="str">
        <f>RIGHT(N3853, LEN(N3853)-SEARCH("/",N3853))</f>
        <v>world music</v>
      </c>
      <c r="S3853" s="10">
        <f t="shared" si="120"/>
        <v>41110.47180555555</v>
      </c>
      <c r="T3853" s="10">
        <f t="shared" si="121"/>
        <v>41118.458333333328</v>
      </c>
    </row>
    <row r="3854" spans="1:20" ht="49" x14ac:dyDescent="0.25">
      <c r="A3854">
        <v>1237</v>
      </c>
      <c r="B3854" s="3" t="s">
        <v>1238</v>
      </c>
      <c r="C3854" s="3" t="s">
        <v>5347</v>
      </c>
      <c r="D3854">
        <v>25000</v>
      </c>
      <c r="E3854">
        <v>0</v>
      </c>
      <c r="F3854" t="s">
        <v>8220</v>
      </c>
      <c r="G3854" t="s">
        <v>8224</v>
      </c>
      <c r="H3854" t="s">
        <v>8246</v>
      </c>
      <c r="I3854">
        <v>1345790865</v>
      </c>
      <c r="J3854">
        <v>1344062865</v>
      </c>
      <c r="K3854" t="b">
        <v>0</v>
      </c>
      <c r="L3854">
        <v>0</v>
      </c>
      <c r="M3854" t="b">
        <v>0</v>
      </c>
      <c r="N3854" t="s">
        <v>8286</v>
      </c>
      <c r="O3854" s="5">
        <f>E3854/D3854</f>
        <v>0</v>
      </c>
      <c r="P3854" s="6" t="e">
        <f>ROUND(E3854/L3854,2)</f>
        <v>#DIV/0!</v>
      </c>
      <c r="Q3854" t="str">
        <f>LEFT(N3854, SEARCH("/",N3854)-1)</f>
        <v>music</v>
      </c>
      <c r="R3854" t="str">
        <f>RIGHT(N3854, LEN(N3854)-SEARCH("/",N3854))</f>
        <v>world music</v>
      </c>
      <c r="S3854" s="10">
        <f t="shared" si="120"/>
        <v>41125.074826388889</v>
      </c>
      <c r="T3854" s="10">
        <f t="shared" si="121"/>
        <v>41145.074826388889</v>
      </c>
    </row>
    <row r="3855" spans="1:20" ht="49" x14ac:dyDescent="0.25">
      <c r="A3855">
        <v>1238</v>
      </c>
      <c r="B3855" s="3" t="s">
        <v>1239</v>
      </c>
      <c r="C3855" s="3" t="s">
        <v>5348</v>
      </c>
      <c r="D3855">
        <v>1000</v>
      </c>
      <c r="E3855">
        <v>178</v>
      </c>
      <c r="F3855" t="s">
        <v>8220</v>
      </c>
      <c r="G3855" t="s">
        <v>8224</v>
      </c>
      <c r="H3855" t="s">
        <v>8246</v>
      </c>
      <c r="I3855">
        <v>1312641536</v>
      </c>
      <c r="J3855">
        <v>1310049536</v>
      </c>
      <c r="K3855" t="b">
        <v>0</v>
      </c>
      <c r="L3855">
        <v>3</v>
      </c>
      <c r="M3855" t="b">
        <v>0</v>
      </c>
      <c r="N3855" t="s">
        <v>8286</v>
      </c>
      <c r="O3855" s="5">
        <f>E3855/D3855</f>
        <v>0.17799999999999999</v>
      </c>
      <c r="P3855" s="6">
        <f>ROUND(E3855/L3855,2)</f>
        <v>59.33</v>
      </c>
      <c r="Q3855" t="str">
        <f>LEFT(N3855, SEARCH("/",N3855)-1)</f>
        <v>music</v>
      </c>
      <c r="R3855" t="str">
        <f>RIGHT(N3855, LEN(N3855)-SEARCH("/",N3855))</f>
        <v>world music</v>
      </c>
      <c r="S3855" s="10">
        <f t="shared" si="120"/>
        <v>40731.402037037034</v>
      </c>
      <c r="T3855" s="10">
        <f t="shared" si="121"/>
        <v>40761.402037037034</v>
      </c>
    </row>
    <row r="3856" spans="1:20" ht="33" x14ac:dyDescent="0.25">
      <c r="A3856">
        <v>1239</v>
      </c>
      <c r="B3856" s="3" t="s">
        <v>1240</v>
      </c>
      <c r="C3856" s="3" t="s">
        <v>5349</v>
      </c>
      <c r="D3856">
        <v>2500</v>
      </c>
      <c r="E3856">
        <v>0</v>
      </c>
      <c r="F3856" t="s">
        <v>8220</v>
      </c>
      <c r="G3856" t="s">
        <v>8224</v>
      </c>
      <c r="H3856" t="s">
        <v>8246</v>
      </c>
      <c r="I3856">
        <v>1325804767</v>
      </c>
      <c r="J3856">
        <v>1323212767</v>
      </c>
      <c r="K3856" t="b">
        <v>0</v>
      </c>
      <c r="L3856">
        <v>0</v>
      </c>
      <c r="M3856" t="b">
        <v>0</v>
      </c>
      <c r="N3856" t="s">
        <v>8286</v>
      </c>
      <c r="O3856" s="5">
        <f>E3856/D3856</f>
        <v>0</v>
      </c>
      <c r="P3856" s="6" t="e">
        <f>ROUND(E3856/L3856,2)</f>
        <v>#DIV/0!</v>
      </c>
      <c r="Q3856" t="str">
        <f>LEFT(N3856, SEARCH("/",N3856)-1)</f>
        <v>music</v>
      </c>
      <c r="R3856" t="str">
        <f>RIGHT(N3856, LEN(N3856)-SEARCH("/",N3856))</f>
        <v>world music</v>
      </c>
      <c r="S3856" s="10">
        <f t="shared" si="120"/>
        <v>40883.754247685181</v>
      </c>
      <c r="T3856" s="10">
        <f t="shared" si="121"/>
        <v>40913.754247685181</v>
      </c>
    </row>
    <row r="3857" spans="1:20" ht="33" x14ac:dyDescent="0.25">
      <c r="A3857">
        <v>1240</v>
      </c>
      <c r="B3857" s="3" t="s">
        <v>1241</v>
      </c>
      <c r="C3857" s="3" t="s">
        <v>5350</v>
      </c>
      <c r="D3857">
        <v>8000</v>
      </c>
      <c r="E3857">
        <v>241</v>
      </c>
      <c r="F3857" t="s">
        <v>8220</v>
      </c>
      <c r="G3857" t="s">
        <v>8224</v>
      </c>
      <c r="H3857" t="s">
        <v>8246</v>
      </c>
      <c r="I3857">
        <v>1373665860</v>
      </c>
      <c r="J3857">
        <v>1368579457</v>
      </c>
      <c r="K3857" t="b">
        <v>0</v>
      </c>
      <c r="L3857">
        <v>8</v>
      </c>
      <c r="M3857" t="b">
        <v>0</v>
      </c>
      <c r="N3857" t="s">
        <v>8286</v>
      </c>
      <c r="O3857" s="5">
        <f>E3857/D3857</f>
        <v>3.0124999999999999E-2</v>
      </c>
      <c r="P3857" s="6">
        <f>ROUND(E3857/L3857,2)</f>
        <v>30.13</v>
      </c>
      <c r="Q3857" t="str">
        <f>LEFT(N3857, SEARCH("/",N3857)-1)</f>
        <v>music</v>
      </c>
      <c r="R3857" t="str">
        <f>RIGHT(N3857, LEN(N3857)-SEARCH("/",N3857))</f>
        <v>world music</v>
      </c>
      <c r="S3857" s="10">
        <f t="shared" si="120"/>
        <v>41408.831678240742</v>
      </c>
      <c r="T3857" s="10">
        <f t="shared" si="121"/>
        <v>41467.70208333333</v>
      </c>
    </row>
    <row r="3858" spans="1:20" ht="49" x14ac:dyDescent="0.25">
      <c r="A3858">
        <v>1241</v>
      </c>
      <c r="B3858" s="3" t="s">
        <v>1242</v>
      </c>
      <c r="C3858" s="3" t="s">
        <v>5351</v>
      </c>
      <c r="D3858">
        <v>5000</v>
      </c>
      <c r="E3858">
        <v>2537</v>
      </c>
      <c r="F3858" t="s">
        <v>8220</v>
      </c>
      <c r="G3858" t="s">
        <v>8224</v>
      </c>
      <c r="H3858" t="s">
        <v>8246</v>
      </c>
      <c r="I3858">
        <v>1414994340</v>
      </c>
      <c r="J3858">
        <v>1413057980</v>
      </c>
      <c r="K3858" t="b">
        <v>0</v>
      </c>
      <c r="L3858">
        <v>34</v>
      </c>
      <c r="M3858" t="b">
        <v>0</v>
      </c>
      <c r="N3858" t="s">
        <v>8286</v>
      </c>
      <c r="O3858" s="5">
        <f>E3858/D3858</f>
        <v>0.50739999999999996</v>
      </c>
      <c r="P3858" s="6">
        <f>ROUND(E3858/L3858,2)</f>
        <v>74.62</v>
      </c>
      <c r="Q3858" t="str">
        <f>LEFT(N3858, SEARCH("/",N3858)-1)</f>
        <v>music</v>
      </c>
      <c r="R3858" t="str">
        <f>RIGHT(N3858, LEN(N3858)-SEARCH("/",N3858))</f>
        <v>world music</v>
      </c>
      <c r="S3858" s="10">
        <f t="shared" si="120"/>
        <v>41923.629398148143</v>
      </c>
      <c r="T3858" s="10">
        <f t="shared" si="121"/>
        <v>41946.040972222218</v>
      </c>
    </row>
    <row r="3859" spans="1:20" ht="49" x14ac:dyDescent="0.25">
      <c r="A3859">
        <v>1242</v>
      </c>
      <c r="B3859" s="3" t="s">
        <v>1243</v>
      </c>
      <c r="C3859" s="3" t="s">
        <v>5352</v>
      </c>
      <c r="D3859">
        <v>911</v>
      </c>
      <c r="E3859">
        <v>5</v>
      </c>
      <c r="F3859" t="s">
        <v>8220</v>
      </c>
      <c r="G3859" t="s">
        <v>8224</v>
      </c>
      <c r="H3859" t="s">
        <v>8246</v>
      </c>
      <c r="I3859">
        <v>1315747080</v>
      </c>
      <c r="J3859">
        <v>1314417502</v>
      </c>
      <c r="K3859" t="b">
        <v>0</v>
      </c>
      <c r="L3859">
        <v>1</v>
      </c>
      <c r="M3859" t="b">
        <v>0</v>
      </c>
      <c r="N3859" t="s">
        <v>8286</v>
      </c>
      <c r="O3859" s="5">
        <f>E3859/D3859</f>
        <v>5.4884742041712408E-3</v>
      </c>
      <c r="P3859" s="6">
        <f>ROUND(E3859/L3859,2)</f>
        <v>5</v>
      </c>
      <c r="Q3859" t="str">
        <f>LEFT(N3859, SEARCH("/",N3859)-1)</f>
        <v>music</v>
      </c>
      <c r="R3859" t="str">
        <f>RIGHT(N3859, LEN(N3859)-SEARCH("/",N3859))</f>
        <v>world music</v>
      </c>
      <c r="S3859" s="10">
        <f t="shared" si="120"/>
        <v>40781.957199074073</v>
      </c>
      <c r="T3859" s="10">
        <f t="shared" si="121"/>
        <v>40797.345833333333</v>
      </c>
    </row>
    <row r="3860" spans="1:20" ht="49" x14ac:dyDescent="0.25">
      <c r="A3860">
        <v>1243</v>
      </c>
      <c r="B3860" s="3" t="s">
        <v>1244</v>
      </c>
      <c r="C3860" s="3" t="s">
        <v>5353</v>
      </c>
      <c r="D3860">
        <v>12000</v>
      </c>
      <c r="E3860">
        <v>1691</v>
      </c>
      <c r="F3860" t="s">
        <v>8220</v>
      </c>
      <c r="G3860" t="s">
        <v>8224</v>
      </c>
      <c r="H3860" t="s">
        <v>8246</v>
      </c>
      <c r="I3860">
        <v>1310158800</v>
      </c>
      <c r="J3860">
        <v>1304888771</v>
      </c>
      <c r="K3860" t="b">
        <v>0</v>
      </c>
      <c r="L3860">
        <v>38</v>
      </c>
      <c r="M3860" t="b">
        <v>0</v>
      </c>
      <c r="N3860" t="s">
        <v>8286</v>
      </c>
      <c r="O3860" s="5">
        <f>E3860/D3860</f>
        <v>0.14091666666666666</v>
      </c>
      <c r="P3860" s="6">
        <f>ROUND(E3860/L3860,2)</f>
        <v>44.5</v>
      </c>
      <c r="Q3860" t="str">
        <f>LEFT(N3860, SEARCH("/",N3860)-1)</f>
        <v>music</v>
      </c>
      <c r="R3860" t="str">
        <f>RIGHT(N3860, LEN(N3860)-SEARCH("/",N3860))</f>
        <v>world music</v>
      </c>
      <c r="S3860" s="10">
        <f t="shared" si="120"/>
        <v>40671.670960648145</v>
      </c>
      <c r="T3860" s="10">
        <f t="shared" si="121"/>
        <v>40732.666666666664</v>
      </c>
    </row>
    <row r="3861" spans="1:20" ht="49" x14ac:dyDescent="0.25">
      <c r="A3861">
        <v>1304</v>
      </c>
      <c r="B3861" s="3" t="s">
        <v>1305</v>
      </c>
      <c r="C3861" s="3" t="s">
        <v>5414</v>
      </c>
      <c r="D3861">
        <v>40000</v>
      </c>
      <c r="E3861">
        <v>15851</v>
      </c>
      <c r="F3861" t="s">
        <v>8220</v>
      </c>
      <c r="G3861" t="s">
        <v>8225</v>
      </c>
      <c r="H3861" t="s">
        <v>8247</v>
      </c>
      <c r="I3861">
        <v>1489376405</v>
      </c>
      <c r="J3861">
        <v>1484196005</v>
      </c>
      <c r="K3861" t="b">
        <v>0</v>
      </c>
      <c r="L3861">
        <v>104</v>
      </c>
      <c r="M3861" t="b">
        <v>0</v>
      </c>
      <c r="N3861" t="s">
        <v>8273</v>
      </c>
      <c r="O3861" s="5">
        <f>E3861/D3861</f>
        <v>0.39627499999999999</v>
      </c>
      <c r="P3861" s="6">
        <f>ROUND(E3861/L3861,2)</f>
        <v>152.41</v>
      </c>
      <c r="Q3861" t="str">
        <f>LEFT(N3861, SEARCH("/",N3861)-1)</f>
        <v>technology</v>
      </c>
      <c r="R3861" t="str">
        <f>RIGHT(N3861, LEN(N3861)-SEARCH("/",N3861))</f>
        <v>wearables</v>
      </c>
      <c r="S3861" s="10">
        <f t="shared" si="120"/>
        <v>42746.986168981479</v>
      </c>
      <c r="T3861" s="10">
        <f t="shared" si="121"/>
        <v>42806.944502314807</v>
      </c>
    </row>
    <row r="3862" spans="1:20" ht="49" x14ac:dyDescent="0.25">
      <c r="A3862">
        <v>1305</v>
      </c>
      <c r="B3862" s="3" t="s">
        <v>1306</v>
      </c>
      <c r="C3862" s="3" t="s">
        <v>5415</v>
      </c>
      <c r="D3862">
        <v>30000</v>
      </c>
      <c r="E3862">
        <v>7793</v>
      </c>
      <c r="F3862" t="s">
        <v>8220</v>
      </c>
      <c r="G3862" t="s">
        <v>8224</v>
      </c>
      <c r="H3862" t="s">
        <v>8246</v>
      </c>
      <c r="I3862">
        <v>1469122200</v>
      </c>
      <c r="J3862">
        <v>1466611108</v>
      </c>
      <c r="K3862" t="b">
        <v>0</v>
      </c>
      <c r="L3862">
        <v>86</v>
      </c>
      <c r="M3862" t="b">
        <v>0</v>
      </c>
      <c r="N3862" t="s">
        <v>8273</v>
      </c>
      <c r="O3862" s="5">
        <f>E3862/D3862</f>
        <v>0.25976666666666665</v>
      </c>
      <c r="P3862" s="6">
        <f>ROUND(E3862/L3862,2)</f>
        <v>90.62</v>
      </c>
      <c r="Q3862" t="str">
        <f>LEFT(N3862, SEARCH("/",N3862)-1)</f>
        <v>technology</v>
      </c>
      <c r="R3862" t="str">
        <f>RIGHT(N3862, LEN(N3862)-SEARCH("/",N3862))</f>
        <v>wearables</v>
      </c>
      <c r="S3862" s="10">
        <f t="shared" si="120"/>
        <v>42543.457268518519</v>
      </c>
      <c r="T3862" s="10">
        <f t="shared" si="121"/>
        <v>42572.520833333336</v>
      </c>
    </row>
    <row r="3863" spans="1:20" ht="65" x14ac:dyDescent="0.25">
      <c r="A3863">
        <v>1306</v>
      </c>
      <c r="B3863" s="3" t="s">
        <v>1307</v>
      </c>
      <c r="C3863" s="3" t="s">
        <v>5416</v>
      </c>
      <c r="D3863">
        <v>110000</v>
      </c>
      <c r="E3863">
        <v>71771</v>
      </c>
      <c r="F3863" t="s">
        <v>8220</v>
      </c>
      <c r="G3863" t="s">
        <v>8224</v>
      </c>
      <c r="H3863" t="s">
        <v>8246</v>
      </c>
      <c r="I3863">
        <v>1417690734</v>
      </c>
      <c r="J3863">
        <v>1415098734</v>
      </c>
      <c r="K3863" t="b">
        <v>0</v>
      </c>
      <c r="L3863">
        <v>356</v>
      </c>
      <c r="M3863" t="b">
        <v>0</v>
      </c>
      <c r="N3863" t="s">
        <v>8273</v>
      </c>
      <c r="O3863" s="5">
        <f>E3863/D3863</f>
        <v>0.65246363636363636</v>
      </c>
      <c r="P3863" s="6">
        <f>ROUND(E3863/L3863,2)</f>
        <v>201.6</v>
      </c>
      <c r="Q3863" t="str">
        <f>LEFT(N3863, SEARCH("/",N3863)-1)</f>
        <v>technology</v>
      </c>
      <c r="R3863" t="str">
        <f>RIGHT(N3863, LEN(N3863)-SEARCH("/",N3863))</f>
        <v>wearables</v>
      </c>
      <c r="S3863" s="10">
        <f t="shared" si="120"/>
        <v>41947.249236111107</v>
      </c>
      <c r="T3863" s="10">
        <f t="shared" si="121"/>
        <v>41977.249236111107</v>
      </c>
    </row>
    <row r="3864" spans="1:20" ht="33" x14ac:dyDescent="0.25">
      <c r="A3864">
        <v>1307</v>
      </c>
      <c r="B3864" s="3" t="s">
        <v>1308</v>
      </c>
      <c r="C3864" s="3" t="s">
        <v>5417</v>
      </c>
      <c r="D3864">
        <v>50000</v>
      </c>
      <c r="E3864">
        <v>5757</v>
      </c>
      <c r="F3864" t="s">
        <v>8220</v>
      </c>
      <c r="G3864" t="s">
        <v>8224</v>
      </c>
      <c r="H3864" t="s">
        <v>8246</v>
      </c>
      <c r="I3864">
        <v>1455710679</v>
      </c>
      <c r="J3864">
        <v>1453118679</v>
      </c>
      <c r="K3864" t="b">
        <v>0</v>
      </c>
      <c r="L3864">
        <v>45</v>
      </c>
      <c r="M3864" t="b">
        <v>0</v>
      </c>
      <c r="N3864" t="s">
        <v>8273</v>
      </c>
      <c r="O3864" s="5">
        <f>E3864/D3864</f>
        <v>0.11514000000000001</v>
      </c>
      <c r="P3864" s="6">
        <f>ROUND(E3864/L3864,2)</f>
        <v>127.93</v>
      </c>
      <c r="Q3864" t="str">
        <f>LEFT(N3864, SEARCH("/",N3864)-1)</f>
        <v>technology</v>
      </c>
      <c r="R3864" t="str">
        <f>RIGHT(N3864, LEN(N3864)-SEARCH("/",N3864))</f>
        <v>wearables</v>
      </c>
      <c r="S3864" s="10">
        <f t="shared" si="120"/>
        <v>42387.294895833336</v>
      </c>
      <c r="T3864" s="10">
        <f t="shared" si="121"/>
        <v>42417.294895833336</v>
      </c>
    </row>
    <row r="3865" spans="1:20" ht="33" x14ac:dyDescent="0.25">
      <c r="A3865">
        <v>1308</v>
      </c>
      <c r="B3865" s="3" t="s">
        <v>1309</v>
      </c>
      <c r="C3865" s="3" t="s">
        <v>5418</v>
      </c>
      <c r="D3865">
        <v>10000</v>
      </c>
      <c r="E3865">
        <v>1136</v>
      </c>
      <c r="F3865" t="s">
        <v>8220</v>
      </c>
      <c r="G3865" t="s">
        <v>8224</v>
      </c>
      <c r="H3865" t="s">
        <v>8246</v>
      </c>
      <c r="I3865">
        <v>1475937812</v>
      </c>
      <c r="J3865">
        <v>1472481812</v>
      </c>
      <c r="K3865" t="b">
        <v>0</v>
      </c>
      <c r="L3865">
        <v>38</v>
      </c>
      <c r="M3865" t="b">
        <v>0</v>
      </c>
      <c r="N3865" t="s">
        <v>8273</v>
      </c>
      <c r="O3865" s="5">
        <f>E3865/D3865</f>
        <v>0.11360000000000001</v>
      </c>
      <c r="P3865" s="6">
        <f>ROUND(E3865/L3865,2)</f>
        <v>29.89</v>
      </c>
      <c r="Q3865" t="str">
        <f>LEFT(N3865, SEARCH("/",N3865)-1)</f>
        <v>technology</v>
      </c>
      <c r="R3865" t="str">
        <f>RIGHT(N3865, LEN(N3865)-SEARCH("/",N3865))</f>
        <v>wearables</v>
      </c>
      <c r="S3865" s="10">
        <f t="shared" si="120"/>
        <v>42611.405231481483</v>
      </c>
      <c r="T3865" s="10">
        <f t="shared" si="121"/>
        <v>42651.405231481483</v>
      </c>
    </row>
    <row r="3866" spans="1:20" ht="33" x14ac:dyDescent="0.25">
      <c r="A3866">
        <v>1309</v>
      </c>
      <c r="B3866" s="3" t="s">
        <v>1310</v>
      </c>
      <c r="C3866" s="3" t="s">
        <v>5419</v>
      </c>
      <c r="D3866">
        <v>11500</v>
      </c>
      <c r="E3866">
        <v>12879</v>
      </c>
      <c r="F3866" t="s">
        <v>8220</v>
      </c>
      <c r="G3866" t="s">
        <v>8224</v>
      </c>
      <c r="H3866" t="s">
        <v>8246</v>
      </c>
      <c r="I3866">
        <v>1444943468</v>
      </c>
      <c r="J3866">
        <v>1441919468</v>
      </c>
      <c r="K3866" t="b">
        <v>0</v>
      </c>
      <c r="L3866">
        <v>35</v>
      </c>
      <c r="M3866" t="b">
        <v>0</v>
      </c>
      <c r="N3866" t="s">
        <v>8273</v>
      </c>
      <c r="O3866" s="5">
        <f>E3866/D3866</f>
        <v>1.1199130434782609</v>
      </c>
      <c r="P3866" s="6">
        <f>ROUND(E3866/L3866,2)</f>
        <v>367.97</v>
      </c>
      <c r="Q3866" t="str">
        <f>LEFT(N3866, SEARCH("/",N3866)-1)</f>
        <v>technology</v>
      </c>
      <c r="R3866" t="str">
        <f>RIGHT(N3866, LEN(N3866)-SEARCH("/",N3866))</f>
        <v>wearables</v>
      </c>
      <c r="S3866" s="10">
        <f t="shared" si="120"/>
        <v>42257.674398148149</v>
      </c>
      <c r="T3866" s="10">
        <f t="shared" si="121"/>
        <v>42292.674398148149</v>
      </c>
    </row>
    <row r="3867" spans="1:20" ht="33" x14ac:dyDescent="0.25">
      <c r="A3867">
        <v>1310</v>
      </c>
      <c r="B3867" s="3" t="s">
        <v>1311</v>
      </c>
      <c r="C3867" s="3" t="s">
        <v>5420</v>
      </c>
      <c r="D3867">
        <v>20000</v>
      </c>
      <c r="E3867">
        <v>3100</v>
      </c>
      <c r="F3867" t="s">
        <v>8220</v>
      </c>
      <c r="G3867" t="s">
        <v>8224</v>
      </c>
      <c r="H3867" t="s">
        <v>8246</v>
      </c>
      <c r="I3867">
        <v>1471622450</v>
      </c>
      <c r="J3867">
        <v>1467734450</v>
      </c>
      <c r="K3867" t="b">
        <v>0</v>
      </c>
      <c r="L3867">
        <v>24</v>
      </c>
      <c r="M3867" t="b">
        <v>0</v>
      </c>
      <c r="N3867" t="s">
        <v>8273</v>
      </c>
      <c r="O3867" s="5">
        <f>E3867/D3867</f>
        <v>0.155</v>
      </c>
      <c r="P3867" s="6">
        <f>ROUND(E3867/L3867,2)</f>
        <v>129.16999999999999</v>
      </c>
      <c r="Q3867" t="str">
        <f>LEFT(N3867, SEARCH("/",N3867)-1)</f>
        <v>technology</v>
      </c>
      <c r="R3867" t="str">
        <f>RIGHT(N3867, LEN(N3867)-SEARCH("/",N3867))</f>
        <v>wearables</v>
      </c>
      <c r="S3867" s="10">
        <f t="shared" si="120"/>
        <v>42556.458912037029</v>
      </c>
      <c r="T3867" s="10">
        <f t="shared" si="121"/>
        <v>42601.458912037029</v>
      </c>
    </row>
    <row r="3868" spans="1:20" ht="49" x14ac:dyDescent="0.25">
      <c r="A3868">
        <v>1311</v>
      </c>
      <c r="B3868" s="3" t="s">
        <v>1312</v>
      </c>
      <c r="C3868" s="3" t="s">
        <v>5421</v>
      </c>
      <c r="D3868">
        <v>250000</v>
      </c>
      <c r="E3868">
        <v>80070</v>
      </c>
      <c r="F3868" t="s">
        <v>8220</v>
      </c>
      <c r="G3868" t="s">
        <v>8224</v>
      </c>
      <c r="H3868" t="s">
        <v>8246</v>
      </c>
      <c r="I3868">
        <v>1480536919</v>
      </c>
      <c r="J3868">
        <v>1477509319</v>
      </c>
      <c r="K3868" t="b">
        <v>0</v>
      </c>
      <c r="L3868">
        <v>100</v>
      </c>
      <c r="M3868" t="b">
        <v>0</v>
      </c>
      <c r="N3868" t="s">
        <v>8273</v>
      </c>
      <c r="O3868" s="5">
        <f>E3868/D3868</f>
        <v>0.32028000000000001</v>
      </c>
      <c r="P3868" s="6">
        <f>ROUND(E3868/L3868,2)</f>
        <v>800.7</v>
      </c>
      <c r="Q3868" t="str">
        <f>LEFT(N3868, SEARCH("/",N3868)-1)</f>
        <v>technology</v>
      </c>
      <c r="R3868" t="str">
        <f>RIGHT(N3868, LEN(N3868)-SEARCH("/",N3868))</f>
        <v>wearables</v>
      </c>
      <c r="S3868" s="10">
        <f t="shared" si="120"/>
        <v>42669.593969907401</v>
      </c>
      <c r="T3868" s="10">
        <f t="shared" si="121"/>
        <v>42704.635636574072</v>
      </c>
    </row>
    <row r="3869" spans="1:20" ht="49" x14ac:dyDescent="0.25">
      <c r="A3869">
        <v>1312</v>
      </c>
      <c r="B3869" s="3" t="s">
        <v>1313</v>
      </c>
      <c r="C3869" s="3" t="s">
        <v>5422</v>
      </c>
      <c r="D3869">
        <v>4600</v>
      </c>
      <c r="E3869">
        <v>28</v>
      </c>
      <c r="F3869" t="s">
        <v>8220</v>
      </c>
      <c r="G3869" t="s">
        <v>8224</v>
      </c>
      <c r="H3869" t="s">
        <v>8246</v>
      </c>
      <c r="I3869">
        <v>1429375922</v>
      </c>
      <c r="J3869">
        <v>1426783922</v>
      </c>
      <c r="K3869" t="b">
        <v>0</v>
      </c>
      <c r="L3869">
        <v>1</v>
      </c>
      <c r="M3869" t="b">
        <v>0</v>
      </c>
      <c r="N3869" t="s">
        <v>8273</v>
      </c>
      <c r="O3869" s="5">
        <f>E3869/D3869</f>
        <v>6.0869565217391303E-3</v>
      </c>
      <c r="P3869" s="6">
        <f>ROUND(E3869/L3869,2)</f>
        <v>28</v>
      </c>
      <c r="Q3869" t="str">
        <f>LEFT(N3869, SEARCH("/",N3869)-1)</f>
        <v>technology</v>
      </c>
      <c r="R3869" t="str">
        <f>RIGHT(N3869, LEN(N3869)-SEARCH("/",N3869))</f>
        <v>wearables</v>
      </c>
      <c r="S3869" s="10">
        <f t="shared" si="120"/>
        <v>42082.494467592587</v>
      </c>
      <c r="T3869" s="10">
        <f t="shared" si="121"/>
        <v>42112.494467592587</v>
      </c>
    </row>
    <row r="3870" spans="1:20" ht="49" x14ac:dyDescent="0.25">
      <c r="A3870">
        <v>1313</v>
      </c>
      <c r="B3870" s="3" t="s">
        <v>1314</v>
      </c>
      <c r="C3870" s="3" t="s">
        <v>5423</v>
      </c>
      <c r="D3870">
        <v>40000</v>
      </c>
      <c r="E3870">
        <v>12446</v>
      </c>
      <c r="F3870" t="s">
        <v>8220</v>
      </c>
      <c r="G3870" t="s">
        <v>8224</v>
      </c>
      <c r="H3870" t="s">
        <v>8246</v>
      </c>
      <c r="I3870">
        <v>1457024514</v>
      </c>
      <c r="J3870">
        <v>1454432514</v>
      </c>
      <c r="K3870" t="b">
        <v>0</v>
      </c>
      <c r="L3870">
        <v>122</v>
      </c>
      <c r="M3870" t="b">
        <v>0</v>
      </c>
      <c r="N3870" t="s">
        <v>8273</v>
      </c>
      <c r="O3870" s="5">
        <f>E3870/D3870</f>
        <v>0.31114999999999998</v>
      </c>
      <c r="P3870" s="6">
        <f>ROUND(E3870/L3870,2)</f>
        <v>102.02</v>
      </c>
      <c r="Q3870" t="str">
        <f>LEFT(N3870, SEARCH("/",N3870)-1)</f>
        <v>technology</v>
      </c>
      <c r="R3870" t="str">
        <f>RIGHT(N3870, LEN(N3870)-SEARCH("/",N3870))</f>
        <v>wearables</v>
      </c>
      <c r="S3870" s="10">
        <f t="shared" si="120"/>
        <v>42402.50131944444</v>
      </c>
      <c r="T3870" s="10">
        <f t="shared" si="121"/>
        <v>42432.50131944444</v>
      </c>
    </row>
    <row r="3871" spans="1:20" ht="49" x14ac:dyDescent="0.25">
      <c r="A3871">
        <v>1314</v>
      </c>
      <c r="B3871" s="3" t="s">
        <v>1315</v>
      </c>
      <c r="C3871" s="3" t="s">
        <v>5424</v>
      </c>
      <c r="D3871">
        <v>180000</v>
      </c>
      <c r="E3871">
        <v>2028</v>
      </c>
      <c r="F3871" t="s">
        <v>8220</v>
      </c>
      <c r="G3871" t="s">
        <v>8224</v>
      </c>
      <c r="H3871" t="s">
        <v>8246</v>
      </c>
      <c r="I3871">
        <v>1477065860</v>
      </c>
      <c r="J3871">
        <v>1471881860</v>
      </c>
      <c r="K3871" t="b">
        <v>0</v>
      </c>
      <c r="L3871">
        <v>11</v>
      </c>
      <c r="M3871" t="b">
        <v>0</v>
      </c>
      <c r="N3871" t="s">
        <v>8273</v>
      </c>
      <c r="O3871" s="5">
        <f>E3871/D3871</f>
        <v>1.1266666666666666E-2</v>
      </c>
      <c r="P3871" s="6">
        <f>ROUND(E3871/L3871,2)</f>
        <v>184.36</v>
      </c>
      <c r="Q3871" t="str">
        <f>LEFT(N3871, SEARCH("/",N3871)-1)</f>
        <v>technology</v>
      </c>
      <c r="R3871" t="str">
        <f>RIGHT(N3871, LEN(N3871)-SEARCH("/",N3871))</f>
        <v>wearables</v>
      </c>
      <c r="S3871" s="10">
        <f t="shared" si="120"/>
        <v>42604.461342592585</v>
      </c>
      <c r="T3871" s="10">
        <f t="shared" si="121"/>
        <v>42664.461342592585</v>
      </c>
    </row>
    <row r="3872" spans="1:20" ht="33" x14ac:dyDescent="0.25">
      <c r="A3872">
        <v>1315</v>
      </c>
      <c r="B3872" s="3" t="s">
        <v>1316</v>
      </c>
      <c r="C3872" s="3" t="s">
        <v>5425</v>
      </c>
      <c r="D3872">
        <v>100000</v>
      </c>
      <c r="E3872">
        <v>40404</v>
      </c>
      <c r="F3872" t="s">
        <v>8220</v>
      </c>
      <c r="G3872" t="s">
        <v>8224</v>
      </c>
      <c r="H3872" t="s">
        <v>8246</v>
      </c>
      <c r="I3872">
        <v>1446771600</v>
      </c>
      <c r="J3872">
        <v>1443700648</v>
      </c>
      <c r="K3872" t="b">
        <v>0</v>
      </c>
      <c r="L3872">
        <v>248</v>
      </c>
      <c r="M3872" t="b">
        <v>0</v>
      </c>
      <c r="N3872" t="s">
        <v>8273</v>
      </c>
      <c r="O3872" s="5">
        <f>E3872/D3872</f>
        <v>0.40404000000000001</v>
      </c>
      <c r="P3872" s="6">
        <f>ROUND(E3872/L3872,2)</f>
        <v>162.91999999999999</v>
      </c>
      <c r="Q3872" t="str">
        <f>LEFT(N3872, SEARCH("/",N3872)-1)</f>
        <v>technology</v>
      </c>
      <c r="R3872" t="str">
        <f>RIGHT(N3872, LEN(N3872)-SEARCH("/",N3872))</f>
        <v>wearables</v>
      </c>
      <c r="S3872" s="10">
        <f t="shared" si="120"/>
        <v>42278.289907407401</v>
      </c>
      <c r="T3872" s="10">
        <f t="shared" si="121"/>
        <v>42313.833333333336</v>
      </c>
    </row>
    <row r="3873" spans="1:20" ht="49" x14ac:dyDescent="0.25">
      <c r="A3873">
        <v>1316</v>
      </c>
      <c r="B3873" s="3" t="s">
        <v>1317</v>
      </c>
      <c r="C3873" s="3" t="s">
        <v>5426</v>
      </c>
      <c r="D3873">
        <v>75000</v>
      </c>
      <c r="E3873">
        <v>1</v>
      </c>
      <c r="F3873" t="s">
        <v>8220</v>
      </c>
      <c r="G3873" t="s">
        <v>8224</v>
      </c>
      <c r="H3873" t="s">
        <v>8246</v>
      </c>
      <c r="I3873">
        <v>1456700709</v>
      </c>
      <c r="J3873">
        <v>1453676709</v>
      </c>
      <c r="K3873" t="b">
        <v>0</v>
      </c>
      <c r="L3873">
        <v>1</v>
      </c>
      <c r="M3873" t="b">
        <v>0</v>
      </c>
      <c r="N3873" t="s">
        <v>8273</v>
      </c>
      <c r="O3873" s="5">
        <f>E3873/D3873</f>
        <v>1.3333333333333333E-5</v>
      </c>
      <c r="P3873" s="6">
        <f>ROUND(E3873/L3873,2)</f>
        <v>1</v>
      </c>
      <c r="Q3873" t="str">
        <f>LEFT(N3873, SEARCH("/",N3873)-1)</f>
        <v>technology</v>
      </c>
      <c r="R3873" t="str">
        <f>RIGHT(N3873, LEN(N3873)-SEARCH("/",N3873))</f>
        <v>wearables</v>
      </c>
      <c r="S3873" s="10">
        <f t="shared" si="120"/>
        <v>42393.753576388888</v>
      </c>
      <c r="T3873" s="10">
        <f t="shared" si="121"/>
        <v>42428.753576388888</v>
      </c>
    </row>
    <row r="3874" spans="1:20" ht="49" x14ac:dyDescent="0.25">
      <c r="A3874">
        <v>1317</v>
      </c>
      <c r="B3874" s="3" t="s">
        <v>1318</v>
      </c>
      <c r="C3874" s="3" t="s">
        <v>5427</v>
      </c>
      <c r="D3874">
        <v>200000</v>
      </c>
      <c r="E3874">
        <v>11467</v>
      </c>
      <c r="F3874" t="s">
        <v>8220</v>
      </c>
      <c r="G3874" t="s">
        <v>8232</v>
      </c>
      <c r="H3874" t="s">
        <v>8253</v>
      </c>
      <c r="I3874">
        <v>1469109600</v>
      </c>
      <c r="J3874">
        <v>1464586746</v>
      </c>
      <c r="K3874" t="b">
        <v>0</v>
      </c>
      <c r="L3874">
        <v>19</v>
      </c>
      <c r="M3874" t="b">
        <v>0</v>
      </c>
      <c r="N3874" t="s">
        <v>8273</v>
      </c>
      <c r="O3874" s="5">
        <f>E3874/D3874</f>
        <v>5.7334999999999997E-2</v>
      </c>
      <c r="P3874" s="6">
        <f>ROUND(E3874/L3874,2)</f>
        <v>603.53</v>
      </c>
      <c r="Q3874" t="str">
        <f>LEFT(N3874, SEARCH("/",N3874)-1)</f>
        <v>technology</v>
      </c>
      <c r="R3874" t="str">
        <f>RIGHT(N3874, LEN(N3874)-SEARCH("/",N3874))</f>
        <v>wearables</v>
      </c>
      <c r="S3874" s="10">
        <f t="shared" si="120"/>
        <v>42520.027152777773</v>
      </c>
      <c r="T3874" s="10">
        <f t="shared" si="121"/>
        <v>42572.374999999993</v>
      </c>
    </row>
    <row r="3875" spans="1:20" ht="49" x14ac:dyDescent="0.25">
      <c r="A3875">
        <v>1318</v>
      </c>
      <c r="B3875" s="3" t="s">
        <v>1319</v>
      </c>
      <c r="C3875" s="3" t="s">
        <v>5428</v>
      </c>
      <c r="D3875">
        <v>40000</v>
      </c>
      <c r="E3875">
        <v>6130</v>
      </c>
      <c r="F3875" t="s">
        <v>8220</v>
      </c>
      <c r="G3875" t="s">
        <v>8224</v>
      </c>
      <c r="H3875" t="s">
        <v>8246</v>
      </c>
      <c r="I3875">
        <v>1420938172</v>
      </c>
      <c r="J3875">
        <v>1418346172</v>
      </c>
      <c r="K3875" t="b">
        <v>0</v>
      </c>
      <c r="L3875">
        <v>135</v>
      </c>
      <c r="M3875" t="b">
        <v>0</v>
      </c>
      <c r="N3875" t="s">
        <v>8273</v>
      </c>
      <c r="O3875" s="5">
        <f>E3875/D3875</f>
        <v>0.15325</v>
      </c>
      <c r="P3875" s="6">
        <f>ROUND(E3875/L3875,2)</f>
        <v>45.41</v>
      </c>
      <c r="Q3875" t="str">
        <f>LEFT(N3875, SEARCH("/",N3875)-1)</f>
        <v>technology</v>
      </c>
      <c r="R3875" t="str">
        <f>RIGHT(N3875, LEN(N3875)-SEARCH("/",N3875))</f>
        <v>wearables</v>
      </c>
      <c r="S3875" s="10">
        <f t="shared" si="120"/>
        <v>41984.835324074076</v>
      </c>
      <c r="T3875" s="10">
        <f t="shared" si="121"/>
        <v>42014.835324074076</v>
      </c>
    </row>
    <row r="3876" spans="1:20" ht="49" x14ac:dyDescent="0.25">
      <c r="A3876">
        <v>1319</v>
      </c>
      <c r="B3876" s="3" t="s">
        <v>1320</v>
      </c>
      <c r="C3876" s="3" t="s">
        <v>5429</v>
      </c>
      <c r="D3876">
        <v>5800</v>
      </c>
      <c r="E3876">
        <v>876</v>
      </c>
      <c r="F3876" t="s">
        <v>8220</v>
      </c>
      <c r="G3876" t="s">
        <v>8225</v>
      </c>
      <c r="H3876" t="s">
        <v>8247</v>
      </c>
      <c r="I3876">
        <v>1405094400</v>
      </c>
      <c r="J3876">
        <v>1403810965</v>
      </c>
      <c r="K3876" t="b">
        <v>0</v>
      </c>
      <c r="L3876">
        <v>9</v>
      </c>
      <c r="M3876" t="b">
        <v>0</v>
      </c>
      <c r="N3876" t="s">
        <v>8273</v>
      </c>
      <c r="O3876" s="5">
        <f>E3876/D3876</f>
        <v>0.15103448275862069</v>
      </c>
      <c r="P3876" s="6">
        <f>ROUND(E3876/L3876,2)</f>
        <v>97.33</v>
      </c>
      <c r="Q3876" t="str">
        <f>LEFT(N3876, SEARCH("/",N3876)-1)</f>
        <v>technology</v>
      </c>
      <c r="R3876" t="str">
        <f>RIGHT(N3876, LEN(N3876)-SEARCH("/",N3876))</f>
        <v>wearables</v>
      </c>
      <c r="S3876" s="10">
        <f t="shared" si="120"/>
        <v>41816.603761574072</v>
      </c>
      <c r="T3876" s="10">
        <f t="shared" si="121"/>
        <v>41831.458333333328</v>
      </c>
    </row>
    <row r="3877" spans="1:20" ht="49" x14ac:dyDescent="0.25">
      <c r="A3877">
        <v>1320</v>
      </c>
      <c r="B3877" s="3" t="s">
        <v>1321</v>
      </c>
      <c r="C3877" s="3" t="s">
        <v>5430</v>
      </c>
      <c r="D3877">
        <v>100000</v>
      </c>
      <c r="E3877">
        <v>503</v>
      </c>
      <c r="F3877" t="s">
        <v>8220</v>
      </c>
      <c r="G3877" t="s">
        <v>8233</v>
      </c>
      <c r="H3877" t="s">
        <v>8249</v>
      </c>
      <c r="I3877">
        <v>1483138800</v>
      </c>
      <c r="J3877">
        <v>1480610046</v>
      </c>
      <c r="K3877" t="b">
        <v>0</v>
      </c>
      <c r="L3877">
        <v>3</v>
      </c>
      <c r="M3877" t="b">
        <v>0</v>
      </c>
      <c r="N3877" t="s">
        <v>8273</v>
      </c>
      <c r="O3877" s="5">
        <f>E3877/D3877</f>
        <v>5.0299999999999997E-3</v>
      </c>
      <c r="P3877" s="6">
        <f>ROUND(E3877/L3877,2)</f>
        <v>167.67</v>
      </c>
      <c r="Q3877" t="str">
        <f>LEFT(N3877, SEARCH("/",N3877)-1)</f>
        <v>technology</v>
      </c>
      <c r="R3877" t="str">
        <f>RIGHT(N3877, LEN(N3877)-SEARCH("/",N3877))</f>
        <v>wearables</v>
      </c>
      <c r="S3877" s="10">
        <f t="shared" si="120"/>
        <v>42705.482013888883</v>
      </c>
      <c r="T3877" s="10">
        <f t="shared" si="121"/>
        <v>42734.749999999993</v>
      </c>
    </row>
    <row r="3878" spans="1:20" ht="49" x14ac:dyDescent="0.25">
      <c r="A3878">
        <v>1321</v>
      </c>
      <c r="B3878" s="3" t="s">
        <v>1322</v>
      </c>
      <c r="C3878" s="3" t="s">
        <v>5431</v>
      </c>
      <c r="D3878">
        <v>462000</v>
      </c>
      <c r="E3878">
        <v>6019</v>
      </c>
      <c r="F3878" t="s">
        <v>8220</v>
      </c>
      <c r="G3878" t="s">
        <v>8235</v>
      </c>
      <c r="H3878" t="s">
        <v>8255</v>
      </c>
      <c r="I3878">
        <v>1482515937</v>
      </c>
      <c r="J3878">
        <v>1479923937</v>
      </c>
      <c r="K3878" t="b">
        <v>0</v>
      </c>
      <c r="L3878">
        <v>7</v>
      </c>
      <c r="M3878" t="b">
        <v>0</v>
      </c>
      <c r="N3878" t="s">
        <v>8273</v>
      </c>
      <c r="O3878" s="5">
        <f>E3878/D3878</f>
        <v>1.3028138528138528E-2</v>
      </c>
      <c r="P3878" s="6">
        <f>ROUND(E3878/L3878,2)</f>
        <v>859.86</v>
      </c>
      <c r="Q3878" t="str">
        <f>LEFT(N3878, SEARCH("/",N3878)-1)</f>
        <v>technology</v>
      </c>
      <c r="R3878" t="str">
        <f>RIGHT(N3878, LEN(N3878)-SEARCH("/",N3878))</f>
        <v>wearables</v>
      </c>
      <c r="S3878" s="10">
        <f t="shared" si="120"/>
        <v>42697.540937499994</v>
      </c>
      <c r="T3878" s="10">
        <f t="shared" si="121"/>
        <v>42727.540937499994</v>
      </c>
    </row>
    <row r="3879" spans="1:20" ht="49" x14ac:dyDescent="0.25">
      <c r="A3879">
        <v>1322</v>
      </c>
      <c r="B3879" s="3" t="s">
        <v>1323</v>
      </c>
      <c r="C3879" s="3" t="s">
        <v>5432</v>
      </c>
      <c r="D3879">
        <v>35000</v>
      </c>
      <c r="E3879">
        <v>106</v>
      </c>
      <c r="F3879" t="s">
        <v>8220</v>
      </c>
      <c r="G3879" t="s">
        <v>8225</v>
      </c>
      <c r="H3879" t="s">
        <v>8247</v>
      </c>
      <c r="I3879">
        <v>1432223125</v>
      </c>
      <c r="J3879">
        <v>1429631125</v>
      </c>
      <c r="K3879" t="b">
        <v>0</v>
      </c>
      <c r="L3879">
        <v>4</v>
      </c>
      <c r="M3879" t="b">
        <v>0</v>
      </c>
      <c r="N3879" t="s">
        <v>8273</v>
      </c>
      <c r="O3879" s="5">
        <f>E3879/D3879</f>
        <v>3.0285714285714286E-3</v>
      </c>
      <c r="P3879" s="6">
        <f>ROUND(E3879/L3879,2)</f>
        <v>26.5</v>
      </c>
      <c r="Q3879" t="str">
        <f>LEFT(N3879, SEARCH("/",N3879)-1)</f>
        <v>technology</v>
      </c>
      <c r="R3879" t="str">
        <f>RIGHT(N3879, LEN(N3879)-SEARCH("/",N3879))</f>
        <v>wearables</v>
      </c>
      <c r="S3879" s="10">
        <f t="shared" si="120"/>
        <v>42115.448206018518</v>
      </c>
      <c r="T3879" s="10">
        <f t="shared" si="121"/>
        <v>42145.448206018518</v>
      </c>
    </row>
    <row r="3880" spans="1:20" ht="49" x14ac:dyDescent="0.25">
      <c r="A3880">
        <v>1323</v>
      </c>
      <c r="B3880" s="3" t="s">
        <v>1324</v>
      </c>
      <c r="C3880" s="3" t="s">
        <v>5433</v>
      </c>
      <c r="D3880">
        <v>15000</v>
      </c>
      <c r="E3880">
        <v>1332</v>
      </c>
      <c r="F3880" t="s">
        <v>8220</v>
      </c>
      <c r="G3880" t="s">
        <v>8224</v>
      </c>
      <c r="H3880" t="s">
        <v>8246</v>
      </c>
      <c r="I3880">
        <v>1461653700</v>
      </c>
      <c r="J3880">
        <v>1458665146</v>
      </c>
      <c r="K3880" t="b">
        <v>0</v>
      </c>
      <c r="L3880">
        <v>44</v>
      </c>
      <c r="M3880" t="b">
        <v>0</v>
      </c>
      <c r="N3880" t="s">
        <v>8273</v>
      </c>
      <c r="O3880" s="5">
        <f>E3880/D3880</f>
        <v>8.8800000000000004E-2</v>
      </c>
      <c r="P3880" s="6">
        <f>ROUND(E3880/L3880,2)</f>
        <v>30.27</v>
      </c>
      <c r="Q3880" t="str">
        <f>LEFT(N3880, SEARCH("/",N3880)-1)</f>
        <v>technology</v>
      </c>
      <c r="R3880" t="str">
        <f>RIGHT(N3880, LEN(N3880)-SEARCH("/",N3880))</f>
        <v>wearables</v>
      </c>
      <c r="S3880" s="10">
        <f t="shared" si="120"/>
        <v>42451.490115740737</v>
      </c>
      <c r="T3880" s="10">
        <f t="shared" si="121"/>
        <v>42486.079861111109</v>
      </c>
    </row>
    <row r="3881" spans="1:20" ht="49" x14ac:dyDescent="0.25">
      <c r="A3881">
        <v>1324</v>
      </c>
      <c r="B3881" s="3" t="s">
        <v>1325</v>
      </c>
      <c r="C3881" s="3" t="s">
        <v>5434</v>
      </c>
      <c r="D3881">
        <v>50000</v>
      </c>
      <c r="E3881">
        <v>4920</v>
      </c>
      <c r="F3881" t="s">
        <v>8220</v>
      </c>
      <c r="G3881" t="s">
        <v>8224</v>
      </c>
      <c r="H3881" t="s">
        <v>8246</v>
      </c>
      <c r="I3881">
        <v>1476371552</v>
      </c>
      <c r="J3881">
        <v>1473779552</v>
      </c>
      <c r="K3881" t="b">
        <v>0</v>
      </c>
      <c r="L3881">
        <v>90</v>
      </c>
      <c r="M3881" t="b">
        <v>0</v>
      </c>
      <c r="N3881" t="s">
        <v>8273</v>
      </c>
      <c r="O3881" s="5">
        <f>E3881/D3881</f>
        <v>9.8400000000000001E-2</v>
      </c>
      <c r="P3881" s="6">
        <f>ROUND(E3881/L3881,2)</f>
        <v>54.67</v>
      </c>
      <c r="Q3881" t="str">
        <f>LEFT(N3881, SEARCH("/",N3881)-1)</f>
        <v>technology</v>
      </c>
      <c r="R3881" t="str">
        <f>RIGHT(N3881, LEN(N3881)-SEARCH("/",N3881))</f>
        <v>wearables</v>
      </c>
      <c r="S3881" s="10">
        <f t="shared" si="120"/>
        <v>42626.425370370365</v>
      </c>
      <c r="T3881" s="10">
        <f t="shared" si="121"/>
        <v>42656.425370370365</v>
      </c>
    </row>
    <row r="3882" spans="1:20" ht="49" x14ac:dyDescent="0.25">
      <c r="A3882">
        <v>1325</v>
      </c>
      <c r="B3882" s="3" t="s">
        <v>1326</v>
      </c>
      <c r="C3882" s="3" t="s">
        <v>5435</v>
      </c>
      <c r="D3882">
        <v>20000</v>
      </c>
      <c r="E3882">
        <v>486</v>
      </c>
      <c r="F3882" t="s">
        <v>8220</v>
      </c>
      <c r="G3882" t="s">
        <v>8224</v>
      </c>
      <c r="H3882" t="s">
        <v>8246</v>
      </c>
      <c r="I3882">
        <v>1483063435</v>
      </c>
      <c r="J3882">
        <v>1480471435</v>
      </c>
      <c r="K3882" t="b">
        <v>0</v>
      </c>
      <c r="L3882">
        <v>8</v>
      </c>
      <c r="M3882" t="b">
        <v>0</v>
      </c>
      <c r="N3882" t="s">
        <v>8273</v>
      </c>
      <c r="O3882" s="5">
        <f>E3882/D3882</f>
        <v>2.4299999999999999E-2</v>
      </c>
      <c r="P3882" s="6">
        <f>ROUND(E3882/L3882,2)</f>
        <v>60.75</v>
      </c>
      <c r="Q3882" t="str">
        <f>LEFT(N3882, SEARCH("/",N3882)-1)</f>
        <v>technology</v>
      </c>
      <c r="R3882" t="str">
        <f>RIGHT(N3882, LEN(N3882)-SEARCH("/",N3882))</f>
        <v>wearables</v>
      </c>
      <c r="S3882" s="10">
        <f t="shared" si="120"/>
        <v>42703.877719907403</v>
      </c>
      <c r="T3882" s="10">
        <f t="shared" si="121"/>
        <v>42733.877719907403</v>
      </c>
    </row>
    <row r="3883" spans="1:20" ht="49" x14ac:dyDescent="0.25">
      <c r="A3883">
        <v>1326</v>
      </c>
      <c r="B3883" s="3" t="s">
        <v>1327</v>
      </c>
      <c r="C3883" s="3" t="s">
        <v>5436</v>
      </c>
      <c r="D3883">
        <v>100000</v>
      </c>
      <c r="E3883">
        <v>1130</v>
      </c>
      <c r="F3883" t="s">
        <v>8220</v>
      </c>
      <c r="G3883" t="s">
        <v>8224</v>
      </c>
      <c r="H3883" t="s">
        <v>8246</v>
      </c>
      <c r="I3883">
        <v>1421348428</v>
      </c>
      <c r="J3883">
        <v>1417460428</v>
      </c>
      <c r="K3883" t="b">
        <v>0</v>
      </c>
      <c r="L3883">
        <v>11</v>
      </c>
      <c r="M3883" t="b">
        <v>0</v>
      </c>
      <c r="N3883" t="s">
        <v>8273</v>
      </c>
      <c r="O3883" s="5">
        <f>E3883/D3883</f>
        <v>1.1299999999999999E-2</v>
      </c>
      <c r="P3883" s="6">
        <f>ROUND(E3883/L3883,2)</f>
        <v>102.73</v>
      </c>
      <c r="Q3883" t="str">
        <f>LEFT(N3883, SEARCH("/",N3883)-1)</f>
        <v>technology</v>
      </c>
      <c r="R3883" t="str">
        <f>RIGHT(N3883, LEN(N3883)-SEARCH("/",N3883))</f>
        <v>wearables</v>
      </c>
      <c r="S3883" s="10">
        <f t="shared" si="120"/>
        <v>41974.583657407406</v>
      </c>
      <c r="T3883" s="10">
        <f t="shared" si="121"/>
        <v>42019.583657407406</v>
      </c>
    </row>
    <row r="3884" spans="1:20" ht="49" x14ac:dyDescent="0.25">
      <c r="A3884">
        <v>1327</v>
      </c>
      <c r="B3884" s="3" t="s">
        <v>1328</v>
      </c>
      <c r="C3884" s="3" t="s">
        <v>5437</v>
      </c>
      <c r="D3884">
        <v>48000</v>
      </c>
      <c r="E3884">
        <v>1705</v>
      </c>
      <c r="F3884" t="s">
        <v>8220</v>
      </c>
      <c r="G3884" t="s">
        <v>8224</v>
      </c>
      <c r="H3884" t="s">
        <v>8246</v>
      </c>
      <c r="I3884">
        <v>1432916235</v>
      </c>
      <c r="J3884">
        <v>1430324235</v>
      </c>
      <c r="K3884" t="b">
        <v>0</v>
      </c>
      <c r="L3884">
        <v>41</v>
      </c>
      <c r="M3884" t="b">
        <v>0</v>
      </c>
      <c r="N3884" t="s">
        <v>8273</v>
      </c>
      <c r="O3884" s="5">
        <f>E3884/D3884</f>
        <v>3.5520833333333335E-2</v>
      </c>
      <c r="P3884" s="6">
        <f>ROUND(E3884/L3884,2)</f>
        <v>41.59</v>
      </c>
      <c r="Q3884" t="str">
        <f>LEFT(N3884, SEARCH("/",N3884)-1)</f>
        <v>technology</v>
      </c>
      <c r="R3884" t="str">
        <f>RIGHT(N3884, LEN(N3884)-SEARCH("/",N3884))</f>
        <v>wearables</v>
      </c>
      <c r="S3884" s="10">
        <f t="shared" si="120"/>
        <v>42123.470312500001</v>
      </c>
      <c r="T3884" s="10">
        <f t="shared" si="121"/>
        <v>42153.470312500001</v>
      </c>
    </row>
    <row r="3885" spans="1:20" ht="49" x14ac:dyDescent="0.25">
      <c r="A3885">
        <v>1328</v>
      </c>
      <c r="B3885" s="3" t="s">
        <v>1329</v>
      </c>
      <c r="C3885" s="3" t="s">
        <v>5438</v>
      </c>
      <c r="D3885">
        <v>75000</v>
      </c>
      <c r="E3885">
        <v>1748</v>
      </c>
      <c r="F3885" t="s">
        <v>8220</v>
      </c>
      <c r="G3885" t="s">
        <v>8224</v>
      </c>
      <c r="H3885" t="s">
        <v>8246</v>
      </c>
      <c r="I3885">
        <v>1476458734</v>
      </c>
      <c r="J3885">
        <v>1472570734</v>
      </c>
      <c r="K3885" t="b">
        <v>0</v>
      </c>
      <c r="L3885">
        <v>15</v>
      </c>
      <c r="M3885" t="b">
        <v>0</v>
      </c>
      <c r="N3885" t="s">
        <v>8273</v>
      </c>
      <c r="O3885" s="5">
        <f>E3885/D3885</f>
        <v>2.3306666666666667E-2</v>
      </c>
      <c r="P3885" s="6">
        <f>ROUND(E3885/L3885,2)</f>
        <v>116.53</v>
      </c>
      <c r="Q3885" t="str">
        <f>LEFT(N3885, SEARCH("/",N3885)-1)</f>
        <v>technology</v>
      </c>
      <c r="R3885" t="str">
        <f>RIGHT(N3885, LEN(N3885)-SEARCH("/",N3885))</f>
        <v>wearables</v>
      </c>
      <c r="S3885" s="10">
        <f t="shared" si="120"/>
        <v>42612.434421296297</v>
      </c>
      <c r="T3885" s="10">
        <f t="shared" si="121"/>
        <v>42657.434421296297</v>
      </c>
    </row>
    <row r="3886" spans="1:20" ht="49" x14ac:dyDescent="0.25">
      <c r="A3886">
        <v>1329</v>
      </c>
      <c r="B3886" s="3" t="s">
        <v>1330</v>
      </c>
      <c r="C3886" s="3" t="s">
        <v>5439</v>
      </c>
      <c r="D3886">
        <v>50000</v>
      </c>
      <c r="E3886">
        <v>408</v>
      </c>
      <c r="F3886" t="s">
        <v>8220</v>
      </c>
      <c r="G3886" t="s">
        <v>8224</v>
      </c>
      <c r="H3886" t="s">
        <v>8246</v>
      </c>
      <c r="I3886">
        <v>1417501145</v>
      </c>
      <c r="J3886">
        <v>1414041545</v>
      </c>
      <c r="K3886" t="b">
        <v>0</v>
      </c>
      <c r="L3886">
        <v>9</v>
      </c>
      <c r="M3886" t="b">
        <v>0</v>
      </c>
      <c r="N3886" t="s">
        <v>8273</v>
      </c>
      <c r="O3886" s="5">
        <f>E3886/D3886</f>
        <v>8.1600000000000006E-3</v>
      </c>
      <c r="P3886" s="6">
        <f>ROUND(E3886/L3886,2)</f>
        <v>45.33</v>
      </c>
      <c r="Q3886" t="str">
        <f>LEFT(N3886, SEARCH("/",N3886)-1)</f>
        <v>technology</v>
      </c>
      <c r="R3886" t="str">
        <f>RIGHT(N3886, LEN(N3886)-SEARCH("/",N3886))</f>
        <v>wearables</v>
      </c>
      <c r="S3886" s="10">
        <f t="shared" si="120"/>
        <v>41935.013252314813</v>
      </c>
      <c r="T3886" s="10">
        <f t="shared" si="121"/>
        <v>41975.054918981477</v>
      </c>
    </row>
    <row r="3887" spans="1:20" ht="49" x14ac:dyDescent="0.25">
      <c r="A3887">
        <v>1330</v>
      </c>
      <c r="B3887" s="3" t="s">
        <v>1331</v>
      </c>
      <c r="C3887" s="3" t="s">
        <v>5440</v>
      </c>
      <c r="D3887">
        <v>35000</v>
      </c>
      <c r="E3887">
        <v>7873</v>
      </c>
      <c r="F3887" t="s">
        <v>8220</v>
      </c>
      <c r="G3887" t="s">
        <v>8224</v>
      </c>
      <c r="H3887" t="s">
        <v>8246</v>
      </c>
      <c r="I3887">
        <v>1467432000</v>
      </c>
      <c r="J3887">
        <v>1464763109</v>
      </c>
      <c r="K3887" t="b">
        <v>0</v>
      </c>
      <c r="L3887">
        <v>50</v>
      </c>
      <c r="M3887" t="b">
        <v>0</v>
      </c>
      <c r="N3887" t="s">
        <v>8273</v>
      </c>
      <c r="O3887" s="5">
        <f>E3887/D3887</f>
        <v>0.22494285714285714</v>
      </c>
      <c r="P3887" s="6">
        <f>ROUND(E3887/L3887,2)</f>
        <v>157.46</v>
      </c>
      <c r="Q3887" t="str">
        <f>LEFT(N3887, SEARCH("/",N3887)-1)</f>
        <v>technology</v>
      </c>
      <c r="R3887" t="str">
        <f>RIGHT(N3887, LEN(N3887)-SEARCH("/",N3887))</f>
        <v>wearables</v>
      </c>
      <c r="S3887" s="10">
        <f t="shared" si="120"/>
        <v>42522.068391203698</v>
      </c>
      <c r="T3887" s="10">
        <f t="shared" si="121"/>
        <v>42552.958333333336</v>
      </c>
    </row>
    <row r="3888" spans="1:20" ht="49" x14ac:dyDescent="0.25">
      <c r="A3888">
        <v>1331</v>
      </c>
      <c r="B3888" s="3" t="s">
        <v>1332</v>
      </c>
      <c r="C3888" s="3" t="s">
        <v>5441</v>
      </c>
      <c r="D3888">
        <v>250000</v>
      </c>
      <c r="E3888">
        <v>3417</v>
      </c>
      <c r="F3888" t="s">
        <v>8220</v>
      </c>
      <c r="G3888" t="s">
        <v>8224</v>
      </c>
      <c r="H3888" t="s">
        <v>8246</v>
      </c>
      <c r="I3888">
        <v>1471435554</v>
      </c>
      <c r="J3888">
        <v>1468843554</v>
      </c>
      <c r="K3888" t="b">
        <v>0</v>
      </c>
      <c r="L3888">
        <v>34</v>
      </c>
      <c r="M3888" t="b">
        <v>0</v>
      </c>
      <c r="N3888" t="s">
        <v>8273</v>
      </c>
      <c r="O3888" s="5">
        <f>E3888/D3888</f>
        <v>1.3668E-2</v>
      </c>
      <c r="P3888" s="6">
        <f>ROUND(E3888/L3888,2)</f>
        <v>100.5</v>
      </c>
      <c r="Q3888" t="str">
        <f>LEFT(N3888, SEARCH("/",N3888)-1)</f>
        <v>technology</v>
      </c>
      <c r="R3888" t="str">
        <f>RIGHT(N3888, LEN(N3888)-SEARCH("/",N3888))</f>
        <v>wearables</v>
      </c>
      <c r="S3888" s="10">
        <f t="shared" si="120"/>
        <v>42569.295763888884</v>
      </c>
      <c r="T3888" s="10">
        <f t="shared" si="121"/>
        <v>42599.295763888884</v>
      </c>
    </row>
    <row r="3889" spans="1:20" ht="49" x14ac:dyDescent="0.25">
      <c r="A3889">
        <v>1332</v>
      </c>
      <c r="B3889" s="3" t="s">
        <v>1333</v>
      </c>
      <c r="C3889" s="3" t="s">
        <v>5442</v>
      </c>
      <c r="D3889">
        <v>10115</v>
      </c>
      <c r="E3889">
        <v>0</v>
      </c>
      <c r="F3889" t="s">
        <v>8220</v>
      </c>
      <c r="G3889" t="s">
        <v>8240</v>
      </c>
      <c r="H3889" t="s">
        <v>8257</v>
      </c>
      <c r="I3889">
        <v>1485480408</v>
      </c>
      <c r="J3889">
        <v>1482888408</v>
      </c>
      <c r="K3889" t="b">
        <v>0</v>
      </c>
      <c r="L3889">
        <v>0</v>
      </c>
      <c r="M3889" t="b">
        <v>0</v>
      </c>
      <c r="N3889" t="s">
        <v>8273</v>
      </c>
      <c r="O3889" s="5">
        <f>E3889/D3889</f>
        <v>0</v>
      </c>
      <c r="P3889" s="6" t="e">
        <f>ROUND(E3889/L3889,2)</f>
        <v>#DIV/0!</v>
      </c>
      <c r="Q3889" t="str">
        <f>LEFT(N3889, SEARCH("/",N3889)-1)</f>
        <v>technology</v>
      </c>
      <c r="R3889" t="str">
        <f>RIGHT(N3889, LEN(N3889)-SEARCH("/",N3889))</f>
        <v>wearables</v>
      </c>
      <c r="S3889" s="10">
        <f t="shared" si="120"/>
        <v>42731.851944444446</v>
      </c>
      <c r="T3889" s="10">
        <f t="shared" si="121"/>
        <v>42761.851944444446</v>
      </c>
    </row>
    <row r="3890" spans="1:20" ht="49" x14ac:dyDescent="0.25">
      <c r="A3890">
        <v>1333</v>
      </c>
      <c r="B3890" s="3" t="s">
        <v>1334</v>
      </c>
      <c r="C3890" s="3" t="s">
        <v>5443</v>
      </c>
      <c r="D3890">
        <v>2500</v>
      </c>
      <c r="E3890">
        <v>0</v>
      </c>
      <c r="F3890" t="s">
        <v>8220</v>
      </c>
      <c r="G3890" t="s">
        <v>8226</v>
      </c>
      <c r="H3890" t="s">
        <v>8248</v>
      </c>
      <c r="I3890">
        <v>1405478025</v>
      </c>
      <c r="J3890">
        <v>1402886025</v>
      </c>
      <c r="K3890" t="b">
        <v>0</v>
      </c>
      <c r="L3890">
        <v>0</v>
      </c>
      <c r="M3890" t="b">
        <v>0</v>
      </c>
      <c r="N3890" t="s">
        <v>8273</v>
      </c>
      <c r="O3890" s="5">
        <f>E3890/D3890</f>
        <v>0</v>
      </c>
      <c r="P3890" s="6" t="e">
        <f>ROUND(E3890/L3890,2)</f>
        <v>#DIV/0!</v>
      </c>
      <c r="Q3890" t="str">
        <f>LEFT(N3890, SEARCH("/",N3890)-1)</f>
        <v>technology</v>
      </c>
      <c r="R3890" t="str">
        <f>RIGHT(N3890, LEN(N3890)-SEARCH("/",N3890))</f>
        <v>wearables</v>
      </c>
      <c r="S3890" s="10">
        <f t="shared" si="120"/>
        <v>41805.8984375</v>
      </c>
      <c r="T3890" s="10">
        <f t="shared" si="121"/>
        <v>41835.8984375</v>
      </c>
    </row>
    <row r="3891" spans="1:20" ht="49" x14ac:dyDescent="0.25">
      <c r="A3891">
        <v>1334</v>
      </c>
      <c r="B3891" s="3" t="s">
        <v>1335</v>
      </c>
      <c r="C3891" s="3" t="s">
        <v>5444</v>
      </c>
      <c r="D3891">
        <v>133000</v>
      </c>
      <c r="E3891">
        <v>14303</v>
      </c>
      <c r="F3891" t="s">
        <v>8220</v>
      </c>
      <c r="G3891" t="s">
        <v>8224</v>
      </c>
      <c r="H3891" t="s">
        <v>8246</v>
      </c>
      <c r="I3891">
        <v>1457721287</v>
      </c>
      <c r="J3891">
        <v>1455129287</v>
      </c>
      <c r="K3891" t="b">
        <v>0</v>
      </c>
      <c r="L3891">
        <v>276</v>
      </c>
      <c r="M3891" t="b">
        <v>0</v>
      </c>
      <c r="N3891" t="s">
        <v>8273</v>
      </c>
      <c r="O3891" s="5">
        <f>E3891/D3891</f>
        <v>0.10754135338345865</v>
      </c>
      <c r="P3891" s="6">
        <f>ROUND(E3891/L3891,2)</f>
        <v>51.82</v>
      </c>
      <c r="Q3891" t="str">
        <f>LEFT(N3891, SEARCH("/",N3891)-1)</f>
        <v>technology</v>
      </c>
      <c r="R3891" t="str">
        <f>RIGHT(N3891, LEN(N3891)-SEARCH("/",N3891))</f>
        <v>wearables</v>
      </c>
      <c r="S3891" s="10">
        <f t="shared" si="120"/>
        <v>42410.565821759257</v>
      </c>
      <c r="T3891" s="10">
        <f t="shared" si="121"/>
        <v>42440.565821759257</v>
      </c>
    </row>
    <row r="3892" spans="1:20" ht="49" x14ac:dyDescent="0.25">
      <c r="A3892">
        <v>1335</v>
      </c>
      <c r="B3892" s="3" t="s">
        <v>1336</v>
      </c>
      <c r="C3892" s="3" t="s">
        <v>5445</v>
      </c>
      <c r="D3892">
        <v>25000</v>
      </c>
      <c r="E3892">
        <v>4940</v>
      </c>
      <c r="F3892" t="s">
        <v>8220</v>
      </c>
      <c r="G3892" t="s">
        <v>8224</v>
      </c>
      <c r="H3892" t="s">
        <v>8246</v>
      </c>
      <c r="I3892">
        <v>1449354502</v>
      </c>
      <c r="J3892">
        <v>1446762502</v>
      </c>
      <c r="K3892" t="b">
        <v>0</v>
      </c>
      <c r="L3892">
        <v>16</v>
      </c>
      <c r="M3892" t="b">
        <v>0</v>
      </c>
      <c r="N3892" t="s">
        <v>8273</v>
      </c>
      <c r="O3892" s="5">
        <f>E3892/D3892</f>
        <v>0.1976</v>
      </c>
      <c r="P3892" s="6">
        <f>ROUND(E3892/L3892,2)</f>
        <v>308.75</v>
      </c>
      <c r="Q3892" t="str">
        <f>LEFT(N3892, SEARCH("/",N3892)-1)</f>
        <v>technology</v>
      </c>
      <c r="R3892" t="str">
        <f>RIGHT(N3892, LEN(N3892)-SEARCH("/",N3892))</f>
        <v>wearables</v>
      </c>
      <c r="S3892" s="10">
        <f t="shared" si="120"/>
        <v>42313.728032407402</v>
      </c>
      <c r="T3892" s="10">
        <f t="shared" si="121"/>
        <v>42343.728032407402</v>
      </c>
    </row>
    <row r="3893" spans="1:20" ht="49" x14ac:dyDescent="0.25">
      <c r="A3893">
        <v>1336</v>
      </c>
      <c r="B3893" s="3" t="s">
        <v>1337</v>
      </c>
      <c r="C3893" s="3" t="s">
        <v>5446</v>
      </c>
      <c r="D3893">
        <v>100000</v>
      </c>
      <c r="E3893">
        <v>84947</v>
      </c>
      <c r="F3893" t="s">
        <v>8220</v>
      </c>
      <c r="G3893" t="s">
        <v>8224</v>
      </c>
      <c r="H3893" t="s">
        <v>8246</v>
      </c>
      <c r="I3893">
        <v>1418849028</v>
      </c>
      <c r="J3893">
        <v>1415825028</v>
      </c>
      <c r="K3893" t="b">
        <v>0</v>
      </c>
      <c r="L3893">
        <v>224</v>
      </c>
      <c r="M3893" t="b">
        <v>0</v>
      </c>
      <c r="N3893" t="s">
        <v>8273</v>
      </c>
      <c r="O3893" s="5">
        <f>E3893/D3893</f>
        <v>0.84946999999999995</v>
      </c>
      <c r="P3893" s="6">
        <f>ROUND(E3893/L3893,2)</f>
        <v>379.23</v>
      </c>
      <c r="Q3893" t="str">
        <f>LEFT(N3893, SEARCH("/",N3893)-1)</f>
        <v>technology</v>
      </c>
      <c r="R3893" t="str">
        <f>RIGHT(N3893, LEN(N3893)-SEARCH("/",N3893))</f>
        <v>wearables</v>
      </c>
      <c r="S3893" s="10">
        <f t="shared" si="120"/>
        <v>41955.655416666668</v>
      </c>
      <c r="T3893" s="10">
        <f t="shared" si="121"/>
        <v>41990.655416666668</v>
      </c>
    </row>
    <row r="3894" spans="1:20" ht="49" x14ac:dyDescent="0.25">
      <c r="A3894">
        <v>1337</v>
      </c>
      <c r="B3894" s="3" t="s">
        <v>1338</v>
      </c>
      <c r="C3894" s="3" t="s">
        <v>5447</v>
      </c>
      <c r="D3894">
        <v>50000</v>
      </c>
      <c r="E3894">
        <v>24691</v>
      </c>
      <c r="F3894" t="s">
        <v>8220</v>
      </c>
      <c r="G3894" t="s">
        <v>8224</v>
      </c>
      <c r="H3894" t="s">
        <v>8246</v>
      </c>
      <c r="I3894">
        <v>1488549079</v>
      </c>
      <c r="J3894">
        <v>1485957079</v>
      </c>
      <c r="K3894" t="b">
        <v>0</v>
      </c>
      <c r="L3894">
        <v>140</v>
      </c>
      <c r="M3894" t="b">
        <v>0</v>
      </c>
      <c r="N3894" t="s">
        <v>8273</v>
      </c>
      <c r="O3894" s="5">
        <f>E3894/D3894</f>
        <v>0.49381999999999998</v>
      </c>
      <c r="P3894" s="6">
        <f>ROUND(E3894/L3894,2)</f>
        <v>176.36</v>
      </c>
      <c r="Q3894" t="str">
        <f>LEFT(N3894, SEARCH("/",N3894)-1)</f>
        <v>technology</v>
      </c>
      <c r="R3894" t="str">
        <f>RIGHT(N3894, LEN(N3894)-SEARCH("/",N3894))</f>
        <v>wearables</v>
      </c>
      <c r="S3894" s="10">
        <f t="shared" si="120"/>
        <v>42767.368969907409</v>
      </c>
      <c r="T3894" s="10">
        <f t="shared" si="121"/>
        <v>42797.368969907409</v>
      </c>
    </row>
    <row r="3895" spans="1:20" ht="49" x14ac:dyDescent="0.25">
      <c r="A3895">
        <v>1338</v>
      </c>
      <c r="B3895" s="3" t="s">
        <v>1339</v>
      </c>
      <c r="C3895" s="3" t="s">
        <v>5448</v>
      </c>
      <c r="D3895">
        <v>30000</v>
      </c>
      <c r="E3895">
        <v>991</v>
      </c>
      <c r="F3895" t="s">
        <v>8220</v>
      </c>
      <c r="G3895" t="s">
        <v>8224</v>
      </c>
      <c r="H3895" t="s">
        <v>8246</v>
      </c>
      <c r="I3895">
        <v>1438543033</v>
      </c>
      <c r="J3895">
        <v>1435951033</v>
      </c>
      <c r="K3895" t="b">
        <v>0</v>
      </c>
      <c r="L3895">
        <v>15</v>
      </c>
      <c r="M3895" t="b">
        <v>0</v>
      </c>
      <c r="N3895" t="s">
        <v>8273</v>
      </c>
      <c r="O3895" s="5">
        <f>E3895/D3895</f>
        <v>3.3033333333333331E-2</v>
      </c>
      <c r="P3895" s="6">
        <f>ROUND(E3895/L3895,2)</f>
        <v>66.069999999999993</v>
      </c>
      <c r="Q3895" t="str">
        <f>LEFT(N3895, SEARCH("/",N3895)-1)</f>
        <v>technology</v>
      </c>
      <c r="R3895" t="str">
        <f>RIGHT(N3895, LEN(N3895)-SEARCH("/",N3895))</f>
        <v>wearables</v>
      </c>
      <c r="S3895" s="10">
        <f t="shared" si="120"/>
        <v>42188.595289351848</v>
      </c>
      <c r="T3895" s="10">
        <f t="shared" si="121"/>
        <v>42218.595289351848</v>
      </c>
    </row>
    <row r="3896" spans="1:20" ht="33" x14ac:dyDescent="0.25">
      <c r="A3896">
        <v>1339</v>
      </c>
      <c r="B3896" s="3" t="s">
        <v>1340</v>
      </c>
      <c r="C3896" s="3" t="s">
        <v>5449</v>
      </c>
      <c r="D3896">
        <v>50000</v>
      </c>
      <c r="E3896">
        <v>3317</v>
      </c>
      <c r="F3896" t="s">
        <v>8220</v>
      </c>
      <c r="G3896" t="s">
        <v>8224</v>
      </c>
      <c r="H3896" t="s">
        <v>8246</v>
      </c>
      <c r="I3896">
        <v>1418056315</v>
      </c>
      <c r="J3896">
        <v>1414164715</v>
      </c>
      <c r="K3896" t="b">
        <v>0</v>
      </c>
      <c r="L3896">
        <v>37</v>
      </c>
      <c r="M3896" t="b">
        <v>0</v>
      </c>
      <c r="N3896" t="s">
        <v>8273</v>
      </c>
      <c r="O3896" s="5">
        <f>E3896/D3896</f>
        <v>6.6339999999999996E-2</v>
      </c>
      <c r="P3896" s="6">
        <f>ROUND(E3896/L3896,2)</f>
        <v>89.65</v>
      </c>
      <c r="Q3896" t="str">
        <f>LEFT(N3896, SEARCH("/",N3896)-1)</f>
        <v>technology</v>
      </c>
      <c r="R3896" t="str">
        <f>RIGHT(N3896, LEN(N3896)-SEARCH("/",N3896))</f>
        <v>wearables</v>
      </c>
      <c r="S3896" s="10">
        <f t="shared" si="120"/>
        <v>41936.438831018517</v>
      </c>
      <c r="T3896" s="10">
        <f t="shared" si="121"/>
        <v>41981.480497685181</v>
      </c>
    </row>
    <row r="3897" spans="1:20" ht="49" x14ac:dyDescent="0.25">
      <c r="A3897">
        <v>1340</v>
      </c>
      <c r="B3897" s="3" t="s">
        <v>1341</v>
      </c>
      <c r="C3897" s="3" t="s">
        <v>5450</v>
      </c>
      <c r="D3897">
        <v>1680</v>
      </c>
      <c r="E3897">
        <v>0</v>
      </c>
      <c r="F3897" t="s">
        <v>8220</v>
      </c>
      <c r="G3897" t="s">
        <v>8224</v>
      </c>
      <c r="H3897" t="s">
        <v>8246</v>
      </c>
      <c r="I3897">
        <v>1408112253</v>
      </c>
      <c r="J3897">
        <v>1405520253</v>
      </c>
      <c r="K3897" t="b">
        <v>0</v>
      </c>
      <c r="L3897">
        <v>0</v>
      </c>
      <c r="M3897" t="b">
        <v>0</v>
      </c>
      <c r="N3897" t="s">
        <v>8273</v>
      </c>
      <c r="O3897" s="5">
        <f>E3897/D3897</f>
        <v>0</v>
      </c>
      <c r="P3897" s="6" t="e">
        <f>ROUND(E3897/L3897,2)</f>
        <v>#DIV/0!</v>
      </c>
      <c r="Q3897" t="str">
        <f>LEFT(N3897, SEARCH("/",N3897)-1)</f>
        <v>technology</v>
      </c>
      <c r="R3897" t="str">
        <f>RIGHT(N3897, LEN(N3897)-SEARCH("/",N3897))</f>
        <v>wearables</v>
      </c>
      <c r="S3897" s="10">
        <f t="shared" si="120"/>
        <v>41836.387187499997</v>
      </c>
      <c r="T3897" s="10">
        <f t="shared" si="121"/>
        <v>41866.387187499997</v>
      </c>
    </row>
    <row r="3898" spans="1:20" ht="49" x14ac:dyDescent="0.25">
      <c r="A3898">
        <v>1341</v>
      </c>
      <c r="B3898" s="3" t="s">
        <v>1342</v>
      </c>
      <c r="C3898" s="3" t="s">
        <v>5451</v>
      </c>
      <c r="D3898">
        <v>25000</v>
      </c>
      <c r="E3898">
        <v>17590</v>
      </c>
      <c r="F3898" t="s">
        <v>8220</v>
      </c>
      <c r="G3898" t="s">
        <v>8225</v>
      </c>
      <c r="H3898" t="s">
        <v>8247</v>
      </c>
      <c r="I3898">
        <v>1475333917</v>
      </c>
      <c r="J3898">
        <v>1472569117</v>
      </c>
      <c r="K3898" t="b">
        <v>0</v>
      </c>
      <c r="L3898">
        <v>46</v>
      </c>
      <c r="M3898" t="b">
        <v>0</v>
      </c>
      <c r="N3898" t="s">
        <v>8273</v>
      </c>
      <c r="O3898" s="5">
        <f>E3898/D3898</f>
        <v>0.7036</v>
      </c>
      <c r="P3898" s="6">
        <f>ROUND(E3898/L3898,2)</f>
        <v>382.39</v>
      </c>
      <c r="Q3898" t="str">
        <f>LEFT(N3898, SEARCH("/",N3898)-1)</f>
        <v>technology</v>
      </c>
      <c r="R3898" t="str">
        <f>RIGHT(N3898, LEN(N3898)-SEARCH("/",N3898))</f>
        <v>wearables</v>
      </c>
      <c r="S3898" s="10">
        <f t="shared" si="120"/>
        <v>42612.415706018517</v>
      </c>
      <c r="T3898" s="10">
        <f t="shared" si="121"/>
        <v>42644.415706018517</v>
      </c>
    </row>
    <row r="3899" spans="1:20" ht="49" x14ac:dyDescent="0.25">
      <c r="A3899">
        <v>1342</v>
      </c>
      <c r="B3899" s="3" t="s">
        <v>1343</v>
      </c>
      <c r="C3899" s="3" t="s">
        <v>5452</v>
      </c>
      <c r="D3899">
        <v>50000</v>
      </c>
      <c r="E3899">
        <v>100</v>
      </c>
      <c r="F3899" t="s">
        <v>8220</v>
      </c>
      <c r="G3899" t="s">
        <v>8224</v>
      </c>
      <c r="H3899" t="s">
        <v>8246</v>
      </c>
      <c r="I3899">
        <v>1437161739</v>
      </c>
      <c r="J3899">
        <v>1434569739</v>
      </c>
      <c r="K3899" t="b">
        <v>0</v>
      </c>
      <c r="L3899">
        <v>1</v>
      </c>
      <c r="M3899" t="b">
        <v>0</v>
      </c>
      <c r="N3899" t="s">
        <v>8273</v>
      </c>
      <c r="O3899" s="5">
        <f>E3899/D3899</f>
        <v>2E-3</v>
      </c>
      <c r="P3899" s="6">
        <f>ROUND(E3899/L3899,2)</f>
        <v>100</v>
      </c>
      <c r="Q3899" t="str">
        <f>LEFT(N3899, SEARCH("/",N3899)-1)</f>
        <v>technology</v>
      </c>
      <c r="R3899" t="str">
        <f>RIGHT(N3899, LEN(N3899)-SEARCH("/",N3899))</f>
        <v>wearables</v>
      </c>
      <c r="S3899" s="10">
        <f t="shared" si="120"/>
        <v>42172.608090277776</v>
      </c>
      <c r="T3899" s="10">
        <f t="shared" si="121"/>
        <v>42202.608090277776</v>
      </c>
    </row>
    <row r="3900" spans="1:20" ht="49" x14ac:dyDescent="0.25">
      <c r="A3900">
        <v>1343</v>
      </c>
      <c r="B3900" s="3" t="s">
        <v>1344</v>
      </c>
      <c r="C3900" s="3" t="s">
        <v>5453</v>
      </c>
      <c r="D3900">
        <v>50000</v>
      </c>
      <c r="E3900">
        <v>51149</v>
      </c>
      <c r="F3900" t="s">
        <v>8220</v>
      </c>
      <c r="G3900" t="s">
        <v>8224</v>
      </c>
      <c r="H3900" t="s">
        <v>8246</v>
      </c>
      <c r="I3900">
        <v>1471579140</v>
      </c>
      <c r="J3900">
        <v>1466512683</v>
      </c>
      <c r="K3900" t="b">
        <v>0</v>
      </c>
      <c r="L3900">
        <v>323</v>
      </c>
      <c r="M3900" t="b">
        <v>0</v>
      </c>
      <c r="N3900" t="s">
        <v>8273</v>
      </c>
      <c r="O3900" s="5">
        <f>E3900/D3900</f>
        <v>1.02298</v>
      </c>
      <c r="P3900" s="6">
        <f>ROUND(E3900/L3900,2)</f>
        <v>158.36000000000001</v>
      </c>
      <c r="Q3900" t="str">
        <f>LEFT(N3900, SEARCH("/",N3900)-1)</f>
        <v>technology</v>
      </c>
      <c r="R3900" t="str">
        <f>RIGHT(N3900, LEN(N3900)-SEARCH("/",N3900))</f>
        <v>wearables</v>
      </c>
      <c r="S3900" s="10">
        <f t="shared" si="120"/>
        <v>42542.318090277775</v>
      </c>
      <c r="T3900" s="10">
        <f t="shared" si="121"/>
        <v>42600.957638888889</v>
      </c>
    </row>
    <row r="3901" spans="1:20" ht="33" x14ac:dyDescent="0.25">
      <c r="A3901">
        <v>1451</v>
      </c>
      <c r="B3901" s="3" t="s">
        <v>1452</v>
      </c>
      <c r="C3901" s="3" t="s">
        <v>5561</v>
      </c>
      <c r="D3901">
        <v>18950</v>
      </c>
      <c r="E3901">
        <v>2</v>
      </c>
      <c r="F3901" t="s">
        <v>8220</v>
      </c>
      <c r="G3901" t="s">
        <v>8224</v>
      </c>
      <c r="H3901" t="s">
        <v>8246</v>
      </c>
      <c r="I3901">
        <v>1416355259</v>
      </c>
      <c r="J3901">
        <v>1413759659</v>
      </c>
      <c r="K3901" t="b">
        <v>0</v>
      </c>
      <c r="L3901">
        <v>2</v>
      </c>
      <c r="M3901" t="b">
        <v>0</v>
      </c>
      <c r="N3901" t="s">
        <v>8287</v>
      </c>
      <c r="O3901" s="5">
        <f>E3901/D3901</f>
        <v>1.0554089709762533E-4</v>
      </c>
      <c r="P3901" s="6">
        <f>ROUND(E3901/L3901,2)</f>
        <v>1</v>
      </c>
      <c r="Q3901" t="str">
        <f>LEFT(N3901, SEARCH("/",N3901)-1)</f>
        <v>publishing</v>
      </c>
      <c r="R3901" t="str">
        <f>RIGHT(N3901, LEN(N3901)-SEARCH("/",N3901))</f>
        <v>translations</v>
      </c>
      <c r="S3901" s="10">
        <f t="shared" si="120"/>
        <v>41931.75068287037</v>
      </c>
      <c r="T3901" s="10">
        <f t="shared" si="121"/>
        <v>41961.792349537034</v>
      </c>
    </row>
    <row r="3902" spans="1:20" ht="33" x14ac:dyDescent="0.25">
      <c r="A3902">
        <v>1452</v>
      </c>
      <c r="B3902" s="3" t="s">
        <v>1453</v>
      </c>
      <c r="C3902" s="3" t="s">
        <v>5562</v>
      </c>
      <c r="D3902">
        <v>14000</v>
      </c>
      <c r="E3902">
        <v>0</v>
      </c>
      <c r="F3902" t="s">
        <v>8220</v>
      </c>
      <c r="G3902" t="s">
        <v>8224</v>
      </c>
      <c r="H3902" t="s">
        <v>8246</v>
      </c>
      <c r="I3902">
        <v>1406566363</v>
      </c>
      <c r="J3902">
        <v>1403974363</v>
      </c>
      <c r="K3902" t="b">
        <v>0</v>
      </c>
      <c r="L3902">
        <v>0</v>
      </c>
      <c r="M3902" t="b">
        <v>0</v>
      </c>
      <c r="N3902" t="s">
        <v>8287</v>
      </c>
      <c r="O3902" s="5">
        <f>E3902/D3902</f>
        <v>0</v>
      </c>
      <c r="P3902" s="6" t="e">
        <f>ROUND(E3902/L3902,2)</f>
        <v>#DIV/0!</v>
      </c>
      <c r="Q3902" t="str">
        <f>LEFT(N3902, SEARCH("/",N3902)-1)</f>
        <v>publishing</v>
      </c>
      <c r="R3902" t="str">
        <f>RIGHT(N3902, LEN(N3902)-SEARCH("/",N3902))</f>
        <v>translations</v>
      </c>
      <c r="S3902" s="10">
        <f t="shared" si="120"/>
        <v>41818.494942129626</v>
      </c>
      <c r="T3902" s="10">
        <f t="shared" si="121"/>
        <v>41848.494942129626</v>
      </c>
    </row>
    <row r="3903" spans="1:20" ht="49" x14ac:dyDescent="0.25">
      <c r="A3903">
        <v>1453</v>
      </c>
      <c r="B3903" s="3" t="s">
        <v>1454</v>
      </c>
      <c r="C3903" s="3" t="s">
        <v>5563</v>
      </c>
      <c r="D3903">
        <v>25000</v>
      </c>
      <c r="E3903">
        <v>0</v>
      </c>
      <c r="F3903" t="s">
        <v>8220</v>
      </c>
      <c r="G3903" t="s">
        <v>8230</v>
      </c>
      <c r="H3903" t="s">
        <v>8249</v>
      </c>
      <c r="I3903">
        <v>1492270947</v>
      </c>
      <c r="J3903">
        <v>1488386547</v>
      </c>
      <c r="K3903" t="b">
        <v>0</v>
      </c>
      <c r="L3903">
        <v>0</v>
      </c>
      <c r="M3903" t="b">
        <v>0</v>
      </c>
      <c r="N3903" t="s">
        <v>8287</v>
      </c>
      <c r="O3903" s="5">
        <f>E3903/D3903</f>
        <v>0</v>
      </c>
      <c r="P3903" s="6" t="e">
        <f>ROUND(E3903/L3903,2)</f>
        <v>#DIV/0!</v>
      </c>
      <c r="Q3903" t="str">
        <f>LEFT(N3903, SEARCH("/",N3903)-1)</f>
        <v>publishing</v>
      </c>
      <c r="R3903" t="str">
        <f>RIGHT(N3903, LEN(N3903)-SEARCH("/",N3903))</f>
        <v>translations</v>
      </c>
      <c r="S3903" s="10">
        <f t="shared" si="120"/>
        <v>42795.487812499996</v>
      </c>
      <c r="T3903" s="10">
        <f t="shared" si="121"/>
        <v>42840.446145833332</v>
      </c>
    </row>
    <row r="3904" spans="1:20" ht="49" x14ac:dyDescent="0.25">
      <c r="A3904">
        <v>1454</v>
      </c>
      <c r="B3904" s="3" t="s">
        <v>1455</v>
      </c>
      <c r="C3904" s="3" t="s">
        <v>5564</v>
      </c>
      <c r="D3904">
        <v>1750</v>
      </c>
      <c r="E3904">
        <v>15</v>
      </c>
      <c r="F3904" t="s">
        <v>8220</v>
      </c>
      <c r="G3904" t="s">
        <v>8227</v>
      </c>
      <c r="H3904" t="s">
        <v>8249</v>
      </c>
      <c r="I3904">
        <v>1461535140</v>
      </c>
      <c r="J3904">
        <v>1459716480</v>
      </c>
      <c r="K3904" t="b">
        <v>0</v>
      </c>
      <c r="L3904">
        <v>1</v>
      </c>
      <c r="M3904" t="b">
        <v>0</v>
      </c>
      <c r="N3904" t="s">
        <v>8287</v>
      </c>
      <c r="O3904" s="5">
        <f>E3904/D3904</f>
        <v>8.5714285714285719E-3</v>
      </c>
      <c r="P3904" s="6">
        <f>ROUND(E3904/L3904,2)</f>
        <v>15</v>
      </c>
      <c r="Q3904" t="str">
        <f>LEFT(N3904, SEARCH("/",N3904)-1)</f>
        <v>publishing</v>
      </c>
      <c r="R3904" t="str">
        <f>RIGHT(N3904, LEN(N3904)-SEARCH("/",N3904))</f>
        <v>translations</v>
      </c>
      <c r="S3904" s="10">
        <f t="shared" si="120"/>
        <v>42463.658333333333</v>
      </c>
      <c r="T3904" s="10">
        <f t="shared" si="121"/>
        <v>42484.707638888889</v>
      </c>
    </row>
    <row r="3905" spans="1:20" ht="49" x14ac:dyDescent="0.25">
      <c r="A3905">
        <v>1455</v>
      </c>
      <c r="B3905" s="3" t="s">
        <v>1456</v>
      </c>
      <c r="C3905" s="3" t="s">
        <v>5565</v>
      </c>
      <c r="D3905">
        <v>15000</v>
      </c>
      <c r="E3905">
        <v>1575</v>
      </c>
      <c r="F3905" t="s">
        <v>8220</v>
      </c>
      <c r="G3905" t="s">
        <v>8224</v>
      </c>
      <c r="H3905" t="s">
        <v>8246</v>
      </c>
      <c r="I3905">
        <v>1409924340</v>
      </c>
      <c r="J3905">
        <v>1405181320</v>
      </c>
      <c r="K3905" t="b">
        <v>0</v>
      </c>
      <c r="L3905">
        <v>7</v>
      </c>
      <c r="M3905" t="b">
        <v>0</v>
      </c>
      <c r="N3905" t="s">
        <v>8287</v>
      </c>
      <c r="O3905" s="5">
        <f>E3905/D3905</f>
        <v>0.105</v>
      </c>
      <c r="P3905" s="6">
        <f>ROUND(E3905/L3905,2)</f>
        <v>225</v>
      </c>
      <c r="Q3905" t="str">
        <f>LEFT(N3905, SEARCH("/",N3905)-1)</f>
        <v>publishing</v>
      </c>
      <c r="R3905" t="str">
        <f>RIGHT(N3905, LEN(N3905)-SEARCH("/",N3905))</f>
        <v>translations</v>
      </c>
      <c r="S3905" s="10">
        <f t="shared" si="120"/>
        <v>41832.46435185185</v>
      </c>
      <c r="T3905" s="10">
        <f t="shared" si="121"/>
        <v>41887.360416666663</v>
      </c>
    </row>
    <row r="3906" spans="1:20" ht="18" x14ac:dyDescent="0.25">
      <c r="A3906">
        <v>1456</v>
      </c>
      <c r="B3906" s="3" t="s">
        <v>1457</v>
      </c>
      <c r="C3906" s="3" t="s">
        <v>5566</v>
      </c>
      <c r="D3906">
        <v>5000</v>
      </c>
      <c r="E3906">
        <v>145</v>
      </c>
      <c r="F3906" t="s">
        <v>8220</v>
      </c>
      <c r="G3906" t="s">
        <v>8237</v>
      </c>
      <c r="H3906" t="s">
        <v>8249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8287</v>
      </c>
      <c r="O3906" s="5">
        <f>E3906/D3906</f>
        <v>2.9000000000000001E-2</v>
      </c>
      <c r="P3906" s="6">
        <f>ROUND(E3906/L3906,2)</f>
        <v>48.33</v>
      </c>
      <c r="Q3906" t="str">
        <f>LEFT(N3906, SEARCH("/",N3906)-1)</f>
        <v>publishing</v>
      </c>
      <c r="R3906" t="str">
        <f>RIGHT(N3906, LEN(N3906)-SEARCH("/",N3906))</f>
        <v>translations</v>
      </c>
      <c r="S3906" s="10">
        <f t="shared" si="120"/>
        <v>42708.460243055553</v>
      </c>
      <c r="T3906" s="10">
        <f t="shared" si="121"/>
        <v>42738.460243055553</v>
      </c>
    </row>
    <row r="3907" spans="1:20" ht="33" x14ac:dyDescent="0.25">
      <c r="A3907">
        <v>1457</v>
      </c>
      <c r="B3907" s="3" t="s">
        <v>1458</v>
      </c>
      <c r="C3907" s="3" t="s">
        <v>5567</v>
      </c>
      <c r="D3907">
        <v>6000</v>
      </c>
      <c r="E3907">
        <v>0</v>
      </c>
      <c r="F3907" t="s">
        <v>8220</v>
      </c>
      <c r="G3907" t="s">
        <v>8224</v>
      </c>
      <c r="H3907" t="s">
        <v>8246</v>
      </c>
      <c r="I3907">
        <v>1447281044</v>
      </c>
      <c r="J3907">
        <v>1444685444</v>
      </c>
      <c r="K3907" t="b">
        <v>0</v>
      </c>
      <c r="L3907">
        <v>0</v>
      </c>
      <c r="M3907" t="b">
        <v>0</v>
      </c>
      <c r="N3907" t="s">
        <v>8287</v>
      </c>
      <c r="O3907" s="5">
        <f>E3907/D3907</f>
        <v>0</v>
      </c>
      <c r="P3907" s="6" t="e">
        <f>ROUND(E3907/L3907,2)</f>
        <v>#DIV/0!</v>
      </c>
      <c r="Q3907" t="str">
        <f>LEFT(N3907, SEARCH("/",N3907)-1)</f>
        <v>publishing</v>
      </c>
      <c r="R3907" t="str">
        <f>RIGHT(N3907, LEN(N3907)-SEARCH("/",N3907))</f>
        <v>translations</v>
      </c>
      <c r="S3907" s="10">
        <f t="shared" ref="S3907:S3970" si="122">(J3907/86400)+25569+(-5/24)</f>
        <v>42289.688009259255</v>
      </c>
      <c r="T3907" s="10">
        <f t="shared" ref="T3907:T3970" si="123">(I3907/86400)+25569+(-5/24)</f>
        <v>42319.729675925926</v>
      </c>
    </row>
    <row r="3908" spans="1:20" ht="49" x14ac:dyDescent="0.25">
      <c r="A3908">
        <v>1458</v>
      </c>
      <c r="B3908" s="3" t="s">
        <v>1459</v>
      </c>
      <c r="C3908" s="3" t="s">
        <v>5568</v>
      </c>
      <c r="D3908">
        <v>5000</v>
      </c>
      <c r="E3908">
        <v>0</v>
      </c>
      <c r="F3908" t="s">
        <v>8220</v>
      </c>
      <c r="G3908" t="s">
        <v>8224</v>
      </c>
      <c r="H3908" t="s">
        <v>8246</v>
      </c>
      <c r="I3908">
        <v>1407729600</v>
      </c>
      <c r="J3908">
        <v>1405097760</v>
      </c>
      <c r="K3908" t="b">
        <v>0</v>
      </c>
      <c r="L3908">
        <v>0</v>
      </c>
      <c r="M3908" t="b">
        <v>0</v>
      </c>
      <c r="N3908" t="s">
        <v>8287</v>
      </c>
      <c r="O3908" s="5">
        <f>E3908/D3908</f>
        <v>0</v>
      </c>
      <c r="P3908" s="6" t="e">
        <f>ROUND(E3908/L3908,2)</f>
        <v>#DIV/0!</v>
      </c>
      <c r="Q3908" t="str">
        <f>LEFT(N3908, SEARCH("/",N3908)-1)</f>
        <v>publishing</v>
      </c>
      <c r="R3908" t="str">
        <f>RIGHT(N3908, LEN(N3908)-SEARCH("/",N3908))</f>
        <v>translations</v>
      </c>
      <c r="S3908" s="10">
        <f t="shared" si="122"/>
        <v>41831.49722222222</v>
      </c>
      <c r="T3908" s="10">
        <f t="shared" si="123"/>
        <v>41861.958333333328</v>
      </c>
    </row>
    <row r="3909" spans="1:20" ht="49" x14ac:dyDescent="0.25">
      <c r="A3909">
        <v>1459</v>
      </c>
      <c r="B3909" s="3" t="s">
        <v>1460</v>
      </c>
      <c r="C3909" s="3" t="s">
        <v>5569</v>
      </c>
      <c r="D3909">
        <v>37000</v>
      </c>
      <c r="E3909">
        <v>0</v>
      </c>
      <c r="F3909" t="s">
        <v>8220</v>
      </c>
      <c r="G3909" t="s">
        <v>8232</v>
      </c>
      <c r="H3909" t="s">
        <v>8253</v>
      </c>
      <c r="I3909">
        <v>1449077100</v>
      </c>
      <c r="J3909">
        <v>1446612896</v>
      </c>
      <c r="K3909" t="b">
        <v>0</v>
      </c>
      <c r="L3909">
        <v>0</v>
      </c>
      <c r="M3909" t="b">
        <v>0</v>
      </c>
      <c r="N3909" t="s">
        <v>8287</v>
      </c>
      <c r="O3909" s="5">
        <f>E3909/D3909</f>
        <v>0</v>
      </c>
      <c r="P3909" s="6" t="e">
        <f>ROUND(E3909/L3909,2)</f>
        <v>#DIV/0!</v>
      </c>
      <c r="Q3909" t="str">
        <f>LEFT(N3909, SEARCH("/",N3909)-1)</f>
        <v>publishing</v>
      </c>
      <c r="R3909" t="str">
        <f>RIGHT(N3909, LEN(N3909)-SEARCH("/",N3909))</f>
        <v>translations</v>
      </c>
      <c r="S3909" s="10">
        <f t="shared" si="122"/>
        <v>42311.996481481481</v>
      </c>
      <c r="T3909" s="10">
        <f t="shared" si="123"/>
        <v>42340.517361111109</v>
      </c>
    </row>
    <row r="3910" spans="1:20" ht="49" x14ac:dyDescent="0.25">
      <c r="A3910">
        <v>1460</v>
      </c>
      <c r="B3910" s="3" t="s">
        <v>1461</v>
      </c>
      <c r="C3910" s="3" t="s">
        <v>5570</v>
      </c>
      <c r="D3910">
        <v>25000000</v>
      </c>
      <c r="E3910">
        <v>0</v>
      </c>
      <c r="F3910" t="s">
        <v>8220</v>
      </c>
      <c r="G3910" t="s">
        <v>8224</v>
      </c>
      <c r="H3910" t="s">
        <v>8246</v>
      </c>
      <c r="I3910">
        <v>1417391100</v>
      </c>
      <c r="J3910">
        <v>1412371898</v>
      </c>
      <c r="K3910" t="b">
        <v>0</v>
      </c>
      <c r="L3910">
        <v>0</v>
      </c>
      <c r="M3910" t="b">
        <v>0</v>
      </c>
      <c r="N3910" t="s">
        <v>8287</v>
      </c>
      <c r="O3910" s="5">
        <f>E3910/D3910</f>
        <v>0</v>
      </c>
      <c r="P3910" s="6" t="e">
        <f>ROUND(E3910/L3910,2)</f>
        <v>#DIV/0!</v>
      </c>
      <c r="Q3910" t="str">
        <f>LEFT(N3910, SEARCH("/",N3910)-1)</f>
        <v>publishing</v>
      </c>
      <c r="R3910" t="str">
        <f>RIGHT(N3910, LEN(N3910)-SEARCH("/",N3910))</f>
        <v>translations</v>
      </c>
      <c r="S3910" s="10">
        <f t="shared" si="122"/>
        <v>41915.688634259255</v>
      </c>
      <c r="T3910" s="10">
        <f t="shared" si="123"/>
        <v>41973.781249999993</v>
      </c>
    </row>
    <row r="3911" spans="1:20" ht="49" x14ac:dyDescent="0.25">
      <c r="A3911">
        <v>1561</v>
      </c>
      <c r="B3911" s="3" t="s">
        <v>1562</v>
      </c>
      <c r="C3911" s="3" t="s">
        <v>5671</v>
      </c>
      <c r="D3911">
        <v>10000</v>
      </c>
      <c r="E3911">
        <v>67</v>
      </c>
      <c r="F3911" t="s">
        <v>8220</v>
      </c>
      <c r="G3911" t="s">
        <v>8224</v>
      </c>
      <c r="H3911" t="s">
        <v>8246</v>
      </c>
      <c r="I3911">
        <v>1383789603</v>
      </c>
      <c r="J3911">
        <v>1381194003</v>
      </c>
      <c r="K3911" t="b">
        <v>0</v>
      </c>
      <c r="L3911">
        <v>1</v>
      </c>
      <c r="M3911" t="b">
        <v>0</v>
      </c>
      <c r="N3911" t="s">
        <v>8290</v>
      </c>
      <c r="O3911" s="5">
        <f>E3911/D3911</f>
        <v>6.7000000000000002E-3</v>
      </c>
      <c r="P3911" s="6">
        <f>ROUND(E3911/L3911,2)</f>
        <v>67</v>
      </c>
      <c r="Q3911" t="str">
        <f>LEFT(N3911, SEARCH("/",N3911)-1)</f>
        <v>publishing</v>
      </c>
      <c r="R3911" t="str">
        <f>RIGHT(N3911, LEN(N3911)-SEARCH("/",N3911))</f>
        <v>art books</v>
      </c>
      <c r="S3911" s="10">
        <f t="shared" si="122"/>
        <v>41554.833368055552</v>
      </c>
      <c r="T3911" s="10">
        <f t="shared" si="123"/>
        <v>41584.875034722216</v>
      </c>
    </row>
    <row r="3912" spans="1:20" ht="49" x14ac:dyDescent="0.25">
      <c r="A3912">
        <v>1562</v>
      </c>
      <c r="B3912" s="3" t="s">
        <v>1563</v>
      </c>
      <c r="C3912" s="3" t="s">
        <v>5672</v>
      </c>
      <c r="D3912">
        <v>4000</v>
      </c>
      <c r="E3912">
        <v>0</v>
      </c>
      <c r="F3912" t="s">
        <v>8220</v>
      </c>
      <c r="G3912" t="s">
        <v>8224</v>
      </c>
      <c r="H3912" t="s">
        <v>8246</v>
      </c>
      <c r="I3912">
        <v>1259715000</v>
      </c>
      <c r="J3912">
        <v>1253712916</v>
      </c>
      <c r="K3912" t="b">
        <v>0</v>
      </c>
      <c r="L3912">
        <v>0</v>
      </c>
      <c r="M3912" t="b">
        <v>0</v>
      </c>
      <c r="N3912" t="s">
        <v>8290</v>
      </c>
      <c r="O3912" s="5">
        <f>E3912/D3912</f>
        <v>0</v>
      </c>
      <c r="P3912" s="6" t="e">
        <f>ROUND(E3912/L3912,2)</f>
        <v>#DIV/0!</v>
      </c>
      <c r="Q3912" t="str">
        <f>LEFT(N3912, SEARCH("/",N3912)-1)</f>
        <v>publishing</v>
      </c>
      <c r="R3912" t="str">
        <f>RIGHT(N3912, LEN(N3912)-SEARCH("/",N3912))</f>
        <v>art books</v>
      </c>
      <c r="S3912" s="10">
        <f t="shared" si="122"/>
        <v>40079.357824074068</v>
      </c>
      <c r="T3912" s="10">
        <f t="shared" si="123"/>
        <v>40148.826388888883</v>
      </c>
    </row>
    <row r="3913" spans="1:20" ht="49" x14ac:dyDescent="0.25">
      <c r="A3913">
        <v>1563</v>
      </c>
      <c r="B3913" s="3" t="s">
        <v>1564</v>
      </c>
      <c r="C3913" s="3" t="s">
        <v>5673</v>
      </c>
      <c r="D3913">
        <v>6000</v>
      </c>
      <c r="E3913">
        <v>85</v>
      </c>
      <c r="F3913" t="s">
        <v>8220</v>
      </c>
      <c r="G3913" t="s">
        <v>8225</v>
      </c>
      <c r="H3913" t="s">
        <v>8247</v>
      </c>
      <c r="I3913">
        <v>1394815751</v>
      </c>
      <c r="J3913">
        <v>1389635351</v>
      </c>
      <c r="K3913" t="b">
        <v>0</v>
      </c>
      <c r="L3913">
        <v>2</v>
      </c>
      <c r="M3913" t="b">
        <v>0</v>
      </c>
      <c r="N3913" t="s">
        <v>8290</v>
      </c>
      <c r="O3913" s="5">
        <f>E3913/D3913</f>
        <v>1.4166666666666666E-2</v>
      </c>
      <c r="P3913" s="6">
        <f>ROUND(E3913/L3913,2)</f>
        <v>42.5</v>
      </c>
      <c r="Q3913" t="str">
        <f>LEFT(N3913, SEARCH("/",N3913)-1)</f>
        <v>publishing</v>
      </c>
      <c r="R3913" t="str">
        <f>RIGHT(N3913, LEN(N3913)-SEARCH("/",N3913))</f>
        <v>art books</v>
      </c>
      <c r="S3913" s="10">
        <f t="shared" si="122"/>
        <v>41652.534155092588</v>
      </c>
      <c r="T3913" s="10">
        <f t="shared" si="123"/>
        <v>41712.492488425924</v>
      </c>
    </row>
    <row r="3914" spans="1:20" ht="49" x14ac:dyDescent="0.25">
      <c r="A3914">
        <v>1564</v>
      </c>
      <c r="B3914" s="3" t="s">
        <v>1565</v>
      </c>
      <c r="C3914" s="3" t="s">
        <v>5674</v>
      </c>
      <c r="D3914">
        <v>10000</v>
      </c>
      <c r="E3914">
        <v>10</v>
      </c>
      <c r="F3914" t="s">
        <v>8220</v>
      </c>
      <c r="G3914" t="s">
        <v>8224</v>
      </c>
      <c r="H3914" t="s">
        <v>8246</v>
      </c>
      <c r="I3914">
        <v>1432843500</v>
      </c>
      <c r="J3914">
        <v>1430124509</v>
      </c>
      <c r="K3914" t="b">
        <v>0</v>
      </c>
      <c r="L3914">
        <v>1</v>
      </c>
      <c r="M3914" t="b">
        <v>0</v>
      </c>
      <c r="N3914" t="s">
        <v>8290</v>
      </c>
      <c r="O3914" s="5">
        <f>E3914/D3914</f>
        <v>1E-3</v>
      </c>
      <c r="P3914" s="6">
        <f>ROUND(E3914/L3914,2)</f>
        <v>10</v>
      </c>
      <c r="Q3914" t="str">
        <f>LEFT(N3914, SEARCH("/",N3914)-1)</f>
        <v>publishing</v>
      </c>
      <c r="R3914" t="str">
        <f>RIGHT(N3914, LEN(N3914)-SEARCH("/",N3914))</f>
        <v>art books</v>
      </c>
      <c r="S3914" s="10">
        <f t="shared" si="122"/>
        <v>42121.158668981479</v>
      </c>
      <c r="T3914" s="10">
        <f t="shared" si="123"/>
        <v>42152.628472222219</v>
      </c>
    </row>
    <row r="3915" spans="1:20" ht="49" x14ac:dyDescent="0.25">
      <c r="A3915">
        <v>1565</v>
      </c>
      <c r="B3915" s="3" t="s">
        <v>1566</v>
      </c>
      <c r="C3915" s="3" t="s">
        <v>5675</v>
      </c>
      <c r="D3915">
        <v>4000</v>
      </c>
      <c r="E3915">
        <v>100</v>
      </c>
      <c r="F3915" t="s">
        <v>8220</v>
      </c>
      <c r="G3915" t="s">
        <v>8224</v>
      </c>
      <c r="H3915" t="s">
        <v>8246</v>
      </c>
      <c r="I3915">
        <v>1307554261</v>
      </c>
      <c r="J3915">
        <v>1304962261</v>
      </c>
      <c r="K3915" t="b">
        <v>0</v>
      </c>
      <c r="L3915">
        <v>1</v>
      </c>
      <c r="M3915" t="b">
        <v>0</v>
      </c>
      <c r="N3915" t="s">
        <v>8290</v>
      </c>
      <c r="O3915" s="5">
        <f>E3915/D3915</f>
        <v>2.5000000000000001E-2</v>
      </c>
      <c r="P3915" s="6">
        <f>ROUND(E3915/L3915,2)</f>
        <v>100</v>
      </c>
      <c r="Q3915" t="str">
        <f>LEFT(N3915, SEARCH("/",N3915)-1)</f>
        <v>publishing</v>
      </c>
      <c r="R3915" t="str">
        <f>RIGHT(N3915, LEN(N3915)-SEARCH("/",N3915))</f>
        <v>art books</v>
      </c>
      <c r="S3915" s="10">
        <f t="shared" si="122"/>
        <v>40672.521539351852</v>
      </c>
      <c r="T3915" s="10">
        <f t="shared" si="123"/>
        <v>40702.521539351852</v>
      </c>
    </row>
    <row r="3916" spans="1:20" ht="49" x14ac:dyDescent="0.25">
      <c r="A3916">
        <v>1566</v>
      </c>
      <c r="B3916" s="3" t="s">
        <v>1567</v>
      </c>
      <c r="C3916" s="3" t="s">
        <v>5676</v>
      </c>
      <c r="D3916">
        <v>30000</v>
      </c>
      <c r="E3916">
        <v>6375</v>
      </c>
      <c r="F3916" t="s">
        <v>8220</v>
      </c>
      <c r="G3916" t="s">
        <v>8224</v>
      </c>
      <c r="H3916" t="s">
        <v>8246</v>
      </c>
      <c r="I3916">
        <v>1469656800</v>
      </c>
      <c r="J3916">
        <v>1467151204</v>
      </c>
      <c r="K3916" t="b">
        <v>0</v>
      </c>
      <c r="L3916">
        <v>59</v>
      </c>
      <c r="M3916" t="b">
        <v>0</v>
      </c>
      <c r="N3916" t="s">
        <v>8290</v>
      </c>
      <c r="O3916" s="5">
        <f>E3916/D3916</f>
        <v>0.21249999999999999</v>
      </c>
      <c r="P3916" s="6">
        <f>ROUND(E3916/L3916,2)</f>
        <v>108.05</v>
      </c>
      <c r="Q3916" t="str">
        <f>LEFT(N3916, SEARCH("/",N3916)-1)</f>
        <v>publishing</v>
      </c>
      <c r="R3916" t="str">
        <f>RIGHT(N3916, LEN(N3916)-SEARCH("/",N3916))</f>
        <v>art books</v>
      </c>
      <c r="S3916" s="10">
        <f t="shared" si="122"/>
        <v>42549.708379629628</v>
      </c>
      <c r="T3916" s="10">
        <f t="shared" si="123"/>
        <v>42578.708333333336</v>
      </c>
    </row>
    <row r="3917" spans="1:20" ht="49" x14ac:dyDescent="0.25">
      <c r="A3917">
        <v>1567</v>
      </c>
      <c r="B3917" s="3" t="s">
        <v>1568</v>
      </c>
      <c r="C3917" s="3" t="s">
        <v>5677</v>
      </c>
      <c r="D3917">
        <v>8500</v>
      </c>
      <c r="E3917">
        <v>350</v>
      </c>
      <c r="F3917" t="s">
        <v>8220</v>
      </c>
      <c r="G3917" t="s">
        <v>8224</v>
      </c>
      <c r="H3917" t="s">
        <v>8246</v>
      </c>
      <c r="I3917">
        <v>1392595200</v>
      </c>
      <c r="J3917">
        <v>1391293745</v>
      </c>
      <c r="K3917" t="b">
        <v>0</v>
      </c>
      <c r="L3917">
        <v>13</v>
      </c>
      <c r="M3917" t="b">
        <v>0</v>
      </c>
      <c r="N3917" t="s">
        <v>8290</v>
      </c>
      <c r="O3917" s="5">
        <f>E3917/D3917</f>
        <v>4.1176470588235294E-2</v>
      </c>
      <c r="P3917" s="6">
        <f>ROUND(E3917/L3917,2)</f>
        <v>26.92</v>
      </c>
      <c r="Q3917" t="str">
        <f>LEFT(N3917, SEARCH("/",N3917)-1)</f>
        <v>publishing</v>
      </c>
      <c r="R3917" t="str">
        <f>RIGHT(N3917, LEN(N3917)-SEARCH("/",N3917))</f>
        <v>art books</v>
      </c>
      <c r="S3917" s="10">
        <f t="shared" si="122"/>
        <v>41671.728530092594</v>
      </c>
      <c r="T3917" s="10">
        <f t="shared" si="123"/>
        <v>41686.791666666664</v>
      </c>
    </row>
    <row r="3918" spans="1:20" ht="49" x14ac:dyDescent="0.25">
      <c r="A3918">
        <v>1568</v>
      </c>
      <c r="B3918" s="3" t="s">
        <v>1569</v>
      </c>
      <c r="C3918" s="3" t="s">
        <v>5678</v>
      </c>
      <c r="D3918">
        <v>25000</v>
      </c>
      <c r="E3918">
        <v>3410</v>
      </c>
      <c r="F3918" t="s">
        <v>8220</v>
      </c>
      <c r="G3918" t="s">
        <v>8224</v>
      </c>
      <c r="H3918" t="s">
        <v>8246</v>
      </c>
      <c r="I3918">
        <v>1419384585</v>
      </c>
      <c r="J3918">
        <v>1416360585</v>
      </c>
      <c r="K3918" t="b">
        <v>0</v>
      </c>
      <c r="L3918">
        <v>22</v>
      </c>
      <c r="M3918" t="b">
        <v>0</v>
      </c>
      <c r="N3918" t="s">
        <v>8290</v>
      </c>
      <c r="O3918" s="5">
        <f>E3918/D3918</f>
        <v>0.13639999999999999</v>
      </c>
      <c r="P3918" s="6">
        <f>ROUND(E3918/L3918,2)</f>
        <v>155</v>
      </c>
      <c r="Q3918" t="str">
        <f>LEFT(N3918, SEARCH("/",N3918)-1)</f>
        <v>publishing</v>
      </c>
      <c r="R3918" t="str">
        <f>RIGHT(N3918, LEN(N3918)-SEARCH("/",N3918))</f>
        <v>art books</v>
      </c>
      <c r="S3918" s="10">
        <f t="shared" si="122"/>
        <v>41961.853993055549</v>
      </c>
      <c r="T3918" s="10">
        <f t="shared" si="123"/>
        <v>41996.853993055549</v>
      </c>
    </row>
    <row r="3919" spans="1:20" ht="18" x14ac:dyDescent="0.25">
      <c r="A3919">
        <v>1569</v>
      </c>
      <c r="B3919" s="3" t="s">
        <v>1570</v>
      </c>
      <c r="C3919" s="3" t="s">
        <v>5679</v>
      </c>
      <c r="D3919">
        <v>30000</v>
      </c>
      <c r="E3919">
        <v>0</v>
      </c>
      <c r="F3919" t="s">
        <v>8220</v>
      </c>
      <c r="G3919" t="s">
        <v>8224</v>
      </c>
      <c r="H3919" t="s">
        <v>8246</v>
      </c>
      <c r="I3919">
        <v>1369498714</v>
      </c>
      <c r="J3919">
        <v>1366906714</v>
      </c>
      <c r="K3919" t="b">
        <v>0</v>
      </c>
      <c r="L3919">
        <v>0</v>
      </c>
      <c r="M3919" t="b">
        <v>0</v>
      </c>
      <c r="N3919" t="s">
        <v>8290</v>
      </c>
      <c r="O3919" s="5">
        <f>E3919/D3919</f>
        <v>0</v>
      </c>
      <c r="P3919" s="6" t="e">
        <f>ROUND(E3919/L3919,2)</f>
        <v>#DIV/0!</v>
      </c>
      <c r="Q3919" t="str">
        <f>LEFT(N3919, SEARCH("/",N3919)-1)</f>
        <v>publishing</v>
      </c>
      <c r="R3919" t="str">
        <f>RIGHT(N3919, LEN(N3919)-SEARCH("/",N3919))</f>
        <v>art books</v>
      </c>
      <c r="S3919" s="10">
        <f t="shared" si="122"/>
        <v>41389.471226851849</v>
      </c>
      <c r="T3919" s="10">
        <f t="shared" si="123"/>
        <v>41419.471226851849</v>
      </c>
    </row>
    <row r="3920" spans="1:20" ht="33" x14ac:dyDescent="0.25">
      <c r="A3920">
        <v>1570</v>
      </c>
      <c r="B3920" s="3" t="s">
        <v>1571</v>
      </c>
      <c r="C3920" s="3" t="s">
        <v>5680</v>
      </c>
      <c r="D3920">
        <v>6000</v>
      </c>
      <c r="E3920">
        <v>2484</v>
      </c>
      <c r="F3920" t="s">
        <v>8220</v>
      </c>
      <c r="G3920" t="s">
        <v>8224</v>
      </c>
      <c r="H3920" t="s">
        <v>8246</v>
      </c>
      <c r="I3920">
        <v>1460140282</v>
      </c>
      <c r="J3920">
        <v>1457551882</v>
      </c>
      <c r="K3920" t="b">
        <v>0</v>
      </c>
      <c r="L3920">
        <v>52</v>
      </c>
      <c r="M3920" t="b">
        <v>0</v>
      </c>
      <c r="N3920" t="s">
        <v>8290</v>
      </c>
      <c r="O3920" s="5">
        <f>E3920/D3920</f>
        <v>0.41399999999999998</v>
      </c>
      <c r="P3920" s="6">
        <f>ROUND(E3920/L3920,2)</f>
        <v>47.77</v>
      </c>
      <c r="Q3920" t="str">
        <f>LEFT(N3920, SEARCH("/",N3920)-1)</f>
        <v>publishing</v>
      </c>
      <c r="R3920" t="str">
        <f>RIGHT(N3920, LEN(N3920)-SEARCH("/",N3920))</f>
        <v>art books</v>
      </c>
      <c r="S3920" s="10">
        <f t="shared" si="122"/>
        <v>42438.605115740742</v>
      </c>
      <c r="T3920" s="10">
        <f t="shared" si="123"/>
        <v>42468.56344907407</v>
      </c>
    </row>
    <row r="3921" spans="1:20" ht="49" x14ac:dyDescent="0.25">
      <c r="A3921">
        <v>1571</v>
      </c>
      <c r="B3921" s="3" t="s">
        <v>1572</v>
      </c>
      <c r="C3921" s="3" t="s">
        <v>5681</v>
      </c>
      <c r="D3921">
        <v>12100</v>
      </c>
      <c r="E3921">
        <v>80</v>
      </c>
      <c r="F3921" t="s">
        <v>8220</v>
      </c>
      <c r="G3921" t="s">
        <v>8225</v>
      </c>
      <c r="H3921" t="s">
        <v>8247</v>
      </c>
      <c r="I3921">
        <v>1434738483</v>
      </c>
      <c r="J3921">
        <v>1432146483</v>
      </c>
      <c r="K3921" t="b">
        <v>0</v>
      </c>
      <c r="L3921">
        <v>4</v>
      </c>
      <c r="M3921" t="b">
        <v>0</v>
      </c>
      <c r="N3921" t="s">
        <v>8290</v>
      </c>
      <c r="O3921" s="5">
        <f>E3921/D3921</f>
        <v>6.6115702479338841E-3</v>
      </c>
      <c r="P3921" s="6">
        <f>ROUND(E3921/L3921,2)</f>
        <v>20</v>
      </c>
      <c r="Q3921" t="str">
        <f>LEFT(N3921, SEARCH("/",N3921)-1)</f>
        <v>publishing</v>
      </c>
      <c r="R3921" t="str">
        <f>RIGHT(N3921, LEN(N3921)-SEARCH("/",N3921))</f>
        <v>art books</v>
      </c>
      <c r="S3921" s="10">
        <f t="shared" si="122"/>
        <v>42144.56114583333</v>
      </c>
      <c r="T3921" s="10">
        <f t="shared" si="123"/>
        <v>42174.56114583333</v>
      </c>
    </row>
    <row r="3922" spans="1:20" ht="49" x14ac:dyDescent="0.25">
      <c r="A3922">
        <v>1572</v>
      </c>
      <c r="B3922" s="3" t="s">
        <v>1573</v>
      </c>
      <c r="C3922" s="3" t="s">
        <v>5682</v>
      </c>
      <c r="D3922">
        <v>2500</v>
      </c>
      <c r="E3922">
        <v>125</v>
      </c>
      <c r="F3922" t="s">
        <v>8220</v>
      </c>
      <c r="G3922" t="s">
        <v>8225</v>
      </c>
      <c r="H3922" t="s">
        <v>8247</v>
      </c>
      <c r="I3922">
        <v>1456703940</v>
      </c>
      <c r="J3922">
        <v>1454546859</v>
      </c>
      <c r="K3922" t="b">
        <v>0</v>
      </c>
      <c r="L3922">
        <v>3</v>
      </c>
      <c r="M3922" t="b">
        <v>0</v>
      </c>
      <c r="N3922" t="s">
        <v>8290</v>
      </c>
      <c r="O3922" s="5">
        <f>E3922/D3922</f>
        <v>0.05</v>
      </c>
      <c r="P3922" s="6">
        <f>ROUND(E3922/L3922,2)</f>
        <v>41.67</v>
      </c>
      <c r="Q3922" t="str">
        <f>LEFT(N3922, SEARCH("/",N3922)-1)</f>
        <v>publishing</v>
      </c>
      <c r="R3922" t="str">
        <f>RIGHT(N3922, LEN(N3922)-SEARCH("/",N3922))</f>
        <v>art books</v>
      </c>
      <c r="S3922" s="10">
        <f t="shared" si="122"/>
        <v>42403.824756944443</v>
      </c>
      <c r="T3922" s="10">
        <f t="shared" si="123"/>
        <v>42428.790972222218</v>
      </c>
    </row>
    <row r="3923" spans="1:20" ht="49" x14ac:dyDescent="0.25">
      <c r="A3923">
        <v>1573</v>
      </c>
      <c r="B3923" s="3" t="s">
        <v>1574</v>
      </c>
      <c r="C3923" s="3" t="s">
        <v>5683</v>
      </c>
      <c r="D3923">
        <v>9000</v>
      </c>
      <c r="E3923">
        <v>223</v>
      </c>
      <c r="F3923" t="s">
        <v>8220</v>
      </c>
      <c r="G3923" t="s">
        <v>8229</v>
      </c>
      <c r="H3923" t="s">
        <v>8251</v>
      </c>
      <c r="I3923">
        <v>1491019140</v>
      </c>
      <c r="J3923">
        <v>1487548802</v>
      </c>
      <c r="K3923" t="b">
        <v>0</v>
      </c>
      <c r="L3923">
        <v>3</v>
      </c>
      <c r="M3923" t="b">
        <v>0</v>
      </c>
      <c r="N3923" t="s">
        <v>8290</v>
      </c>
      <c r="O3923" s="5">
        <f>E3923/D3923</f>
        <v>2.4777777777777777E-2</v>
      </c>
      <c r="P3923" s="6">
        <f>ROUND(E3923/L3923,2)</f>
        <v>74.33</v>
      </c>
      <c r="Q3923" t="str">
        <f>LEFT(N3923, SEARCH("/",N3923)-1)</f>
        <v>publishing</v>
      </c>
      <c r="R3923" t="str">
        <f>RIGHT(N3923, LEN(N3923)-SEARCH("/",N3923))</f>
        <v>art books</v>
      </c>
      <c r="S3923" s="10">
        <f t="shared" si="122"/>
        <v>42785.791689814818</v>
      </c>
      <c r="T3923" s="10">
        <f t="shared" si="123"/>
        <v>42825.957638888889</v>
      </c>
    </row>
    <row r="3924" spans="1:20" ht="49" x14ac:dyDescent="0.25">
      <c r="A3924">
        <v>1574</v>
      </c>
      <c r="B3924" s="3" t="s">
        <v>1575</v>
      </c>
      <c r="C3924" s="3" t="s">
        <v>5684</v>
      </c>
      <c r="D3924">
        <v>10000</v>
      </c>
      <c r="E3924">
        <v>506</v>
      </c>
      <c r="F3924" t="s">
        <v>8220</v>
      </c>
      <c r="G3924" t="s">
        <v>8224</v>
      </c>
      <c r="H3924" t="s">
        <v>8246</v>
      </c>
      <c r="I3924">
        <v>1424211329</v>
      </c>
      <c r="J3924">
        <v>1421187329</v>
      </c>
      <c r="K3924" t="b">
        <v>0</v>
      </c>
      <c r="L3924">
        <v>6</v>
      </c>
      <c r="M3924" t="b">
        <v>0</v>
      </c>
      <c r="N3924" t="s">
        <v>8290</v>
      </c>
      <c r="O3924" s="5">
        <f>E3924/D3924</f>
        <v>5.0599999999999999E-2</v>
      </c>
      <c r="P3924" s="6">
        <f>ROUND(E3924/L3924,2)</f>
        <v>84.33</v>
      </c>
      <c r="Q3924" t="str">
        <f>LEFT(N3924, SEARCH("/",N3924)-1)</f>
        <v>publishing</v>
      </c>
      <c r="R3924" t="str">
        <f>RIGHT(N3924, LEN(N3924)-SEARCH("/",N3924))</f>
        <v>art books</v>
      </c>
      <c r="S3924" s="10">
        <f t="shared" si="122"/>
        <v>42017.719085648147</v>
      </c>
      <c r="T3924" s="10">
        <f t="shared" si="123"/>
        <v>42052.719085648147</v>
      </c>
    </row>
    <row r="3925" spans="1:20" ht="49" x14ac:dyDescent="0.25">
      <c r="A3925">
        <v>1575</v>
      </c>
      <c r="B3925" s="3" t="s">
        <v>1576</v>
      </c>
      <c r="C3925" s="3" t="s">
        <v>5685</v>
      </c>
      <c r="D3925">
        <v>10000</v>
      </c>
      <c r="E3925">
        <v>2291</v>
      </c>
      <c r="F3925" t="s">
        <v>8220</v>
      </c>
      <c r="G3925" t="s">
        <v>8224</v>
      </c>
      <c r="H3925" t="s">
        <v>8246</v>
      </c>
      <c r="I3925">
        <v>1404909296</v>
      </c>
      <c r="J3925">
        <v>1402317296</v>
      </c>
      <c r="K3925" t="b">
        <v>0</v>
      </c>
      <c r="L3925">
        <v>35</v>
      </c>
      <c r="M3925" t="b">
        <v>0</v>
      </c>
      <c r="N3925" t="s">
        <v>8290</v>
      </c>
      <c r="O3925" s="5">
        <f>E3925/D3925</f>
        <v>0.2291</v>
      </c>
      <c r="P3925" s="6">
        <f>ROUND(E3925/L3925,2)</f>
        <v>65.459999999999994</v>
      </c>
      <c r="Q3925" t="str">
        <f>LEFT(N3925, SEARCH("/",N3925)-1)</f>
        <v>publishing</v>
      </c>
      <c r="R3925" t="str">
        <f>RIGHT(N3925, LEN(N3925)-SEARCH("/",N3925))</f>
        <v>art books</v>
      </c>
      <c r="S3925" s="10">
        <f t="shared" si="122"/>
        <v>41799.315925925919</v>
      </c>
      <c r="T3925" s="10">
        <f t="shared" si="123"/>
        <v>41829.315925925919</v>
      </c>
    </row>
    <row r="3926" spans="1:20" ht="33" x14ac:dyDescent="0.25">
      <c r="A3926">
        <v>1576</v>
      </c>
      <c r="B3926" s="3" t="s">
        <v>1577</v>
      </c>
      <c r="C3926" s="3" t="s">
        <v>5686</v>
      </c>
      <c r="D3926">
        <v>5000</v>
      </c>
      <c r="E3926">
        <v>650</v>
      </c>
      <c r="F3926" t="s">
        <v>8220</v>
      </c>
      <c r="G3926" t="s">
        <v>8224</v>
      </c>
      <c r="H3926" t="s">
        <v>8246</v>
      </c>
      <c r="I3926">
        <v>1435698368</v>
      </c>
      <c r="J3926">
        <v>1431810368</v>
      </c>
      <c r="K3926" t="b">
        <v>0</v>
      </c>
      <c r="L3926">
        <v>10</v>
      </c>
      <c r="M3926" t="b">
        <v>0</v>
      </c>
      <c r="N3926" t="s">
        <v>8290</v>
      </c>
      <c r="O3926" s="5">
        <f>E3926/D3926</f>
        <v>0.13</v>
      </c>
      <c r="P3926" s="6">
        <f>ROUND(E3926/L3926,2)</f>
        <v>65</v>
      </c>
      <c r="Q3926" t="str">
        <f>LEFT(N3926, SEARCH("/",N3926)-1)</f>
        <v>publishing</v>
      </c>
      <c r="R3926" t="str">
        <f>RIGHT(N3926, LEN(N3926)-SEARCH("/",N3926))</f>
        <v>art books</v>
      </c>
      <c r="S3926" s="10">
        <f t="shared" si="122"/>
        <v>42140.670925925922</v>
      </c>
      <c r="T3926" s="10">
        <f t="shared" si="123"/>
        <v>42185.670925925922</v>
      </c>
    </row>
    <row r="3927" spans="1:20" ht="49" x14ac:dyDescent="0.25">
      <c r="A3927">
        <v>1577</v>
      </c>
      <c r="B3927" s="3" t="s">
        <v>1578</v>
      </c>
      <c r="C3927" s="3" t="s">
        <v>5687</v>
      </c>
      <c r="D3927">
        <v>10000</v>
      </c>
      <c r="E3927">
        <v>55</v>
      </c>
      <c r="F3927" t="s">
        <v>8220</v>
      </c>
      <c r="G3927" t="s">
        <v>8224</v>
      </c>
      <c r="H3927" t="s">
        <v>8246</v>
      </c>
      <c r="I3927">
        <v>1343161248</v>
      </c>
      <c r="J3927">
        <v>1337977248</v>
      </c>
      <c r="K3927" t="b">
        <v>0</v>
      </c>
      <c r="L3927">
        <v>2</v>
      </c>
      <c r="M3927" t="b">
        <v>0</v>
      </c>
      <c r="N3927" t="s">
        <v>8290</v>
      </c>
      <c r="O3927" s="5">
        <f>E3927/D3927</f>
        <v>5.4999999999999997E-3</v>
      </c>
      <c r="P3927" s="6">
        <f>ROUND(E3927/L3927,2)</f>
        <v>27.5</v>
      </c>
      <c r="Q3927" t="str">
        <f>LEFT(N3927, SEARCH("/",N3927)-1)</f>
        <v>publishing</v>
      </c>
      <c r="R3927" t="str">
        <f>RIGHT(N3927, LEN(N3927)-SEARCH("/",N3927))</f>
        <v>art books</v>
      </c>
      <c r="S3927" s="10">
        <f t="shared" si="122"/>
        <v>41054.639444444438</v>
      </c>
      <c r="T3927" s="10">
        <f t="shared" si="123"/>
        <v>41114.639444444438</v>
      </c>
    </row>
    <row r="3928" spans="1:20" ht="65" x14ac:dyDescent="0.25">
      <c r="A3928">
        <v>1578</v>
      </c>
      <c r="B3928" s="3" t="s">
        <v>1579</v>
      </c>
      <c r="C3928" s="3" t="s">
        <v>5688</v>
      </c>
      <c r="D3928">
        <v>1897</v>
      </c>
      <c r="E3928">
        <v>205</v>
      </c>
      <c r="F3928" t="s">
        <v>8220</v>
      </c>
      <c r="G3928" t="s">
        <v>8224</v>
      </c>
      <c r="H3928" t="s">
        <v>8246</v>
      </c>
      <c r="I3928">
        <v>1283392800</v>
      </c>
      <c r="J3928">
        <v>1281317691</v>
      </c>
      <c r="K3928" t="b">
        <v>0</v>
      </c>
      <c r="L3928">
        <v>4</v>
      </c>
      <c r="M3928" t="b">
        <v>0</v>
      </c>
      <c r="N3928" t="s">
        <v>8290</v>
      </c>
      <c r="O3928" s="5">
        <f>E3928/D3928</f>
        <v>0.10806536636794939</v>
      </c>
      <c r="P3928" s="6">
        <f>ROUND(E3928/L3928,2)</f>
        <v>51.25</v>
      </c>
      <c r="Q3928" t="str">
        <f>LEFT(N3928, SEARCH("/",N3928)-1)</f>
        <v>publishing</v>
      </c>
      <c r="R3928" t="str">
        <f>RIGHT(N3928, LEN(N3928)-SEARCH("/",N3928))</f>
        <v>art books</v>
      </c>
      <c r="S3928" s="10">
        <f t="shared" si="122"/>
        <v>40398.857534722221</v>
      </c>
      <c r="T3928" s="10">
        <f t="shared" si="123"/>
        <v>40422.875</v>
      </c>
    </row>
    <row r="3929" spans="1:20" ht="33" x14ac:dyDescent="0.25">
      <c r="A3929">
        <v>1579</v>
      </c>
      <c r="B3929" s="3" t="s">
        <v>1580</v>
      </c>
      <c r="C3929" s="3" t="s">
        <v>5689</v>
      </c>
      <c r="D3929">
        <v>3333</v>
      </c>
      <c r="E3929">
        <v>28</v>
      </c>
      <c r="F3929" t="s">
        <v>8220</v>
      </c>
      <c r="G3929" t="s">
        <v>8224</v>
      </c>
      <c r="H3929" t="s">
        <v>8246</v>
      </c>
      <c r="I3929">
        <v>1377734091</v>
      </c>
      <c r="J3929">
        <v>1374882891</v>
      </c>
      <c r="K3929" t="b">
        <v>0</v>
      </c>
      <c r="L3929">
        <v>2</v>
      </c>
      <c r="M3929" t="b">
        <v>0</v>
      </c>
      <c r="N3929" t="s">
        <v>8290</v>
      </c>
      <c r="O3929" s="5">
        <f>E3929/D3929</f>
        <v>8.4008400840084006E-3</v>
      </c>
      <c r="P3929" s="6">
        <f>ROUND(E3929/L3929,2)</f>
        <v>14</v>
      </c>
      <c r="Q3929" t="str">
        <f>LEFT(N3929, SEARCH("/",N3929)-1)</f>
        <v>publishing</v>
      </c>
      <c r="R3929" t="str">
        <f>RIGHT(N3929, LEN(N3929)-SEARCH("/",N3929))</f>
        <v>art books</v>
      </c>
      <c r="S3929" s="10">
        <f t="shared" si="122"/>
        <v>41481.788090277776</v>
      </c>
      <c r="T3929" s="10">
        <f t="shared" si="123"/>
        <v>41514.788090277776</v>
      </c>
    </row>
    <row r="3930" spans="1:20" ht="49" x14ac:dyDescent="0.25">
      <c r="A3930">
        <v>1580</v>
      </c>
      <c r="B3930" s="3" t="s">
        <v>1581</v>
      </c>
      <c r="C3930" s="3" t="s">
        <v>5690</v>
      </c>
      <c r="D3930">
        <v>1750</v>
      </c>
      <c r="E3930">
        <v>0</v>
      </c>
      <c r="F3930" t="s">
        <v>8220</v>
      </c>
      <c r="G3930" t="s">
        <v>8224</v>
      </c>
      <c r="H3930" t="s">
        <v>8246</v>
      </c>
      <c r="I3930">
        <v>1337562726</v>
      </c>
      <c r="J3930">
        <v>1332378726</v>
      </c>
      <c r="K3930" t="b">
        <v>0</v>
      </c>
      <c r="L3930">
        <v>0</v>
      </c>
      <c r="M3930" t="b">
        <v>0</v>
      </c>
      <c r="N3930" t="s">
        <v>8290</v>
      </c>
      <c r="O3930" s="5">
        <f>E3930/D3930</f>
        <v>0</v>
      </c>
      <c r="P3930" s="6" t="e">
        <f>ROUND(E3930/L3930,2)</f>
        <v>#DIV/0!</v>
      </c>
      <c r="Q3930" t="str">
        <f>LEFT(N3930, SEARCH("/",N3930)-1)</f>
        <v>publishing</v>
      </c>
      <c r="R3930" t="str">
        <f>RIGHT(N3930, LEN(N3930)-SEARCH("/",N3930))</f>
        <v>art books</v>
      </c>
      <c r="S3930" s="10">
        <f t="shared" si="122"/>
        <v>40989.841736111106</v>
      </c>
      <c r="T3930" s="10">
        <f t="shared" si="123"/>
        <v>41049.841736111106</v>
      </c>
    </row>
    <row r="3931" spans="1:20" ht="49" x14ac:dyDescent="0.25">
      <c r="A3931">
        <v>2341</v>
      </c>
      <c r="B3931" s="3" t="s">
        <v>2342</v>
      </c>
      <c r="C3931" s="3" t="s">
        <v>6451</v>
      </c>
      <c r="D3931">
        <v>5000</v>
      </c>
      <c r="E3931">
        <v>0</v>
      </c>
      <c r="F3931" t="s">
        <v>8220</v>
      </c>
      <c r="G3931" t="s">
        <v>8224</v>
      </c>
      <c r="H3931" t="s">
        <v>8246</v>
      </c>
      <c r="I3931">
        <v>1436729504</v>
      </c>
      <c r="J3931">
        <v>1434137504</v>
      </c>
      <c r="K3931" t="b">
        <v>0</v>
      </c>
      <c r="L3931">
        <v>0</v>
      </c>
      <c r="M3931" t="b">
        <v>0</v>
      </c>
      <c r="N3931" t="s">
        <v>8272</v>
      </c>
      <c r="O3931" s="5">
        <f>E3931/D3931</f>
        <v>0</v>
      </c>
      <c r="P3931" s="6" t="e">
        <f>ROUND(E3931/L3931,2)</f>
        <v>#DIV/0!</v>
      </c>
      <c r="Q3931" t="str">
        <f>LEFT(N3931, SEARCH("/",N3931)-1)</f>
        <v>technology</v>
      </c>
      <c r="R3931" t="str">
        <f>RIGHT(N3931, LEN(N3931)-SEARCH("/",N3931))</f>
        <v>web</v>
      </c>
      <c r="S3931" s="10">
        <f t="shared" si="122"/>
        <v>42167.605370370373</v>
      </c>
      <c r="T3931" s="10">
        <f t="shared" si="123"/>
        <v>42197.605370370373</v>
      </c>
    </row>
    <row r="3932" spans="1:20" ht="49" x14ac:dyDescent="0.25">
      <c r="A3932">
        <v>2342</v>
      </c>
      <c r="B3932" s="3" t="s">
        <v>2343</v>
      </c>
      <c r="C3932" s="3" t="s">
        <v>6452</v>
      </c>
      <c r="D3932">
        <v>5500</v>
      </c>
      <c r="E3932">
        <v>0</v>
      </c>
      <c r="F3932" t="s">
        <v>8220</v>
      </c>
      <c r="G3932" t="s">
        <v>8224</v>
      </c>
      <c r="H3932" t="s">
        <v>8246</v>
      </c>
      <c r="I3932">
        <v>1412571600</v>
      </c>
      <c r="J3932">
        <v>1410799870</v>
      </c>
      <c r="K3932" t="b">
        <v>0</v>
      </c>
      <c r="L3932">
        <v>0</v>
      </c>
      <c r="M3932" t="b">
        <v>0</v>
      </c>
      <c r="N3932" t="s">
        <v>8272</v>
      </c>
      <c r="O3932" s="5">
        <f>E3932/D3932</f>
        <v>0</v>
      </c>
      <c r="P3932" s="6" t="e">
        <f>ROUND(E3932/L3932,2)</f>
        <v>#DIV/0!</v>
      </c>
      <c r="Q3932" t="str">
        <f>LEFT(N3932, SEARCH("/",N3932)-1)</f>
        <v>technology</v>
      </c>
      <c r="R3932" t="str">
        <f>RIGHT(N3932, LEN(N3932)-SEARCH("/",N3932))</f>
        <v>web</v>
      </c>
      <c r="S3932" s="10">
        <f t="shared" si="122"/>
        <v>41897.49386574074</v>
      </c>
      <c r="T3932" s="10">
        <f t="shared" si="123"/>
        <v>41918</v>
      </c>
    </row>
    <row r="3933" spans="1:20" ht="49" x14ac:dyDescent="0.25">
      <c r="A3933">
        <v>2343</v>
      </c>
      <c r="B3933" s="3" t="s">
        <v>2344</v>
      </c>
      <c r="C3933" s="3" t="s">
        <v>6453</v>
      </c>
      <c r="D3933">
        <v>10000</v>
      </c>
      <c r="E3933">
        <v>300</v>
      </c>
      <c r="F3933" t="s">
        <v>8220</v>
      </c>
      <c r="G3933" t="s">
        <v>8224</v>
      </c>
      <c r="H3933" t="s">
        <v>8246</v>
      </c>
      <c r="I3933">
        <v>1452282420</v>
      </c>
      <c r="J3933">
        <v>1447962505</v>
      </c>
      <c r="K3933" t="b">
        <v>0</v>
      </c>
      <c r="L3933">
        <v>1</v>
      </c>
      <c r="M3933" t="b">
        <v>0</v>
      </c>
      <c r="N3933" t="s">
        <v>8272</v>
      </c>
      <c r="O3933" s="5">
        <f>E3933/D3933</f>
        <v>0.03</v>
      </c>
      <c r="P3933" s="6">
        <f>ROUND(E3933/L3933,2)</f>
        <v>300</v>
      </c>
      <c r="Q3933" t="str">
        <f>LEFT(N3933, SEARCH("/",N3933)-1)</f>
        <v>technology</v>
      </c>
      <c r="R3933" t="str">
        <f>RIGHT(N3933, LEN(N3933)-SEARCH("/",N3933))</f>
        <v>web</v>
      </c>
      <c r="S3933" s="10">
        <f t="shared" si="122"/>
        <v>42327.616956018515</v>
      </c>
      <c r="T3933" s="10">
        <f t="shared" si="123"/>
        <v>42377.615972222215</v>
      </c>
    </row>
    <row r="3934" spans="1:20" ht="49" x14ac:dyDescent="0.25">
      <c r="A3934">
        <v>2344</v>
      </c>
      <c r="B3934" s="3" t="s">
        <v>2345</v>
      </c>
      <c r="C3934" s="3" t="s">
        <v>6454</v>
      </c>
      <c r="D3934">
        <v>1000</v>
      </c>
      <c r="E3934">
        <v>1</v>
      </c>
      <c r="F3934" t="s">
        <v>8220</v>
      </c>
      <c r="G3934" t="s">
        <v>8229</v>
      </c>
      <c r="H3934" t="s">
        <v>8251</v>
      </c>
      <c r="I3934">
        <v>1466789269</v>
      </c>
      <c r="J3934">
        <v>1464197269</v>
      </c>
      <c r="K3934" t="b">
        <v>0</v>
      </c>
      <c r="L3934">
        <v>1</v>
      </c>
      <c r="M3934" t="b">
        <v>0</v>
      </c>
      <c r="N3934" t="s">
        <v>8272</v>
      </c>
      <c r="O3934" s="5">
        <f>E3934/D3934</f>
        <v>1E-3</v>
      </c>
      <c r="P3934" s="6">
        <f>ROUND(E3934/L3934,2)</f>
        <v>1</v>
      </c>
      <c r="Q3934" t="str">
        <f>LEFT(N3934, SEARCH("/",N3934)-1)</f>
        <v>technology</v>
      </c>
      <c r="R3934" t="str">
        <f>RIGHT(N3934, LEN(N3934)-SEARCH("/",N3934))</f>
        <v>web</v>
      </c>
      <c r="S3934" s="10">
        <f t="shared" si="122"/>
        <v>42515.519317129627</v>
      </c>
      <c r="T3934" s="10">
        <f t="shared" si="123"/>
        <v>42545.519317129627</v>
      </c>
    </row>
    <row r="3935" spans="1:20" ht="49" x14ac:dyDescent="0.25">
      <c r="A3935">
        <v>2345</v>
      </c>
      <c r="B3935" s="3" t="s">
        <v>2346</v>
      </c>
      <c r="C3935" s="3" t="s">
        <v>6455</v>
      </c>
      <c r="D3935">
        <v>3000</v>
      </c>
      <c r="E3935">
        <v>0</v>
      </c>
      <c r="F3935" t="s">
        <v>8220</v>
      </c>
      <c r="G3935" t="s">
        <v>8224</v>
      </c>
      <c r="H3935" t="s">
        <v>8246</v>
      </c>
      <c r="I3935">
        <v>1427845140</v>
      </c>
      <c r="J3935">
        <v>1424822556</v>
      </c>
      <c r="K3935" t="b">
        <v>0</v>
      </c>
      <c r="L3935">
        <v>0</v>
      </c>
      <c r="M3935" t="b">
        <v>0</v>
      </c>
      <c r="N3935" t="s">
        <v>8272</v>
      </c>
      <c r="O3935" s="5">
        <f>E3935/D3935</f>
        <v>0</v>
      </c>
      <c r="P3935" s="6" t="e">
        <f>ROUND(E3935/L3935,2)</f>
        <v>#DIV/0!</v>
      </c>
      <c r="Q3935" t="str">
        <f>LEFT(N3935, SEARCH("/",N3935)-1)</f>
        <v>technology</v>
      </c>
      <c r="R3935" t="str">
        <f>RIGHT(N3935, LEN(N3935)-SEARCH("/",N3935))</f>
        <v>web</v>
      </c>
      <c r="S3935" s="10">
        <f t="shared" si="122"/>
        <v>42059.79347222222</v>
      </c>
      <c r="T3935" s="10">
        <f t="shared" si="123"/>
        <v>42094.777083333327</v>
      </c>
    </row>
    <row r="3936" spans="1:20" ht="49" x14ac:dyDescent="0.25">
      <c r="A3936">
        <v>2346</v>
      </c>
      <c r="B3936" s="3" t="s">
        <v>2347</v>
      </c>
      <c r="C3936" s="3" t="s">
        <v>6456</v>
      </c>
      <c r="D3936">
        <v>60000</v>
      </c>
      <c r="E3936">
        <v>39</v>
      </c>
      <c r="F3936" t="s">
        <v>8220</v>
      </c>
      <c r="G3936" t="s">
        <v>8224</v>
      </c>
      <c r="H3936" t="s">
        <v>8246</v>
      </c>
      <c r="I3936">
        <v>1476731431</v>
      </c>
      <c r="J3936">
        <v>1472843431</v>
      </c>
      <c r="K3936" t="b">
        <v>0</v>
      </c>
      <c r="L3936">
        <v>3</v>
      </c>
      <c r="M3936" t="b">
        <v>0</v>
      </c>
      <c r="N3936" t="s">
        <v>8272</v>
      </c>
      <c r="O3936" s="5">
        <f>E3936/D3936</f>
        <v>6.4999999999999997E-4</v>
      </c>
      <c r="P3936" s="6">
        <f>ROUND(E3936/L3936,2)</f>
        <v>13</v>
      </c>
      <c r="Q3936" t="str">
        <f>LEFT(N3936, SEARCH("/",N3936)-1)</f>
        <v>technology</v>
      </c>
      <c r="R3936" t="str">
        <f>RIGHT(N3936, LEN(N3936)-SEARCH("/",N3936))</f>
        <v>web</v>
      </c>
      <c r="S3936" s="10">
        <f t="shared" si="122"/>
        <v>42615.590636574074</v>
      </c>
      <c r="T3936" s="10">
        <f t="shared" si="123"/>
        <v>42660.590636574074</v>
      </c>
    </row>
    <row r="3937" spans="1:20" ht="49" x14ac:dyDescent="0.25">
      <c r="A3937">
        <v>2347</v>
      </c>
      <c r="B3937" s="3" t="s">
        <v>2348</v>
      </c>
      <c r="C3937" s="3" t="s">
        <v>6457</v>
      </c>
      <c r="D3937">
        <v>1000</v>
      </c>
      <c r="E3937">
        <v>15</v>
      </c>
      <c r="F3937" t="s">
        <v>8220</v>
      </c>
      <c r="G3937" t="s">
        <v>8224</v>
      </c>
      <c r="H3937" t="s">
        <v>8246</v>
      </c>
      <c r="I3937">
        <v>1472135676</v>
      </c>
      <c r="J3937">
        <v>1469543676</v>
      </c>
      <c r="K3937" t="b">
        <v>0</v>
      </c>
      <c r="L3937">
        <v>1</v>
      </c>
      <c r="M3937" t="b">
        <v>0</v>
      </c>
      <c r="N3937" t="s">
        <v>8272</v>
      </c>
      <c r="O3937" s="5">
        <f>E3937/D3937</f>
        <v>1.4999999999999999E-2</v>
      </c>
      <c r="P3937" s="6">
        <f>ROUND(E3937/L3937,2)</f>
        <v>15</v>
      </c>
      <c r="Q3937" t="str">
        <f>LEFT(N3937, SEARCH("/",N3937)-1)</f>
        <v>technology</v>
      </c>
      <c r="R3937" t="str">
        <f>RIGHT(N3937, LEN(N3937)-SEARCH("/",N3937))</f>
        <v>web</v>
      </c>
      <c r="S3937" s="10">
        <f t="shared" si="122"/>
        <v>42577.39902777777</v>
      </c>
      <c r="T3937" s="10">
        <f t="shared" si="123"/>
        <v>42607.39902777777</v>
      </c>
    </row>
    <row r="3938" spans="1:20" ht="49" x14ac:dyDescent="0.25">
      <c r="A3938">
        <v>2348</v>
      </c>
      <c r="B3938" s="3" t="s">
        <v>2349</v>
      </c>
      <c r="C3938" s="3" t="s">
        <v>6458</v>
      </c>
      <c r="D3938">
        <v>70000</v>
      </c>
      <c r="E3938">
        <v>270</v>
      </c>
      <c r="F3938" t="s">
        <v>8220</v>
      </c>
      <c r="G3938" t="s">
        <v>8224</v>
      </c>
      <c r="H3938" t="s">
        <v>8246</v>
      </c>
      <c r="I3938">
        <v>1456006938</v>
      </c>
      <c r="J3938">
        <v>1450822938</v>
      </c>
      <c r="K3938" t="b">
        <v>0</v>
      </c>
      <c r="L3938">
        <v>5</v>
      </c>
      <c r="M3938" t="b">
        <v>0</v>
      </c>
      <c r="N3938" t="s">
        <v>8272</v>
      </c>
      <c r="O3938" s="5">
        <f>E3938/D3938</f>
        <v>3.8571428571428572E-3</v>
      </c>
      <c r="P3938" s="6">
        <f>ROUND(E3938/L3938,2)</f>
        <v>54</v>
      </c>
      <c r="Q3938" t="str">
        <f>LEFT(N3938, SEARCH("/",N3938)-1)</f>
        <v>technology</v>
      </c>
      <c r="R3938" t="str">
        <f>RIGHT(N3938, LEN(N3938)-SEARCH("/",N3938))</f>
        <v>web</v>
      </c>
      <c r="S3938" s="10">
        <f t="shared" si="122"/>
        <v>42360.723819444444</v>
      </c>
      <c r="T3938" s="10">
        <f t="shared" si="123"/>
        <v>42420.723819444444</v>
      </c>
    </row>
    <row r="3939" spans="1:20" ht="49" x14ac:dyDescent="0.25">
      <c r="A3939">
        <v>2349</v>
      </c>
      <c r="B3939" s="3" t="s">
        <v>2350</v>
      </c>
      <c r="C3939" s="3" t="s">
        <v>6459</v>
      </c>
      <c r="D3939">
        <v>474900</v>
      </c>
      <c r="E3939">
        <v>0</v>
      </c>
      <c r="F3939" t="s">
        <v>8220</v>
      </c>
      <c r="G3939" t="s">
        <v>8235</v>
      </c>
      <c r="H3939" t="s">
        <v>8255</v>
      </c>
      <c r="I3939">
        <v>1439318228</v>
      </c>
      <c r="J3939">
        <v>1436812628</v>
      </c>
      <c r="K3939" t="b">
        <v>0</v>
      </c>
      <c r="L3939">
        <v>0</v>
      </c>
      <c r="M3939" t="b">
        <v>0</v>
      </c>
      <c r="N3939" t="s">
        <v>8272</v>
      </c>
      <c r="O3939" s="5">
        <f>E3939/D3939</f>
        <v>0</v>
      </c>
      <c r="P3939" s="6" t="e">
        <f>ROUND(E3939/L3939,2)</f>
        <v>#DIV/0!</v>
      </c>
      <c r="Q3939" t="str">
        <f>LEFT(N3939, SEARCH("/",N3939)-1)</f>
        <v>technology</v>
      </c>
      <c r="R3939" t="str">
        <f>RIGHT(N3939, LEN(N3939)-SEARCH("/",N3939))</f>
        <v>web</v>
      </c>
      <c r="S3939" s="10">
        <f t="shared" si="122"/>
        <v>42198.567453703705</v>
      </c>
      <c r="T3939" s="10">
        <f t="shared" si="123"/>
        <v>42227.567453703705</v>
      </c>
    </row>
    <row r="3940" spans="1:20" ht="33" x14ac:dyDescent="0.25">
      <c r="A3940">
        <v>2350</v>
      </c>
      <c r="B3940" s="3" t="s">
        <v>2351</v>
      </c>
      <c r="C3940" s="3" t="s">
        <v>6460</v>
      </c>
      <c r="D3940">
        <v>50000</v>
      </c>
      <c r="E3940">
        <v>0</v>
      </c>
      <c r="F3940" t="s">
        <v>8220</v>
      </c>
      <c r="G3940" t="s">
        <v>8241</v>
      </c>
      <c r="H3940" t="s">
        <v>8249</v>
      </c>
      <c r="I3940">
        <v>1483474370</v>
      </c>
      <c r="J3940">
        <v>1480882370</v>
      </c>
      <c r="K3940" t="b">
        <v>0</v>
      </c>
      <c r="L3940">
        <v>0</v>
      </c>
      <c r="M3940" t="b">
        <v>0</v>
      </c>
      <c r="N3940" t="s">
        <v>8272</v>
      </c>
      <c r="O3940" s="5">
        <f>E3940/D3940</f>
        <v>0</v>
      </c>
      <c r="P3940" s="6" t="e">
        <f>ROUND(E3940/L3940,2)</f>
        <v>#DIV/0!</v>
      </c>
      <c r="Q3940" t="str">
        <f>LEFT(N3940, SEARCH("/",N3940)-1)</f>
        <v>technology</v>
      </c>
      <c r="R3940" t="str">
        <f>RIGHT(N3940, LEN(N3940)-SEARCH("/",N3940))</f>
        <v>web</v>
      </c>
      <c r="S3940" s="10">
        <f t="shared" si="122"/>
        <v>42708.633912037032</v>
      </c>
      <c r="T3940" s="10">
        <f t="shared" si="123"/>
        <v>42738.633912037032</v>
      </c>
    </row>
    <row r="3941" spans="1:20" ht="33" x14ac:dyDescent="0.25">
      <c r="A3941">
        <v>2351</v>
      </c>
      <c r="B3941" s="3" t="s">
        <v>2352</v>
      </c>
      <c r="C3941" s="3" t="s">
        <v>6461</v>
      </c>
      <c r="D3941">
        <v>18900</v>
      </c>
      <c r="E3941">
        <v>108</v>
      </c>
      <c r="F3941" t="s">
        <v>8220</v>
      </c>
      <c r="G3941" t="s">
        <v>8228</v>
      </c>
      <c r="H3941" t="s">
        <v>8250</v>
      </c>
      <c r="I3941">
        <v>1430360739</v>
      </c>
      <c r="J3941">
        <v>1427768739</v>
      </c>
      <c r="K3941" t="b">
        <v>0</v>
      </c>
      <c r="L3941">
        <v>7</v>
      </c>
      <c r="M3941" t="b">
        <v>0</v>
      </c>
      <c r="N3941" t="s">
        <v>8272</v>
      </c>
      <c r="O3941" s="5">
        <f>E3941/D3941</f>
        <v>5.7142857142857143E-3</v>
      </c>
      <c r="P3941" s="6">
        <f>ROUND(E3941/L3941,2)</f>
        <v>15.43</v>
      </c>
      <c r="Q3941" t="str">
        <f>LEFT(N3941, SEARCH("/",N3941)-1)</f>
        <v>technology</v>
      </c>
      <c r="R3941" t="str">
        <f>RIGHT(N3941, LEN(N3941)-SEARCH("/",N3941))</f>
        <v>web</v>
      </c>
      <c r="S3941" s="10">
        <f t="shared" si="122"/>
        <v>42093.892812500002</v>
      </c>
      <c r="T3941" s="10">
        <f t="shared" si="123"/>
        <v>42123.892812500002</v>
      </c>
    </row>
    <row r="3942" spans="1:20" ht="49" x14ac:dyDescent="0.25">
      <c r="A3942">
        <v>2352</v>
      </c>
      <c r="B3942" s="3" t="s">
        <v>2353</v>
      </c>
      <c r="C3942" s="3" t="s">
        <v>6462</v>
      </c>
      <c r="D3942">
        <v>2000</v>
      </c>
      <c r="E3942">
        <v>0</v>
      </c>
      <c r="F3942" t="s">
        <v>8220</v>
      </c>
      <c r="G3942" t="s">
        <v>8224</v>
      </c>
      <c r="H3942" t="s">
        <v>8246</v>
      </c>
      <c r="I3942">
        <v>1433603552</v>
      </c>
      <c r="J3942">
        <v>1428419552</v>
      </c>
      <c r="K3942" t="b">
        <v>0</v>
      </c>
      <c r="L3942">
        <v>0</v>
      </c>
      <c r="M3942" t="b">
        <v>0</v>
      </c>
      <c r="N3942" t="s">
        <v>8272</v>
      </c>
      <c r="O3942" s="5">
        <f>E3942/D3942</f>
        <v>0</v>
      </c>
      <c r="P3942" s="6" t="e">
        <f>ROUND(E3942/L3942,2)</f>
        <v>#DIV/0!</v>
      </c>
      <c r="Q3942" t="str">
        <f>LEFT(N3942, SEARCH("/",N3942)-1)</f>
        <v>technology</v>
      </c>
      <c r="R3942" t="str">
        <f>RIGHT(N3942, LEN(N3942)-SEARCH("/",N3942))</f>
        <v>web</v>
      </c>
      <c r="S3942" s="10">
        <f t="shared" si="122"/>
        <v>42101.425370370365</v>
      </c>
      <c r="T3942" s="10">
        <f t="shared" si="123"/>
        <v>42161.425370370365</v>
      </c>
    </row>
    <row r="3943" spans="1:20" ht="49" x14ac:dyDescent="0.25">
      <c r="A3943">
        <v>2353</v>
      </c>
      <c r="B3943" s="3" t="s">
        <v>2354</v>
      </c>
      <c r="C3943" s="3" t="s">
        <v>6463</v>
      </c>
      <c r="D3943">
        <v>1000</v>
      </c>
      <c r="E3943">
        <v>0</v>
      </c>
      <c r="F3943" t="s">
        <v>8220</v>
      </c>
      <c r="G3943" t="s">
        <v>8224</v>
      </c>
      <c r="H3943" t="s">
        <v>8246</v>
      </c>
      <c r="I3943">
        <v>1429632822</v>
      </c>
      <c r="J3943">
        <v>1428596022</v>
      </c>
      <c r="K3943" t="b">
        <v>0</v>
      </c>
      <c r="L3943">
        <v>0</v>
      </c>
      <c r="M3943" t="b">
        <v>0</v>
      </c>
      <c r="N3943" t="s">
        <v>8272</v>
      </c>
      <c r="O3943" s="5">
        <f>E3943/D3943</f>
        <v>0</v>
      </c>
      <c r="P3943" s="6" t="e">
        <f>ROUND(E3943/L3943,2)</f>
        <v>#DIV/0!</v>
      </c>
      <c r="Q3943" t="str">
        <f>LEFT(N3943, SEARCH("/",N3943)-1)</f>
        <v>technology</v>
      </c>
      <c r="R3943" t="str">
        <f>RIGHT(N3943, LEN(N3943)-SEARCH("/",N3943))</f>
        <v>web</v>
      </c>
      <c r="S3943" s="10">
        <f t="shared" si="122"/>
        <v>42103.467847222222</v>
      </c>
      <c r="T3943" s="10">
        <f t="shared" si="123"/>
        <v>42115.467847222222</v>
      </c>
    </row>
    <row r="3944" spans="1:20" ht="49" x14ac:dyDescent="0.25">
      <c r="A3944">
        <v>2354</v>
      </c>
      <c r="B3944" s="3" t="s">
        <v>2355</v>
      </c>
      <c r="C3944" s="3" t="s">
        <v>6464</v>
      </c>
      <c r="D3944">
        <v>35000</v>
      </c>
      <c r="E3944">
        <v>25</v>
      </c>
      <c r="F3944" t="s">
        <v>8220</v>
      </c>
      <c r="G3944" t="s">
        <v>8224</v>
      </c>
      <c r="H3944" t="s">
        <v>8246</v>
      </c>
      <c r="I3944">
        <v>1420910460</v>
      </c>
      <c r="J3944">
        <v>1415726460</v>
      </c>
      <c r="K3944" t="b">
        <v>0</v>
      </c>
      <c r="L3944">
        <v>1</v>
      </c>
      <c r="M3944" t="b">
        <v>0</v>
      </c>
      <c r="N3944" t="s">
        <v>8272</v>
      </c>
      <c r="O3944" s="5">
        <f>E3944/D3944</f>
        <v>7.1428571428571429E-4</v>
      </c>
      <c r="P3944" s="6">
        <f>ROUND(E3944/L3944,2)</f>
        <v>25</v>
      </c>
      <c r="Q3944" t="str">
        <f>LEFT(N3944, SEARCH("/",N3944)-1)</f>
        <v>technology</v>
      </c>
      <c r="R3944" t="str">
        <f>RIGHT(N3944, LEN(N3944)-SEARCH("/",N3944))</f>
        <v>web</v>
      </c>
      <c r="S3944" s="10">
        <f t="shared" si="122"/>
        <v>41954.51458333333</v>
      </c>
      <c r="T3944" s="10">
        <f t="shared" si="123"/>
        <v>42014.51458333333</v>
      </c>
    </row>
    <row r="3945" spans="1:20" ht="49" x14ac:dyDescent="0.25">
      <c r="A3945">
        <v>2355</v>
      </c>
      <c r="B3945" s="3" t="s">
        <v>2356</v>
      </c>
      <c r="C3945" s="3" t="s">
        <v>6465</v>
      </c>
      <c r="D3945">
        <v>8000</v>
      </c>
      <c r="E3945">
        <v>55</v>
      </c>
      <c r="F3945" t="s">
        <v>8220</v>
      </c>
      <c r="G3945" t="s">
        <v>8226</v>
      </c>
      <c r="H3945" t="s">
        <v>8248</v>
      </c>
      <c r="I3945">
        <v>1430604136</v>
      </c>
      <c r="J3945">
        <v>1428012136</v>
      </c>
      <c r="K3945" t="b">
        <v>0</v>
      </c>
      <c r="L3945">
        <v>2</v>
      </c>
      <c r="M3945" t="b">
        <v>0</v>
      </c>
      <c r="N3945" t="s">
        <v>8272</v>
      </c>
      <c r="O3945" s="5">
        <f>E3945/D3945</f>
        <v>6.875E-3</v>
      </c>
      <c r="P3945" s="6">
        <f>ROUND(E3945/L3945,2)</f>
        <v>27.5</v>
      </c>
      <c r="Q3945" t="str">
        <f>LEFT(N3945, SEARCH("/",N3945)-1)</f>
        <v>technology</v>
      </c>
      <c r="R3945" t="str">
        <f>RIGHT(N3945, LEN(N3945)-SEARCH("/",N3945))</f>
        <v>web</v>
      </c>
      <c r="S3945" s="10">
        <f t="shared" si="122"/>
        <v>42096.709907407407</v>
      </c>
      <c r="T3945" s="10">
        <f t="shared" si="123"/>
        <v>42126.709907407407</v>
      </c>
    </row>
    <row r="3946" spans="1:20" ht="33" x14ac:dyDescent="0.25">
      <c r="A3946">
        <v>2356</v>
      </c>
      <c r="B3946" s="3" t="s">
        <v>2357</v>
      </c>
      <c r="C3946" s="3" t="s">
        <v>6466</v>
      </c>
      <c r="D3946">
        <v>10000</v>
      </c>
      <c r="E3946">
        <v>0</v>
      </c>
      <c r="F3946" t="s">
        <v>8220</v>
      </c>
      <c r="G3946" t="s">
        <v>8233</v>
      </c>
      <c r="H3946" t="s">
        <v>8249</v>
      </c>
      <c r="I3946">
        <v>1433530104</v>
      </c>
      <c r="J3946">
        <v>1430938104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6" t="e">
        <f>ROUND(E3946/L3946,2)</f>
        <v>#DIV/0!</v>
      </c>
      <c r="Q3946" t="str">
        <f>LEFT(N3946, SEARCH("/",N3946)-1)</f>
        <v>technology</v>
      </c>
      <c r="R3946" t="str">
        <f>RIGHT(N3946, LEN(N3946)-SEARCH("/",N3946))</f>
        <v>web</v>
      </c>
      <c r="S3946" s="10">
        <f t="shared" si="122"/>
        <v>42130.575277777774</v>
      </c>
      <c r="T3946" s="10">
        <f t="shared" si="123"/>
        <v>42160.575277777774</v>
      </c>
    </row>
    <row r="3947" spans="1:20" ht="33" x14ac:dyDescent="0.25">
      <c r="A3947">
        <v>2357</v>
      </c>
      <c r="B3947" s="3" t="s">
        <v>2358</v>
      </c>
      <c r="C3947" s="3" t="s">
        <v>6467</v>
      </c>
      <c r="D3947">
        <v>27000</v>
      </c>
      <c r="E3947">
        <v>0</v>
      </c>
      <c r="F3947" t="s">
        <v>8220</v>
      </c>
      <c r="G3947" t="s">
        <v>8225</v>
      </c>
      <c r="H3947" t="s">
        <v>8247</v>
      </c>
      <c r="I3947">
        <v>1445093578</v>
      </c>
      <c r="J3947">
        <v>1442501578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6" t="e">
        <f>ROUND(E3947/L3947,2)</f>
        <v>#DIV/0!</v>
      </c>
      <c r="Q3947" t="str">
        <f>LEFT(N3947, SEARCH("/",N3947)-1)</f>
        <v>technology</v>
      </c>
      <c r="R3947" t="str">
        <f>RIGHT(N3947, LEN(N3947)-SEARCH("/",N3947))</f>
        <v>web</v>
      </c>
      <c r="S3947" s="10">
        <f t="shared" si="122"/>
        <v>42264.411782407406</v>
      </c>
      <c r="T3947" s="10">
        <f t="shared" si="123"/>
        <v>42294.411782407406</v>
      </c>
    </row>
    <row r="3948" spans="1:20" ht="49" x14ac:dyDescent="0.25">
      <c r="A3948">
        <v>2358</v>
      </c>
      <c r="B3948" s="3" t="s">
        <v>2359</v>
      </c>
      <c r="C3948" s="3" t="s">
        <v>6468</v>
      </c>
      <c r="D3948">
        <v>1500</v>
      </c>
      <c r="E3948">
        <v>0</v>
      </c>
      <c r="F3948" t="s">
        <v>8220</v>
      </c>
      <c r="G3948" t="s">
        <v>8225</v>
      </c>
      <c r="H3948" t="s">
        <v>8247</v>
      </c>
      <c r="I3948">
        <v>1422664740</v>
      </c>
      <c r="J3948">
        <v>1417818036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6" t="e">
        <f>ROUND(E3948/L3948,2)</f>
        <v>#DIV/0!</v>
      </c>
      <c r="Q3948" t="str">
        <f>LEFT(N3948, SEARCH("/",N3948)-1)</f>
        <v>technology</v>
      </c>
      <c r="R3948" t="str">
        <f>RIGHT(N3948, LEN(N3948)-SEARCH("/",N3948))</f>
        <v>web</v>
      </c>
      <c r="S3948" s="10">
        <f t="shared" si="122"/>
        <v>41978.722638888888</v>
      </c>
      <c r="T3948" s="10">
        <f t="shared" si="123"/>
        <v>42034.818749999999</v>
      </c>
    </row>
    <row r="3949" spans="1:20" ht="49" x14ac:dyDescent="0.25">
      <c r="A3949">
        <v>2359</v>
      </c>
      <c r="B3949" s="3" t="s">
        <v>2360</v>
      </c>
      <c r="C3949" s="3" t="s">
        <v>6469</v>
      </c>
      <c r="D3949">
        <v>7500</v>
      </c>
      <c r="E3949">
        <v>1101</v>
      </c>
      <c r="F3949" t="s">
        <v>8220</v>
      </c>
      <c r="G3949" t="s">
        <v>8224</v>
      </c>
      <c r="H3949" t="s">
        <v>8246</v>
      </c>
      <c r="I3949">
        <v>1438616124</v>
      </c>
      <c r="J3949">
        <v>1433432124</v>
      </c>
      <c r="K3949" t="b">
        <v>0</v>
      </c>
      <c r="L3949">
        <v>3</v>
      </c>
      <c r="M3949" t="b">
        <v>0</v>
      </c>
      <c r="N3949" t="s">
        <v>8272</v>
      </c>
      <c r="O3949" s="5">
        <f>E3949/D3949</f>
        <v>0.14680000000000001</v>
      </c>
      <c r="P3949" s="6">
        <f>ROUND(E3949/L3949,2)</f>
        <v>367</v>
      </c>
      <c r="Q3949" t="str">
        <f>LEFT(N3949, SEARCH("/",N3949)-1)</f>
        <v>technology</v>
      </c>
      <c r="R3949" t="str">
        <f>RIGHT(N3949, LEN(N3949)-SEARCH("/",N3949))</f>
        <v>web</v>
      </c>
      <c r="S3949" s="10">
        <f t="shared" si="122"/>
        <v>42159.441249999996</v>
      </c>
      <c r="T3949" s="10">
        <f t="shared" si="123"/>
        <v>42219.441249999996</v>
      </c>
    </row>
    <row r="3950" spans="1:20" ht="49" x14ac:dyDescent="0.25">
      <c r="A3950">
        <v>2360</v>
      </c>
      <c r="B3950" s="3" t="s">
        <v>2361</v>
      </c>
      <c r="C3950" s="3" t="s">
        <v>6470</v>
      </c>
      <c r="D3950">
        <v>5000</v>
      </c>
      <c r="E3950">
        <v>2</v>
      </c>
      <c r="F3950" t="s">
        <v>8220</v>
      </c>
      <c r="G3950" t="s">
        <v>8229</v>
      </c>
      <c r="H3950" t="s">
        <v>8251</v>
      </c>
      <c r="I3950">
        <v>1454864280</v>
      </c>
      <c r="J3950">
        <v>1452272280</v>
      </c>
      <c r="K3950" t="b">
        <v>0</v>
      </c>
      <c r="L3950">
        <v>1</v>
      </c>
      <c r="M3950" t="b">
        <v>0</v>
      </c>
      <c r="N3950" t="s">
        <v>8272</v>
      </c>
      <c r="O3950" s="5">
        <f>E3950/D3950</f>
        <v>4.0000000000000002E-4</v>
      </c>
      <c r="P3950" s="6">
        <f>ROUND(E3950/L3950,2)</f>
        <v>2</v>
      </c>
      <c r="Q3950" t="str">
        <f>LEFT(N3950, SEARCH("/",N3950)-1)</f>
        <v>technology</v>
      </c>
      <c r="R3950" t="str">
        <f>RIGHT(N3950, LEN(N3950)-SEARCH("/",N3950))</f>
        <v>web</v>
      </c>
      <c r="S3950" s="10">
        <f t="shared" si="122"/>
        <v>42377.498611111114</v>
      </c>
      <c r="T3950" s="10">
        <f t="shared" si="123"/>
        <v>42407.498611111114</v>
      </c>
    </row>
    <row r="3951" spans="1:20" ht="49" x14ac:dyDescent="0.25">
      <c r="A3951">
        <v>2361</v>
      </c>
      <c r="B3951" s="3" t="s">
        <v>2362</v>
      </c>
      <c r="C3951" s="3" t="s">
        <v>6471</v>
      </c>
      <c r="D3951">
        <v>200</v>
      </c>
      <c r="E3951">
        <v>0</v>
      </c>
      <c r="F3951" t="s">
        <v>8220</v>
      </c>
      <c r="G3951" t="s">
        <v>8229</v>
      </c>
      <c r="H3951" t="s">
        <v>8251</v>
      </c>
      <c r="I3951">
        <v>1462053600</v>
      </c>
      <c r="J3951">
        <v>1459975008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6" t="e">
        <f>ROUND(E3951/L3951,2)</f>
        <v>#DIV/0!</v>
      </c>
      <c r="Q3951" t="str">
        <f>LEFT(N3951, SEARCH("/",N3951)-1)</f>
        <v>technology</v>
      </c>
      <c r="R3951" t="str">
        <f>RIGHT(N3951, LEN(N3951)-SEARCH("/",N3951))</f>
        <v>web</v>
      </c>
      <c r="S3951" s="10">
        <f t="shared" si="122"/>
        <v>42466.650555555556</v>
      </c>
      <c r="T3951" s="10">
        <f t="shared" si="123"/>
        <v>42490.708333333336</v>
      </c>
    </row>
    <row r="3952" spans="1:20" ht="33" x14ac:dyDescent="0.25">
      <c r="A3952">
        <v>2362</v>
      </c>
      <c r="B3952" s="3" t="s">
        <v>2363</v>
      </c>
      <c r="C3952" s="3" t="s">
        <v>6472</v>
      </c>
      <c r="D3952">
        <v>420</v>
      </c>
      <c r="E3952">
        <v>120</v>
      </c>
      <c r="F3952" t="s">
        <v>8220</v>
      </c>
      <c r="G3952" t="s">
        <v>8224</v>
      </c>
      <c r="H3952" t="s">
        <v>8246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8272</v>
      </c>
      <c r="O3952" s="5">
        <f>E3952/D3952</f>
        <v>0.2857142857142857</v>
      </c>
      <c r="P3952" s="6">
        <f>ROUND(E3952/L3952,2)</f>
        <v>60</v>
      </c>
      <c r="Q3952" t="str">
        <f>LEFT(N3952, SEARCH("/",N3952)-1)</f>
        <v>technology</v>
      </c>
      <c r="R3952" t="str">
        <f>RIGHT(N3952, LEN(N3952)-SEARCH("/",N3952))</f>
        <v>web</v>
      </c>
      <c r="S3952" s="10">
        <f t="shared" si="122"/>
        <v>41954.47997685185</v>
      </c>
      <c r="T3952" s="10">
        <f t="shared" si="123"/>
        <v>41984.47997685185</v>
      </c>
    </row>
    <row r="3953" spans="1:20" ht="49" x14ac:dyDescent="0.25">
      <c r="A3953">
        <v>2363</v>
      </c>
      <c r="B3953" s="3" t="s">
        <v>2364</v>
      </c>
      <c r="C3953" s="3" t="s">
        <v>6473</v>
      </c>
      <c r="D3953">
        <v>175000</v>
      </c>
      <c r="E3953">
        <v>0</v>
      </c>
      <c r="F3953" t="s">
        <v>8220</v>
      </c>
      <c r="G3953" t="s">
        <v>8224</v>
      </c>
      <c r="H3953" t="s">
        <v>8246</v>
      </c>
      <c r="I3953">
        <v>1451348200</v>
      </c>
      <c r="J3953">
        <v>1447460200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6" t="e">
        <f>ROUND(E3953/L3953,2)</f>
        <v>#DIV/0!</v>
      </c>
      <c r="Q3953" t="str">
        <f>LEFT(N3953, SEARCH("/",N3953)-1)</f>
        <v>technology</v>
      </c>
      <c r="R3953" t="str">
        <f>RIGHT(N3953, LEN(N3953)-SEARCH("/",N3953))</f>
        <v>web</v>
      </c>
      <c r="S3953" s="10">
        <f t="shared" si="122"/>
        <v>42321.803240740737</v>
      </c>
      <c r="T3953" s="10">
        <f t="shared" si="123"/>
        <v>42366.803240740737</v>
      </c>
    </row>
    <row r="3954" spans="1:20" ht="33" x14ac:dyDescent="0.25">
      <c r="A3954">
        <v>2364</v>
      </c>
      <c r="B3954" s="3" t="s">
        <v>2365</v>
      </c>
      <c r="C3954" s="3" t="s">
        <v>6474</v>
      </c>
      <c r="D3954">
        <v>128</v>
      </c>
      <c r="E3954">
        <v>0</v>
      </c>
      <c r="F3954" t="s">
        <v>8220</v>
      </c>
      <c r="G3954" t="s">
        <v>8224</v>
      </c>
      <c r="H3954" t="s">
        <v>8246</v>
      </c>
      <c r="I3954">
        <v>1445898356</v>
      </c>
      <c r="J3954">
        <v>1441146356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6" t="e">
        <f>ROUND(E3954/L3954,2)</f>
        <v>#DIV/0!</v>
      </c>
      <c r="Q3954" t="str">
        <f>LEFT(N3954, SEARCH("/",N3954)-1)</f>
        <v>technology</v>
      </c>
      <c r="R3954" t="str">
        <f>RIGHT(N3954, LEN(N3954)-SEARCH("/",N3954))</f>
        <v>web</v>
      </c>
      <c r="S3954" s="10">
        <f t="shared" si="122"/>
        <v>42248.726342592585</v>
      </c>
      <c r="T3954" s="10">
        <f t="shared" si="123"/>
        <v>42303.726342592585</v>
      </c>
    </row>
    <row r="3955" spans="1:20" ht="49" x14ac:dyDescent="0.25">
      <c r="A3955">
        <v>2365</v>
      </c>
      <c r="B3955" s="3" t="s">
        <v>2366</v>
      </c>
      <c r="C3955" s="3" t="s">
        <v>6475</v>
      </c>
      <c r="D3955">
        <v>1000</v>
      </c>
      <c r="E3955">
        <v>0</v>
      </c>
      <c r="F3955" t="s">
        <v>8220</v>
      </c>
      <c r="G3955" t="s">
        <v>8237</v>
      </c>
      <c r="H3955" t="s">
        <v>8249</v>
      </c>
      <c r="I3955">
        <v>1453071600</v>
      </c>
      <c r="J3955">
        <v>1449596425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6" t="e">
        <f>ROUND(E3955/L3955,2)</f>
        <v>#DIV/0!</v>
      </c>
      <c r="Q3955" t="str">
        <f>LEFT(N3955, SEARCH("/",N3955)-1)</f>
        <v>technology</v>
      </c>
      <c r="R3955" t="str">
        <f>RIGHT(N3955, LEN(N3955)-SEARCH("/",N3955))</f>
        <v>web</v>
      </c>
      <c r="S3955" s="10">
        <f t="shared" si="122"/>
        <v>42346.528067129628</v>
      </c>
      <c r="T3955" s="10">
        <f t="shared" si="123"/>
        <v>42386.749999999993</v>
      </c>
    </row>
    <row r="3956" spans="1:20" ht="49" x14ac:dyDescent="0.25">
      <c r="A3956">
        <v>2366</v>
      </c>
      <c r="B3956" s="3" t="s">
        <v>2367</v>
      </c>
      <c r="C3956" s="3" t="s">
        <v>6476</v>
      </c>
      <c r="D3956">
        <v>25000</v>
      </c>
      <c r="E3956">
        <v>2630</v>
      </c>
      <c r="F3956" t="s">
        <v>8220</v>
      </c>
      <c r="G3956" t="s">
        <v>8225</v>
      </c>
      <c r="H3956" t="s">
        <v>8247</v>
      </c>
      <c r="I3956">
        <v>1445431533</v>
      </c>
      <c r="J3956">
        <v>1442839533</v>
      </c>
      <c r="K3956" t="b">
        <v>0</v>
      </c>
      <c r="L3956">
        <v>27</v>
      </c>
      <c r="M3956" t="b">
        <v>0</v>
      </c>
      <c r="N3956" t="s">
        <v>8272</v>
      </c>
      <c r="O3956" s="5">
        <f>E3956/D3956</f>
        <v>0.1052</v>
      </c>
      <c r="P3956" s="6">
        <f>ROUND(E3956/L3956,2)</f>
        <v>97.41</v>
      </c>
      <c r="Q3956" t="str">
        <f>LEFT(N3956, SEARCH("/",N3956)-1)</f>
        <v>technology</v>
      </c>
      <c r="R3956" t="str">
        <f>RIGHT(N3956, LEN(N3956)-SEARCH("/",N3956))</f>
        <v>web</v>
      </c>
      <c r="S3956" s="10">
        <f t="shared" si="122"/>
        <v>42268.323298611103</v>
      </c>
      <c r="T3956" s="10">
        <f t="shared" si="123"/>
        <v>42298.323298611103</v>
      </c>
    </row>
    <row r="3957" spans="1:20" ht="49" x14ac:dyDescent="0.25">
      <c r="A3957">
        <v>2367</v>
      </c>
      <c r="B3957" s="3" t="s">
        <v>2368</v>
      </c>
      <c r="C3957" s="3" t="s">
        <v>6477</v>
      </c>
      <c r="D3957">
        <v>50000</v>
      </c>
      <c r="E3957">
        <v>670</v>
      </c>
      <c r="F3957" t="s">
        <v>8220</v>
      </c>
      <c r="G3957" t="s">
        <v>8224</v>
      </c>
      <c r="H3957" t="s">
        <v>8246</v>
      </c>
      <c r="I3957">
        <v>1461622616</v>
      </c>
      <c r="J3957">
        <v>1456442216</v>
      </c>
      <c r="K3957" t="b">
        <v>0</v>
      </c>
      <c r="L3957">
        <v>14</v>
      </c>
      <c r="M3957" t="b">
        <v>0</v>
      </c>
      <c r="N3957" t="s">
        <v>8272</v>
      </c>
      <c r="O3957" s="5">
        <f>E3957/D3957</f>
        <v>1.34E-2</v>
      </c>
      <c r="P3957" s="6">
        <f>ROUND(E3957/L3957,2)</f>
        <v>47.86</v>
      </c>
      <c r="Q3957" t="str">
        <f>LEFT(N3957, SEARCH("/",N3957)-1)</f>
        <v>technology</v>
      </c>
      <c r="R3957" t="str">
        <f>RIGHT(N3957, LEN(N3957)-SEARCH("/",N3957))</f>
        <v>web</v>
      </c>
      <c r="S3957" s="10">
        <f t="shared" si="122"/>
        <v>42425.761759259258</v>
      </c>
      <c r="T3957" s="10">
        <f t="shared" si="123"/>
        <v>42485.720092592594</v>
      </c>
    </row>
    <row r="3958" spans="1:20" ht="49" x14ac:dyDescent="0.25">
      <c r="A3958">
        <v>2368</v>
      </c>
      <c r="B3958" s="3" t="s">
        <v>2369</v>
      </c>
      <c r="C3958" s="3" t="s">
        <v>6478</v>
      </c>
      <c r="D3958">
        <v>40000</v>
      </c>
      <c r="E3958">
        <v>100</v>
      </c>
      <c r="F3958" t="s">
        <v>8220</v>
      </c>
      <c r="G3958" t="s">
        <v>8224</v>
      </c>
      <c r="H3958" t="s">
        <v>8246</v>
      </c>
      <c r="I3958">
        <v>1429028365</v>
      </c>
      <c r="J3958">
        <v>1425143965</v>
      </c>
      <c r="K3958" t="b">
        <v>0</v>
      </c>
      <c r="L3958">
        <v>2</v>
      </c>
      <c r="M3958" t="b">
        <v>0</v>
      </c>
      <c r="N3958" t="s">
        <v>8272</v>
      </c>
      <c r="O3958" s="5">
        <f>E3958/D3958</f>
        <v>2.5000000000000001E-3</v>
      </c>
      <c r="P3958" s="6">
        <f>ROUND(E3958/L3958,2)</f>
        <v>50</v>
      </c>
      <c r="Q3958" t="str">
        <f>LEFT(N3958, SEARCH("/",N3958)-1)</f>
        <v>technology</v>
      </c>
      <c r="R3958" t="str">
        <f>RIGHT(N3958, LEN(N3958)-SEARCH("/",N3958))</f>
        <v>web</v>
      </c>
      <c r="S3958" s="10">
        <f t="shared" si="122"/>
        <v>42063.513483796291</v>
      </c>
      <c r="T3958" s="10">
        <f t="shared" si="123"/>
        <v>42108.471817129626</v>
      </c>
    </row>
    <row r="3959" spans="1:20" ht="49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6" t="e">
        <f>ROUND(E3959/L3959,2)</f>
        <v>#DIV/0!</v>
      </c>
      <c r="Q3959" t="str">
        <f>LEFT(N3959, SEARCH("/",N3959)-1)</f>
        <v>technology</v>
      </c>
      <c r="R3959" t="str">
        <f>RIGHT(N3959, LEN(N3959)-SEARCH("/",N3959))</f>
        <v>web</v>
      </c>
      <c r="S3959" s="10">
        <f t="shared" si="122"/>
        <v>42380.60429398148</v>
      </c>
      <c r="T3959" s="10">
        <f t="shared" si="123"/>
        <v>42410.60429398148</v>
      </c>
    </row>
    <row r="3960" spans="1:20" ht="49" x14ac:dyDescent="0.25">
      <c r="A3960">
        <v>2370</v>
      </c>
      <c r="B3960" s="3" t="s">
        <v>2371</v>
      </c>
      <c r="C3960" s="3" t="s">
        <v>6480</v>
      </c>
      <c r="D3960">
        <v>25000</v>
      </c>
      <c r="E3960">
        <v>82</v>
      </c>
      <c r="F3960" t="s">
        <v>8220</v>
      </c>
      <c r="G3960" t="s">
        <v>8224</v>
      </c>
      <c r="H3960" t="s">
        <v>8246</v>
      </c>
      <c r="I3960">
        <v>1418877141</v>
      </c>
      <c r="J3960">
        <v>1416285141</v>
      </c>
      <c r="K3960" t="b">
        <v>0</v>
      </c>
      <c r="L3960">
        <v>4</v>
      </c>
      <c r="M3960" t="b">
        <v>0</v>
      </c>
      <c r="N3960" t="s">
        <v>8272</v>
      </c>
      <c r="O3960" s="5">
        <f>E3960/D3960</f>
        <v>3.2799999999999999E-3</v>
      </c>
      <c r="P3960" s="6">
        <f>ROUND(E3960/L3960,2)</f>
        <v>20.5</v>
      </c>
      <c r="Q3960" t="str">
        <f>LEFT(N3960, SEARCH("/",N3960)-1)</f>
        <v>technology</v>
      </c>
      <c r="R3960" t="str">
        <f>RIGHT(N3960, LEN(N3960)-SEARCH("/",N3960))</f>
        <v>web</v>
      </c>
      <c r="S3960" s="10">
        <f t="shared" si="122"/>
        <v>41960.980798611105</v>
      </c>
      <c r="T3960" s="10">
        <f t="shared" si="123"/>
        <v>41990.980798611105</v>
      </c>
    </row>
    <row r="3961" spans="1:20" ht="49" x14ac:dyDescent="0.25">
      <c r="A3961">
        <v>2371</v>
      </c>
      <c r="B3961" s="3" t="s">
        <v>2372</v>
      </c>
      <c r="C3961" s="3" t="s">
        <v>6481</v>
      </c>
      <c r="D3961">
        <v>2000</v>
      </c>
      <c r="E3961">
        <v>0</v>
      </c>
      <c r="F3961" t="s">
        <v>8220</v>
      </c>
      <c r="G3961" t="s">
        <v>8224</v>
      </c>
      <c r="H3961" t="s">
        <v>8246</v>
      </c>
      <c r="I3961">
        <v>1435257596</v>
      </c>
      <c r="J3961">
        <v>1432665596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6" t="e">
        <f>ROUND(E3961/L3961,2)</f>
        <v>#DIV/0!</v>
      </c>
      <c r="Q3961" t="str">
        <f>LEFT(N3961, SEARCH("/",N3961)-1)</f>
        <v>technology</v>
      </c>
      <c r="R3961" t="str">
        <f>RIGHT(N3961, LEN(N3961)-SEARCH("/",N3961))</f>
        <v>web</v>
      </c>
      <c r="S3961" s="10">
        <f t="shared" si="122"/>
        <v>42150.569398148145</v>
      </c>
      <c r="T3961" s="10">
        <f t="shared" si="123"/>
        <v>42180.569398148145</v>
      </c>
    </row>
    <row r="3962" spans="1:20" ht="49" x14ac:dyDescent="0.25">
      <c r="A3962">
        <v>2372</v>
      </c>
      <c r="B3962" s="3" t="s">
        <v>2373</v>
      </c>
      <c r="C3962" s="3" t="s">
        <v>6482</v>
      </c>
      <c r="D3962">
        <v>5500</v>
      </c>
      <c r="E3962">
        <v>180</v>
      </c>
      <c r="F3962" t="s">
        <v>8220</v>
      </c>
      <c r="G3962" t="s">
        <v>8226</v>
      </c>
      <c r="H3962" t="s">
        <v>8248</v>
      </c>
      <c r="I3962">
        <v>1429839571</v>
      </c>
      <c r="J3962">
        <v>1427247571</v>
      </c>
      <c r="K3962" t="b">
        <v>0</v>
      </c>
      <c r="L3962">
        <v>6</v>
      </c>
      <c r="M3962" t="b">
        <v>0</v>
      </c>
      <c r="N3962" t="s">
        <v>8272</v>
      </c>
      <c r="O3962" s="5">
        <f>E3962/D3962</f>
        <v>3.272727272727273E-2</v>
      </c>
      <c r="P3962" s="6">
        <f>ROUND(E3962/L3962,2)</f>
        <v>30</v>
      </c>
      <c r="Q3962" t="str">
        <f>LEFT(N3962, SEARCH("/",N3962)-1)</f>
        <v>technology</v>
      </c>
      <c r="R3962" t="str">
        <f>RIGHT(N3962, LEN(N3962)-SEARCH("/",N3962))</f>
        <v>web</v>
      </c>
      <c r="S3962" s="10">
        <f t="shared" si="122"/>
        <v>42087.860775462956</v>
      </c>
      <c r="T3962" s="10">
        <f t="shared" si="123"/>
        <v>42117.860775462956</v>
      </c>
    </row>
    <row r="3963" spans="1:20" ht="33" x14ac:dyDescent="0.25">
      <c r="A3963">
        <v>2373</v>
      </c>
      <c r="B3963" s="3" t="s">
        <v>2374</v>
      </c>
      <c r="C3963" s="3" t="s">
        <v>6483</v>
      </c>
      <c r="D3963">
        <v>850000</v>
      </c>
      <c r="E3963">
        <v>50</v>
      </c>
      <c r="F3963" t="s">
        <v>8220</v>
      </c>
      <c r="G3963" t="s">
        <v>8235</v>
      </c>
      <c r="H3963" t="s">
        <v>8255</v>
      </c>
      <c r="I3963">
        <v>1440863624</v>
      </c>
      <c r="J3963">
        <v>1438271624</v>
      </c>
      <c r="K3963" t="b">
        <v>0</v>
      </c>
      <c r="L3963">
        <v>1</v>
      </c>
      <c r="M3963" t="b">
        <v>0</v>
      </c>
      <c r="N3963" t="s">
        <v>8272</v>
      </c>
      <c r="O3963" s="5">
        <f>E3963/D3963</f>
        <v>5.8823529411764708E-5</v>
      </c>
      <c r="P3963" s="6">
        <f>ROUND(E3963/L3963,2)</f>
        <v>50</v>
      </c>
      <c r="Q3963" t="str">
        <f>LEFT(N3963, SEARCH("/",N3963)-1)</f>
        <v>technology</v>
      </c>
      <c r="R3963" t="str">
        <f>RIGHT(N3963, LEN(N3963)-SEARCH("/",N3963))</f>
        <v>web</v>
      </c>
      <c r="S3963" s="10">
        <f t="shared" si="122"/>
        <v>42215.453981481478</v>
      </c>
      <c r="T3963" s="10">
        <f t="shared" si="123"/>
        <v>42245.453981481478</v>
      </c>
    </row>
    <row r="3964" spans="1:20" ht="49" x14ac:dyDescent="0.25">
      <c r="A3964">
        <v>2374</v>
      </c>
      <c r="B3964" s="3" t="s">
        <v>2375</v>
      </c>
      <c r="C3964" s="3" t="s">
        <v>6484</v>
      </c>
      <c r="D3964">
        <v>22000</v>
      </c>
      <c r="E3964">
        <v>10</v>
      </c>
      <c r="F3964" t="s">
        <v>8220</v>
      </c>
      <c r="G3964" t="s">
        <v>8224</v>
      </c>
      <c r="H3964" t="s">
        <v>8246</v>
      </c>
      <c r="I3964">
        <v>1423772060</v>
      </c>
      <c r="J3964">
        <v>1421180060</v>
      </c>
      <c r="K3964" t="b">
        <v>0</v>
      </c>
      <c r="L3964">
        <v>1</v>
      </c>
      <c r="M3964" t="b">
        <v>0</v>
      </c>
      <c r="N3964" t="s">
        <v>8272</v>
      </c>
      <c r="O3964" s="5">
        <f>E3964/D3964</f>
        <v>4.5454545454545455E-4</v>
      </c>
      <c r="P3964" s="6">
        <f>ROUND(E3964/L3964,2)</f>
        <v>10</v>
      </c>
      <c r="Q3964" t="str">
        <f>LEFT(N3964, SEARCH("/",N3964)-1)</f>
        <v>technology</v>
      </c>
      <c r="R3964" t="str">
        <f>RIGHT(N3964, LEN(N3964)-SEARCH("/",N3964))</f>
        <v>web</v>
      </c>
      <c r="S3964" s="10">
        <f t="shared" si="122"/>
        <v>42017.634953703702</v>
      </c>
      <c r="T3964" s="10">
        <f t="shared" si="123"/>
        <v>42047.634953703702</v>
      </c>
    </row>
    <row r="3965" spans="1:20" ht="49" x14ac:dyDescent="0.25">
      <c r="A3965">
        <v>2375</v>
      </c>
      <c r="B3965" s="3" t="s">
        <v>2376</v>
      </c>
      <c r="C3965" s="3" t="s">
        <v>6485</v>
      </c>
      <c r="D3965">
        <v>10000</v>
      </c>
      <c r="E3965">
        <v>0</v>
      </c>
      <c r="F3965" t="s">
        <v>8220</v>
      </c>
      <c r="G3965" t="s">
        <v>8224</v>
      </c>
      <c r="H3965" t="s">
        <v>8246</v>
      </c>
      <c r="I3965">
        <v>1473451437</v>
      </c>
      <c r="J3965">
        <v>1470859437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6" t="e">
        <f>ROUND(E3965/L3965,2)</f>
        <v>#DIV/0!</v>
      </c>
      <c r="Q3965" t="str">
        <f>LEFT(N3965, SEARCH("/",N3965)-1)</f>
        <v>technology</v>
      </c>
      <c r="R3965" t="str">
        <f>RIGHT(N3965, LEN(N3965)-SEARCH("/",N3965))</f>
        <v>web</v>
      </c>
      <c r="S3965" s="10">
        <f t="shared" si="122"/>
        <v>42592.627743055556</v>
      </c>
      <c r="T3965" s="10">
        <f t="shared" si="123"/>
        <v>42622.627743055556</v>
      </c>
    </row>
    <row r="3966" spans="1:20" ht="49" x14ac:dyDescent="0.25">
      <c r="A3966">
        <v>2376</v>
      </c>
      <c r="B3966" s="3" t="s">
        <v>2377</v>
      </c>
      <c r="C3966" s="3" t="s">
        <v>6486</v>
      </c>
      <c r="D3966">
        <v>3000</v>
      </c>
      <c r="E3966">
        <v>326.33</v>
      </c>
      <c r="F3966" t="s">
        <v>8220</v>
      </c>
      <c r="G3966" t="s">
        <v>8224</v>
      </c>
      <c r="H3966" t="s">
        <v>8246</v>
      </c>
      <c r="I3966">
        <v>1449785566</v>
      </c>
      <c r="J3966">
        <v>1447193566</v>
      </c>
      <c r="K3966" t="b">
        <v>0</v>
      </c>
      <c r="L3966">
        <v>4</v>
      </c>
      <c r="M3966" t="b">
        <v>0</v>
      </c>
      <c r="N3966" t="s">
        <v>8272</v>
      </c>
      <c r="O3966" s="5">
        <f>E3966/D3966</f>
        <v>0.10877666666666666</v>
      </c>
      <c r="P3966" s="6">
        <f>ROUND(E3966/L3966,2)</f>
        <v>81.58</v>
      </c>
      <c r="Q3966" t="str">
        <f>LEFT(N3966, SEARCH("/",N3966)-1)</f>
        <v>technology</v>
      </c>
      <c r="R3966" t="str">
        <f>RIGHT(N3966, LEN(N3966)-SEARCH("/",N3966))</f>
        <v>web</v>
      </c>
      <c r="S3966" s="10">
        <f t="shared" si="122"/>
        <v>42318.717199074068</v>
      </c>
      <c r="T3966" s="10">
        <f t="shared" si="123"/>
        <v>42348.717199074068</v>
      </c>
    </row>
    <row r="3967" spans="1:20" ht="49" x14ac:dyDescent="0.25">
      <c r="A3967">
        <v>2377</v>
      </c>
      <c r="B3967" s="3" t="s">
        <v>2378</v>
      </c>
      <c r="C3967" s="3" t="s">
        <v>6487</v>
      </c>
      <c r="D3967">
        <v>2500</v>
      </c>
      <c r="E3967">
        <v>0</v>
      </c>
      <c r="F3967" t="s">
        <v>8220</v>
      </c>
      <c r="G3967" t="s">
        <v>8229</v>
      </c>
      <c r="H3967" t="s">
        <v>8251</v>
      </c>
      <c r="I3967">
        <v>1480110783</v>
      </c>
      <c r="J3967">
        <v>1477515183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6" t="e">
        <f>ROUND(E3967/L3967,2)</f>
        <v>#DIV/0!</v>
      </c>
      <c r="Q3967" t="str">
        <f>LEFT(N3967, SEARCH("/",N3967)-1)</f>
        <v>technology</v>
      </c>
      <c r="R3967" t="str">
        <f>RIGHT(N3967, LEN(N3967)-SEARCH("/",N3967))</f>
        <v>web</v>
      </c>
      <c r="S3967" s="10">
        <f t="shared" si="122"/>
        <v>42669.661840277775</v>
      </c>
      <c r="T3967" s="10">
        <f t="shared" si="123"/>
        <v>42699.703506944446</v>
      </c>
    </row>
    <row r="3968" spans="1:20" ht="33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6" t="e">
        <f>ROUND(E3968/L3968,2)</f>
        <v>#DIV/0!</v>
      </c>
      <c r="Q3968" t="str">
        <f>LEFT(N3968, SEARCH("/",N3968)-1)</f>
        <v>technology</v>
      </c>
      <c r="R3968" t="str">
        <f>RIGHT(N3968, LEN(N3968)-SEARCH("/",N3968))</f>
        <v>web</v>
      </c>
      <c r="S3968" s="10">
        <f t="shared" si="122"/>
        <v>42212.804745370369</v>
      </c>
      <c r="T3968" s="10">
        <f t="shared" si="123"/>
        <v>42241.804745370369</v>
      </c>
    </row>
    <row r="3969" spans="1:20" ht="33" x14ac:dyDescent="0.25">
      <c r="A3969">
        <v>2379</v>
      </c>
      <c r="B3969" s="3" t="s">
        <v>2380</v>
      </c>
      <c r="C3969" s="3" t="s">
        <v>6489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1444004616</v>
      </c>
      <c r="J3969">
        <v>1440116616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 t="e">
        <f>ROUND(E3969/L3969,2)</f>
        <v>#DIV/0!</v>
      </c>
      <c r="Q3969" t="str">
        <f>LEFT(N3969, SEARCH("/",N3969)-1)</f>
        <v>technology</v>
      </c>
      <c r="R3969" t="str">
        <f>RIGHT(N3969, LEN(N3969)-SEARCH("/",N3969))</f>
        <v>web</v>
      </c>
      <c r="S3969" s="10">
        <f t="shared" si="122"/>
        <v>42236.808055555557</v>
      </c>
      <c r="T3969" s="10">
        <f t="shared" si="123"/>
        <v>42281.808055555557</v>
      </c>
    </row>
    <row r="3970" spans="1:20" ht="49" x14ac:dyDescent="0.25">
      <c r="A3970">
        <v>2380</v>
      </c>
      <c r="B3970" s="3" t="s">
        <v>2381</v>
      </c>
      <c r="C3970" s="3" t="s">
        <v>6490</v>
      </c>
      <c r="D3970">
        <v>15000</v>
      </c>
      <c r="E3970">
        <v>55</v>
      </c>
      <c r="F3970" t="s">
        <v>8220</v>
      </c>
      <c r="G3970" t="s">
        <v>8224</v>
      </c>
      <c r="H3970" t="s">
        <v>8246</v>
      </c>
      <c r="I3970">
        <v>1443726142</v>
      </c>
      <c r="J3970">
        <v>1441134142</v>
      </c>
      <c r="K3970" t="b">
        <v>0</v>
      </c>
      <c r="L3970">
        <v>3</v>
      </c>
      <c r="M3970" t="b">
        <v>0</v>
      </c>
      <c r="N3970" t="s">
        <v>8272</v>
      </c>
      <c r="O3970" s="5">
        <f>E3970/D3970</f>
        <v>3.6666666666666666E-3</v>
      </c>
      <c r="P3970" s="6">
        <f>ROUND(E3970/L3970,2)</f>
        <v>18.329999999999998</v>
      </c>
      <c r="Q3970" t="str">
        <f>LEFT(N3970, SEARCH("/",N3970)-1)</f>
        <v>technology</v>
      </c>
      <c r="R3970" t="str">
        <f>RIGHT(N3970, LEN(N3970)-SEARCH("/",N3970))</f>
        <v>web</v>
      </c>
      <c r="S3970" s="10">
        <f t="shared" si="122"/>
        <v>42248.584976851846</v>
      </c>
      <c r="T3970" s="10">
        <f t="shared" si="123"/>
        <v>42278.584976851846</v>
      </c>
    </row>
    <row r="3971" spans="1:20" ht="49" x14ac:dyDescent="0.25">
      <c r="A3971">
        <v>2381</v>
      </c>
      <c r="B3971" s="3" t="s">
        <v>2382</v>
      </c>
      <c r="C3971" s="3" t="s">
        <v>6491</v>
      </c>
      <c r="D3971">
        <v>86350</v>
      </c>
      <c r="E3971">
        <v>1571</v>
      </c>
      <c r="F3971" t="s">
        <v>8220</v>
      </c>
      <c r="G3971" t="s">
        <v>8224</v>
      </c>
      <c r="H3971" t="s">
        <v>8246</v>
      </c>
      <c r="I3971">
        <v>1428704848</v>
      </c>
      <c r="J3971">
        <v>1426112848</v>
      </c>
      <c r="K3971" t="b">
        <v>0</v>
      </c>
      <c r="L3971">
        <v>7</v>
      </c>
      <c r="M3971" t="b">
        <v>0</v>
      </c>
      <c r="N3971" t="s">
        <v>8272</v>
      </c>
      <c r="O3971" s="5">
        <f>E3971/D3971</f>
        <v>1.8193398957730169E-2</v>
      </c>
      <c r="P3971" s="6">
        <f>ROUND(E3971/L3971,2)</f>
        <v>224.43</v>
      </c>
      <c r="Q3971" t="str">
        <f>LEFT(N3971, SEARCH("/",N3971)-1)</f>
        <v>technology</v>
      </c>
      <c r="R3971" t="str">
        <f>RIGHT(N3971, LEN(N3971)-SEARCH("/",N3971))</f>
        <v>web</v>
      </c>
      <c r="S3971" s="10">
        <f t="shared" ref="S3971:S4034" si="124">(J3971/86400)+25569+(-5/24)</f>
        <v>42074.727407407401</v>
      </c>
      <c r="T3971" s="10">
        <f t="shared" ref="T3971:T4034" si="125">(I3971/86400)+25569+(-5/24)</f>
        <v>42104.727407407401</v>
      </c>
    </row>
    <row r="3972" spans="1:20" ht="65" x14ac:dyDescent="0.25">
      <c r="A3972">
        <v>2382</v>
      </c>
      <c r="B3972" s="3" t="s">
        <v>2383</v>
      </c>
      <c r="C3972" s="3" t="s">
        <v>6492</v>
      </c>
      <c r="D3972">
        <v>3000</v>
      </c>
      <c r="E3972">
        <v>75</v>
      </c>
      <c r="F3972" t="s">
        <v>8220</v>
      </c>
      <c r="G3972" t="s">
        <v>8224</v>
      </c>
      <c r="H3972" t="s">
        <v>8246</v>
      </c>
      <c r="I3972">
        <v>1438662603</v>
      </c>
      <c r="J3972">
        <v>1436502603</v>
      </c>
      <c r="K3972" t="b">
        <v>0</v>
      </c>
      <c r="L3972">
        <v>2</v>
      </c>
      <c r="M3972" t="b">
        <v>0</v>
      </c>
      <c r="N3972" t="s">
        <v>8272</v>
      </c>
      <c r="O3972" s="5">
        <f>E3972/D3972</f>
        <v>2.5000000000000001E-2</v>
      </c>
      <c r="P3972" s="6">
        <f>ROUND(E3972/L3972,2)</f>
        <v>37.5</v>
      </c>
      <c r="Q3972" t="str">
        <f>LEFT(N3972, SEARCH("/",N3972)-1)</f>
        <v>technology</v>
      </c>
      <c r="R3972" t="str">
        <f>RIGHT(N3972, LEN(N3972)-SEARCH("/",N3972))</f>
        <v>web</v>
      </c>
      <c r="S3972" s="10">
        <f t="shared" si="124"/>
        <v>42194.979201388887</v>
      </c>
      <c r="T3972" s="10">
        <f t="shared" si="125"/>
        <v>42219.979201388887</v>
      </c>
    </row>
    <row r="3973" spans="1:20" ht="49" x14ac:dyDescent="0.25">
      <c r="A3973">
        <v>2383</v>
      </c>
      <c r="B3973" s="3" t="s">
        <v>2384</v>
      </c>
      <c r="C3973" s="3" t="s">
        <v>6493</v>
      </c>
      <c r="D3973">
        <v>10000</v>
      </c>
      <c r="E3973">
        <v>435</v>
      </c>
      <c r="F3973" t="s">
        <v>8220</v>
      </c>
      <c r="G3973" t="s">
        <v>8228</v>
      </c>
      <c r="H3973" t="s">
        <v>8250</v>
      </c>
      <c r="I3973">
        <v>1424568107</v>
      </c>
      <c r="J3973">
        <v>1421976107</v>
      </c>
      <c r="K3973" t="b">
        <v>0</v>
      </c>
      <c r="L3973">
        <v>3</v>
      </c>
      <c r="M3973" t="b">
        <v>0</v>
      </c>
      <c r="N3973" t="s">
        <v>8272</v>
      </c>
      <c r="O3973" s="5">
        <f>E3973/D3973</f>
        <v>4.3499999999999997E-2</v>
      </c>
      <c r="P3973" s="6">
        <f>ROUND(E3973/L3973,2)</f>
        <v>145</v>
      </c>
      <c r="Q3973" t="str">
        <f>LEFT(N3973, SEARCH("/",N3973)-1)</f>
        <v>technology</v>
      </c>
      <c r="R3973" t="str">
        <f>RIGHT(N3973, LEN(N3973)-SEARCH("/",N3973))</f>
        <v>web</v>
      </c>
      <c r="S3973" s="10">
        <f t="shared" si="124"/>
        <v>42026.848460648143</v>
      </c>
      <c r="T3973" s="10">
        <f t="shared" si="125"/>
        <v>42056.848460648143</v>
      </c>
    </row>
    <row r="3974" spans="1:20" ht="49" x14ac:dyDescent="0.25">
      <c r="A3974">
        <v>2384</v>
      </c>
      <c r="B3974" s="3" t="s">
        <v>2385</v>
      </c>
      <c r="C3974" s="3" t="s">
        <v>6494</v>
      </c>
      <c r="D3974">
        <v>1000</v>
      </c>
      <c r="E3974">
        <v>8</v>
      </c>
      <c r="F3974" t="s">
        <v>8220</v>
      </c>
      <c r="G3974" t="s">
        <v>8224</v>
      </c>
      <c r="H3974" t="s">
        <v>8246</v>
      </c>
      <c r="I3974">
        <v>1415932643</v>
      </c>
      <c r="J3974">
        <v>1413337043</v>
      </c>
      <c r="K3974" t="b">
        <v>0</v>
      </c>
      <c r="L3974">
        <v>8</v>
      </c>
      <c r="M3974" t="b">
        <v>0</v>
      </c>
      <c r="N3974" t="s">
        <v>8272</v>
      </c>
      <c r="O3974" s="5">
        <f>E3974/D3974</f>
        <v>8.0000000000000002E-3</v>
      </c>
      <c r="P3974" s="6">
        <f>ROUND(E3974/L3974,2)</f>
        <v>1</v>
      </c>
      <c r="Q3974" t="str">
        <f>LEFT(N3974, SEARCH("/",N3974)-1)</f>
        <v>technology</v>
      </c>
      <c r="R3974" t="str">
        <f>RIGHT(N3974, LEN(N3974)-SEARCH("/",N3974))</f>
        <v>web</v>
      </c>
      <c r="S3974" s="10">
        <f t="shared" si="124"/>
        <v>41926.859293981477</v>
      </c>
      <c r="T3974" s="10">
        <f t="shared" si="125"/>
        <v>41956.900960648149</v>
      </c>
    </row>
    <row r="3975" spans="1:20" ht="49" x14ac:dyDescent="0.25">
      <c r="A3975">
        <v>2385</v>
      </c>
      <c r="B3975" s="3" t="s">
        <v>2386</v>
      </c>
      <c r="C3975" s="3" t="s">
        <v>6495</v>
      </c>
      <c r="D3975">
        <v>65000</v>
      </c>
      <c r="E3975">
        <v>788</v>
      </c>
      <c r="F3975" t="s">
        <v>8220</v>
      </c>
      <c r="G3975" t="s">
        <v>8224</v>
      </c>
      <c r="H3975" t="s">
        <v>8246</v>
      </c>
      <c r="I3975">
        <v>1438793432</v>
      </c>
      <c r="J3975">
        <v>1436201432</v>
      </c>
      <c r="K3975" t="b">
        <v>0</v>
      </c>
      <c r="L3975">
        <v>7</v>
      </c>
      <c r="M3975" t="b">
        <v>0</v>
      </c>
      <c r="N3975" t="s">
        <v>8272</v>
      </c>
      <c r="O3975" s="5">
        <f>E3975/D3975</f>
        <v>1.2123076923076924E-2</v>
      </c>
      <c r="P3975" s="6">
        <f>ROUND(E3975/L3975,2)</f>
        <v>112.57</v>
      </c>
      <c r="Q3975" t="str">
        <f>LEFT(N3975, SEARCH("/",N3975)-1)</f>
        <v>technology</v>
      </c>
      <c r="R3975" t="str">
        <f>RIGHT(N3975, LEN(N3975)-SEARCH("/",N3975))</f>
        <v>web</v>
      </c>
      <c r="S3975" s="10">
        <f t="shared" si="124"/>
        <v>42191.493425925924</v>
      </c>
      <c r="T3975" s="10">
        <f t="shared" si="125"/>
        <v>42221.493425925924</v>
      </c>
    </row>
    <row r="3976" spans="1:20" ht="49" x14ac:dyDescent="0.25">
      <c r="A3976">
        <v>2386</v>
      </c>
      <c r="B3976" s="3" t="s">
        <v>2387</v>
      </c>
      <c r="C3976" s="3" t="s">
        <v>6496</v>
      </c>
      <c r="D3976">
        <v>30000</v>
      </c>
      <c r="E3976">
        <v>0</v>
      </c>
      <c r="F3976" t="s">
        <v>8220</v>
      </c>
      <c r="G3976" t="s">
        <v>8229</v>
      </c>
      <c r="H3976" t="s">
        <v>8251</v>
      </c>
      <c r="I3976">
        <v>1420920424</v>
      </c>
      <c r="J3976">
        <v>1415736424</v>
      </c>
      <c r="K3976" t="b">
        <v>0</v>
      </c>
      <c r="L3976">
        <v>0</v>
      </c>
      <c r="M3976" t="b">
        <v>0</v>
      </c>
      <c r="N3976" t="s">
        <v>8272</v>
      </c>
      <c r="O3976" s="5">
        <f>E3976/D3976</f>
        <v>0</v>
      </c>
      <c r="P3976" s="6" t="e">
        <f>ROUND(E3976/L3976,2)</f>
        <v>#DIV/0!</v>
      </c>
      <c r="Q3976" t="str">
        <f>LEFT(N3976, SEARCH("/",N3976)-1)</f>
        <v>technology</v>
      </c>
      <c r="R3976" t="str">
        <f>RIGHT(N3976, LEN(N3976)-SEARCH("/",N3976))</f>
        <v>web</v>
      </c>
      <c r="S3976" s="10">
        <f t="shared" si="124"/>
        <v>41954.629907407405</v>
      </c>
      <c r="T3976" s="10">
        <f t="shared" si="125"/>
        <v>42014.629907407405</v>
      </c>
    </row>
    <row r="3977" spans="1:20" ht="49" x14ac:dyDescent="0.25">
      <c r="A3977">
        <v>2387</v>
      </c>
      <c r="B3977" s="3" t="s">
        <v>2388</v>
      </c>
      <c r="C3977" s="3" t="s">
        <v>6497</v>
      </c>
      <c r="D3977">
        <v>150000</v>
      </c>
      <c r="E3977">
        <v>1026</v>
      </c>
      <c r="F3977" t="s">
        <v>8220</v>
      </c>
      <c r="G3977" t="s">
        <v>8224</v>
      </c>
      <c r="H3977" t="s">
        <v>8246</v>
      </c>
      <c r="I3977">
        <v>1469199740</v>
      </c>
      <c r="J3977">
        <v>1465311740</v>
      </c>
      <c r="K3977" t="b">
        <v>0</v>
      </c>
      <c r="L3977">
        <v>3</v>
      </c>
      <c r="M3977" t="b">
        <v>0</v>
      </c>
      <c r="N3977" t="s">
        <v>8272</v>
      </c>
      <c r="O3977" s="5">
        <f>E3977/D3977</f>
        <v>6.8399999999999997E-3</v>
      </c>
      <c r="P3977" s="6">
        <f>ROUND(E3977/L3977,2)</f>
        <v>342</v>
      </c>
      <c r="Q3977" t="str">
        <f>LEFT(N3977, SEARCH("/",N3977)-1)</f>
        <v>technology</v>
      </c>
      <c r="R3977" t="str">
        <f>RIGHT(N3977, LEN(N3977)-SEARCH("/",N3977))</f>
        <v>web</v>
      </c>
      <c r="S3977" s="10">
        <f t="shared" si="124"/>
        <v>42528.418287037035</v>
      </c>
      <c r="T3977" s="10">
        <f t="shared" si="125"/>
        <v>42573.418287037035</v>
      </c>
    </row>
    <row r="3978" spans="1:20" ht="49" x14ac:dyDescent="0.25">
      <c r="A3978">
        <v>2388</v>
      </c>
      <c r="B3978" s="3" t="s">
        <v>2389</v>
      </c>
      <c r="C3978" s="3" t="s">
        <v>6498</v>
      </c>
      <c r="D3978">
        <v>37000</v>
      </c>
      <c r="E3978">
        <v>463</v>
      </c>
      <c r="F3978" t="s">
        <v>8220</v>
      </c>
      <c r="G3978" t="s">
        <v>8224</v>
      </c>
      <c r="H3978" t="s">
        <v>8246</v>
      </c>
      <c r="I3978">
        <v>1421350140</v>
      </c>
      <c r="J3978">
        <v>1418761759</v>
      </c>
      <c r="K3978" t="b">
        <v>0</v>
      </c>
      <c r="L3978">
        <v>8</v>
      </c>
      <c r="M3978" t="b">
        <v>0</v>
      </c>
      <c r="N3978" t="s">
        <v>8272</v>
      </c>
      <c r="O3978" s="5">
        <f>E3978/D3978</f>
        <v>1.2513513513513513E-2</v>
      </c>
      <c r="P3978" s="6">
        <f>ROUND(E3978/L3978,2)</f>
        <v>57.88</v>
      </c>
      <c r="Q3978" t="str">
        <f>LEFT(N3978, SEARCH("/",N3978)-1)</f>
        <v>technology</v>
      </c>
      <c r="R3978" t="str">
        <f>RIGHT(N3978, LEN(N3978)-SEARCH("/",N3978))</f>
        <v>web</v>
      </c>
      <c r="S3978" s="10">
        <f t="shared" si="124"/>
        <v>41989.645358796297</v>
      </c>
      <c r="T3978" s="10">
        <f t="shared" si="125"/>
        <v>42019.603472222218</v>
      </c>
    </row>
    <row r="3979" spans="1:20" ht="49" x14ac:dyDescent="0.25">
      <c r="A3979">
        <v>2389</v>
      </c>
      <c r="B3979" s="3" t="s">
        <v>2390</v>
      </c>
      <c r="C3979" s="3" t="s">
        <v>6499</v>
      </c>
      <c r="D3979">
        <v>16000</v>
      </c>
      <c r="E3979">
        <v>30</v>
      </c>
      <c r="F3979" t="s">
        <v>8220</v>
      </c>
      <c r="G3979" t="s">
        <v>8230</v>
      </c>
      <c r="H3979" t="s">
        <v>8249</v>
      </c>
      <c r="I3979">
        <v>1437861540</v>
      </c>
      <c r="J3979">
        <v>1435160452</v>
      </c>
      <c r="K3979" t="b">
        <v>0</v>
      </c>
      <c r="L3979">
        <v>1</v>
      </c>
      <c r="M3979" t="b">
        <v>0</v>
      </c>
      <c r="N3979" t="s">
        <v>8272</v>
      </c>
      <c r="O3979" s="5">
        <f>E3979/D3979</f>
        <v>1.8749999999999999E-3</v>
      </c>
      <c r="P3979" s="6">
        <f>ROUND(E3979/L3979,2)</f>
        <v>30</v>
      </c>
      <c r="Q3979" t="str">
        <f>LEFT(N3979, SEARCH("/",N3979)-1)</f>
        <v>technology</v>
      </c>
      <c r="R3979" t="str">
        <f>RIGHT(N3979, LEN(N3979)-SEARCH("/",N3979))</f>
        <v>web</v>
      </c>
      <c r="S3979" s="10">
        <f t="shared" si="124"/>
        <v>42179.445046296292</v>
      </c>
      <c r="T3979" s="10">
        <f t="shared" si="125"/>
        <v>42210.707638888889</v>
      </c>
    </row>
    <row r="3980" spans="1:20" ht="49" x14ac:dyDescent="0.25">
      <c r="A3980">
        <v>2390</v>
      </c>
      <c r="B3980" s="3" t="s">
        <v>2391</v>
      </c>
      <c r="C3980" s="3" t="s">
        <v>6500</v>
      </c>
      <c r="D3980">
        <v>510000</v>
      </c>
      <c r="E3980">
        <v>0</v>
      </c>
      <c r="F3980" t="s">
        <v>8220</v>
      </c>
      <c r="G3980" t="s">
        <v>8226</v>
      </c>
      <c r="H3980" t="s">
        <v>8248</v>
      </c>
      <c r="I3980">
        <v>1420352264</v>
      </c>
      <c r="J3980">
        <v>1416896264</v>
      </c>
      <c r="K3980" t="b">
        <v>0</v>
      </c>
      <c r="L3980">
        <v>0</v>
      </c>
      <c r="M3980" t="b">
        <v>0</v>
      </c>
      <c r="N3980" t="s">
        <v>8272</v>
      </c>
      <c r="O3980" s="5">
        <f>E3980/D3980</f>
        <v>0</v>
      </c>
      <c r="P3980" s="6" t="e">
        <f>ROUND(E3980/L3980,2)</f>
        <v>#DIV/0!</v>
      </c>
      <c r="Q3980" t="str">
        <f>LEFT(N3980, SEARCH("/",N3980)-1)</f>
        <v>technology</v>
      </c>
      <c r="R3980" t="str">
        <f>RIGHT(N3980, LEN(N3980)-SEARCH("/",N3980))</f>
        <v>web</v>
      </c>
      <c r="S3980" s="10">
        <f t="shared" si="124"/>
        <v>41968.053981481477</v>
      </c>
      <c r="T3980" s="10">
        <f t="shared" si="125"/>
        <v>42008.053981481477</v>
      </c>
    </row>
    <row r="3981" spans="1:20" ht="33" x14ac:dyDescent="0.25">
      <c r="A3981">
        <v>2391</v>
      </c>
      <c r="B3981" s="3" t="s">
        <v>2392</v>
      </c>
      <c r="C3981" s="3" t="s">
        <v>6501</v>
      </c>
      <c r="D3981">
        <v>20000</v>
      </c>
      <c r="E3981">
        <v>25</v>
      </c>
      <c r="F3981" t="s">
        <v>8220</v>
      </c>
      <c r="G3981" t="s">
        <v>8224</v>
      </c>
      <c r="H3981" t="s">
        <v>8246</v>
      </c>
      <c r="I3981">
        <v>1427825044</v>
      </c>
      <c r="J3981">
        <v>1425236644</v>
      </c>
      <c r="K3981" t="b">
        <v>0</v>
      </c>
      <c r="L3981">
        <v>1</v>
      </c>
      <c r="M3981" t="b">
        <v>0</v>
      </c>
      <c r="N3981" t="s">
        <v>8272</v>
      </c>
      <c r="O3981" s="5">
        <f>E3981/D3981</f>
        <v>1.25E-3</v>
      </c>
      <c r="P3981" s="6">
        <f>ROUND(E3981/L3981,2)</f>
        <v>25</v>
      </c>
      <c r="Q3981" t="str">
        <f>LEFT(N3981, SEARCH("/",N3981)-1)</f>
        <v>technology</v>
      </c>
      <c r="R3981" t="str">
        <f>RIGHT(N3981, LEN(N3981)-SEARCH("/",N3981))</f>
        <v>web</v>
      </c>
      <c r="S3981" s="10">
        <f t="shared" si="124"/>
        <v>42064.586157407401</v>
      </c>
      <c r="T3981" s="10">
        <f t="shared" si="125"/>
        <v>42094.544490740744</v>
      </c>
    </row>
    <row r="3982" spans="1:20" ht="49" x14ac:dyDescent="0.25">
      <c r="A3982">
        <v>2392</v>
      </c>
      <c r="B3982" s="3" t="s">
        <v>2393</v>
      </c>
      <c r="C3982" s="3" t="s">
        <v>6502</v>
      </c>
      <c r="D3982">
        <v>4200</v>
      </c>
      <c r="E3982">
        <v>0</v>
      </c>
      <c r="F3982" t="s">
        <v>8220</v>
      </c>
      <c r="G3982" t="s">
        <v>8224</v>
      </c>
      <c r="H3982" t="s">
        <v>8246</v>
      </c>
      <c r="I3982">
        <v>1446087223</v>
      </c>
      <c r="J3982">
        <v>1443495223</v>
      </c>
      <c r="K3982" t="b">
        <v>0</v>
      </c>
      <c r="L3982">
        <v>0</v>
      </c>
      <c r="M3982" t="b">
        <v>0</v>
      </c>
      <c r="N3982" t="s">
        <v>8272</v>
      </c>
      <c r="O3982" s="5">
        <f>E3982/D3982</f>
        <v>0</v>
      </c>
      <c r="P3982" s="6" t="e">
        <f>ROUND(E3982/L3982,2)</f>
        <v>#DIV/0!</v>
      </c>
      <c r="Q3982" t="str">
        <f>LEFT(N3982, SEARCH("/",N3982)-1)</f>
        <v>technology</v>
      </c>
      <c r="R3982" t="str">
        <f>RIGHT(N3982, LEN(N3982)-SEARCH("/",N3982))</f>
        <v>web</v>
      </c>
      <c r="S3982" s="10">
        <f t="shared" si="124"/>
        <v>42275.912303240737</v>
      </c>
      <c r="T3982" s="10">
        <f t="shared" si="125"/>
        <v>42305.912303240737</v>
      </c>
    </row>
    <row r="3983" spans="1:20" ht="49" x14ac:dyDescent="0.25">
      <c r="A3983">
        <v>2393</v>
      </c>
      <c r="B3983" s="3" t="s">
        <v>2394</v>
      </c>
      <c r="C3983" s="3" t="s">
        <v>6503</v>
      </c>
      <c r="D3983">
        <v>100000</v>
      </c>
      <c r="E3983">
        <v>50</v>
      </c>
      <c r="F3983" t="s">
        <v>8220</v>
      </c>
      <c r="G3983" t="s">
        <v>8224</v>
      </c>
      <c r="H3983" t="s">
        <v>8246</v>
      </c>
      <c r="I3983">
        <v>1439048017</v>
      </c>
      <c r="J3983">
        <v>1436456017</v>
      </c>
      <c r="K3983" t="b">
        <v>0</v>
      </c>
      <c r="L3983">
        <v>1</v>
      </c>
      <c r="M3983" t="b">
        <v>0</v>
      </c>
      <c r="N3983" t="s">
        <v>8272</v>
      </c>
      <c r="O3983" s="5">
        <f>E3983/D3983</f>
        <v>5.0000000000000001E-4</v>
      </c>
      <c r="P3983" s="6">
        <f>ROUND(E3983/L3983,2)</f>
        <v>50</v>
      </c>
      <c r="Q3983" t="str">
        <f>LEFT(N3983, SEARCH("/",N3983)-1)</f>
        <v>technology</v>
      </c>
      <c r="R3983" t="str">
        <f>RIGHT(N3983, LEN(N3983)-SEARCH("/",N3983))</f>
        <v>web</v>
      </c>
      <c r="S3983" s="10">
        <f t="shared" si="124"/>
        <v>42194.440011574072</v>
      </c>
      <c r="T3983" s="10">
        <f t="shared" si="125"/>
        <v>42224.440011574072</v>
      </c>
    </row>
    <row r="3984" spans="1:20" ht="49" x14ac:dyDescent="0.25">
      <c r="A3984">
        <v>2394</v>
      </c>
      <c r="B3984" s="3" t="s">
        <v>2395</v>
      </c>
      <c r="C3984" s="3" t="s">
        <v>6504</v>
      </c>
      <c r="D3984">
        <v>5000</v>
      </c>
      <c r="E3984">
        <v>3</v>
      </c>
      <c r="F3984" t="s">
        <v>8220</v>
      </c>
      <c r="G3984" t="s">
        <v>8241</v>
      </c>
      <c r="H3984" t="s">
        <v>8249</v>
      </c>
      <c r="I3984">
        <v>1424940093</v>
      </c>
      <c r="J3984">
        <v>1422348093</v>
      </c>
      <c r="K3984" t="b">
        <v>0</v>
      </c>
      <c r="L3984">
        <v>2</v>
      </c>
      <c r="M3984" t="b">
        <v>0</v>
      </c>
      <c r="N3984" t="s">
        <v>8272</v>
      </c>
      <c r="O3984" s="5">
        <f>E3984/D3984</f>
        <v>5.9999999999999995E-4</v>
      </c>
      <c r="P3984" s="6">
        <f>ROUND(E3984/L3984,2)</f>
        <v>1.5</v>
      </c>
      <c r="Q3984" t="str">
        <f>LEFT(N3984, SEARCH("/",N3984)-1)</f>
        <v>technology</v>
      </c>
      <c r="R3984" t="str">
        <f>RIGHT(N3984, LEN(N3984)-SEARCH("/",N3984))</f>
        <v>web</v>
      </c>
      <c r="S3984" s="10">
        <f t="shared" si="124"/>
        <v>42031.15385416666</v>
      </c>
      <c r="T3984" s="10">
        <f t="shared" si="125"/>
        <v>42061.15385416666</v>
      </c>
    </row>
    <row r="3985" spans="1:20" ht="49" x14ac:dyDescent="0.25">
      <c r="A3985">
        <v>2395</v>
      </c>
      <c r="B3985" s="3" t="s">
        <v>2396</v>
      </c>
      <c r="C3985" s="3" t="s">
        <v>6505</v>
      </c>
      <c r="D3985">
        <v>33000</v>
      </c>
      <c r="E3985">
        <v>0</v>
      </c>
      <c r="F3985" t="s">
        <v>8220</v>
      </c>
      <c r="G3985" t="s">
        <v>8224</v>
      </c>
      <c r="H3985" t="s">
        <v>8246</v>
      </c>
      <c r="I3985">
        <v>1484038620</v>
      </c>
      <c r="J3985">
        <v>1481597687</v>
      </c>
      <c r="K3985" t="b">
        <v>0</v>
      </c>
      <c r="L3985">
        <v>0</v>
      </c>
      <c r="M3985" t="b">
        <v>0</v>
      </c>
      <c r="N3985" t="s">
        <v>8272</v>
      </c>
      <c r="O3985" s="5">
        <f>E3985/D3985</f>
        <v>0</v>
      </c>
      <c r="P3985" s="6" t="e">
        <f>ROUND(E3985/L3985,2)</f>
        <v>#DIV/0!</v>
      </c>
      <c r="Q3985" t="str">
        <f>LEFT(N3985, SEARCH("/",N3985)-1)</f>
        <v>technology</v>
      </c>
      <c r="R3985" t="str">
        <f>RIGHT(N3985, LEN(N3985)-SEARCH("/",N3985))</f>
        <v>web</v>
      </c>
      <c r="S3985" s="10">
        <f t="shared" si="124"/>
        <v>42716.913043981483</v>
      </c>
      <c r="T3985" s="10">
        <f t="shared" si="125"/>
        <v>42745.164583333331</v>
      </c>
    </row>
    <row r="3986" spans="1:20" ht="49" x14ac:dyDescent="0.25">
      <c r="A3986">
        <v>2396</v>
      </c>
      <c r="B3986" s="3" t="s">
        <v>2397</v>
      </c>
      <c r="C3986" s="3" t="s">
        <v>6506</v>
      </c>
      <c r="D3986">
        <v>5000</v>
      </c>
      <c r="E3986">
        <v>10</v>
      </c>
      <c r="F3986" t="s">
        <v>8220</v>
      </c>
      <c r="G3986" t="s">
        <v>8240</v>
      </c>
      <c r="H3986" t="s">
        <v>8257</v>
      </c>
      <c r="I3986">
        <v>1444940558</v>
      </c>
      <c r="J3986">
        <v>1442348558</v>
      </c>
      <c r="K3986" t="b">
        <v>0</v>
      </c>
      <c r="L3986">
        <v>1</v>
      </c>
      <c r="M3986" t="b">
        <v>0</v>
      </c>
      <c r="N3986" t="s">
        <v>8272</v>
      </c>
      <c r="O3986" s="5">
        <f>E3986/D3986</f>
        <v>2E-3</v>
      </c>
      <c r="P3986" s="6">
        <f>ROUND(E3986/L3986,2)</f>
        <v>10</v>
      </c>
      <c r="Q3986" t="str">
        <f>LEFT(N3986, SEARCH("/",N3986)-1)</f>
        <v>technology</v>
      </c>
      <c r="R3986" t="str">
        <f>RIGHT(N3986, LEN(N3986)-SEARCH("/",N3986))</f>
        <v>web</v>
      </c>
      <c r="S3986" s="10">
        <f t="shared" si="124"/>
        <v>42262.640717592592</v>
      </c>
      <c r="T3986" s="10">
        <f t="shared" si="125"/>
        <v>42292.640717592592</v>
      </c>
    </row>
    <row r="3987" spans="1:20" ht="49" x14ac:dyDescent="0.25">
      <c r="A3987">
        <v>2397</v>
      </c>
      <c r="B3987" s="3" t="s">
        <v>2398</v>
      </c>
      <c r="C3987" s="3" t="s">
        <v>6507</v>
      </c>
      <c r="D3987">
        <v>124000</v>
      </c>
      <c r="E3987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8272</v>
      </c>
      <c r="O3987" s="5">
        <f>E3987/D3987</f>
        <v>0</v>
      </c>
      <c r="P3987" s="6" t="e">
        <f>ROUND(E3987/L3987,2)</f>
        <v>#DIV/0!</v>
      </c>
      <c r="Q3987" t="str">
        <f>LEFT(N3987, SEARCH("/",N3987)-1)</f>
        <v>technology</v>
      </c>
      <c r="R3987" t="str">
        <f>RIGHT(N3987, LEN(N3987)-SEARCH("/",N3987))</f>
        <v>web</v>
      </c>
      <c r="S3987" s="10">
        <f t="shared" si="124"/>
        <v>41976.676574074074</v>
      </c>
      <c r="T3987" s="10">
        <f t="shared" si="125"/>
        <v>42006.676574074074</v>
      </c>
    </row>
    <row r="3988" spans="1:20" ht="49" x14ac:dyDescent="0.25">
      <c r="A3988">
        <v>2398</v>
      </c>
      <c r="B3988" s="3" t="s">
        <v>2399</v>
      </c>
      <c r="C3988" s="3" t="s">
        <v>6508</v>
      </c>
      <c r="D3988">
        <v>4000</v>
      </c>
      <c r="E3988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t="b">
        <v>0</v>
      </c>
      <c r="N3988" t="s">
        <v>8272</v>
      </c>
      <c r="O3988" s="5">
        <f>E3988/D3988</f>
        <v>0</v>
      </c>
      <c r="P3988" s="6" t="e">
        <f>ROUND(E3988/L3988,2)</f>
        <v>#DIV/0!</v>
      </c>
      <c r="Q3988" t="str">
        <f>LEFT(N3988, SEARCH("/",N3988)-1)</f>
        <v>technology</v>
      </c>
      <c r="R3988" t="str">
        <f>RIGHT(N3988, LEN(N3988)-SEARCH("/",N3988))</f>
        <v>web</v>
      </c>
      <c r="S3988" s="10">
        <f t="shared" si="124"/>
        <v>42157.708148148151</v>
      </c>
      <c r="T3988" s="10">
        <f t="shared" si="125"/>
        <v>42187.708148148151</v>
      </c>
    </row>
    <row r="3989" spans="1:20" ht="49" x14ac:dyDescent="0.25">
      <c r="A3989">
        <v>2399</v>
      </c>
      <c r="B3989" s="3" t="s">
        <v>2400</v>
      </c>
      <c r="C3989" s="3" t="s">
        <v>6509</v>
      </c>
      <c r="D3989">
        <v>13000</v>
      </c>
      <c r="E3989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t="b">
        <v>0</v>
      </c>
      <c r="N3989" t="s">
        <v>8272</v>
      </c>
      <c r="O3989" s="5">
        <f>E3989/D3989</f>
        <v>0</v>
      </c>
      <c r="P3989" s="6" t="e">
        <f>ROUND(E3989/L3989,2)</f>
        <v>#DIV/0!</v>
      </c>
      <c r="Q3989" t="str">
        <f>LEFT(N3989, SEARCH("/",N3989)-1)</f>
        <v>technology</v>
      </c>
      <c r="R3989" t="str">
        <f>RIGHT(N3989, LEN(N3989)-SEARCH("/",N3989))</f>
        <v>web</v>
      </c>
      <c r="S3989" s="10">
        <f t="shared" si="124"/>
        <v>41956.644745370366</v>
      </c>
      <c r="T3989" s="10">
        <f t="shared" si="125"/>
        <v>41991.644745370366</v>
      </c>
    </row>
    <row r="3990" spans="1:20" ht="49" x14ac:dyDescent="0.25">
      <c r="A3990">
        <v>2400</v>
      </c>
      <c r="B3990" s="3" t="s">
        <v>2401</v>
      </c>
      <c r="C3990" s="3" t="s">
        <v>6510</v>
      </c>
      <c r="D3990">
        <v>50000</v>
      </c>
      <c r="E3990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t="b">
        <v>0</v>
      </c>
      <c r="N3990" t="s">
        <v>8272</v>
      </c>
      <c r="O3990" s="5">
        <f>E3990/D3990</f>
        <v>0</v>
      </c>
      <c r="P3990" s="6" t="e">
        <f>ROUND(E3990/L3990,2)</f>
        <v>#DIV/0!</v>
      </c>
      <c r="Q3990" t="str">
        <f>LEFT(N3990, SEARCH("/",N3990)-1)</f>
        <v>technology</v>
      </c>
      <c r="R3990" t="str">
        <f>RIGHT(N3990, LEN(N3990)-SEARCH("/",N3990))</f>
        <v>web</v>
      </c>
      <c r="S3990" s="10">
        <f t="shared" si="124"/>
        <v>42444.059768518513</v>
      </c>
      <c r="T3990" s="10">
        <f t="shared" si="125"/>
        <v>42474.059768518513</v>
      </c>
    </row>
    <row r="3991" spans="1:20" ht="49" x14ac:dyDescent="0.25">
      <c r="A3991">
        <v>2561</v>
      </c>
      <c r="B3991" s="3" t="s">
        <v>2561</v>
      </c>
      <c r="C3991" s="3" t="s">
        <v>6671</v>
      </c>
      <c r="D3991">
        <v>100000</v>
      </c>
      <c r="E3991">
        <v>0</v>
      </c>
      <c r="F3991" t="s">
        <v>8220</v>
      </c>
      <c r="G3991" t="s">
        <v>8229</v>
      </c>
      <c r="H3991" t="s">
        <v>8251</v>
      </c>
      <c r="I3991">
        <v>1444740089</v>
      </c>
      <c r="J3991">
        <v>1442148089</v>
      </c>
      <c r="K3991" t="b">
        <v>0</v>
      </c>
      <c r="L3991">
        <v>0</v>
      </c>
      <c r="M3991" t="b">
        <v>0</v>
      </c>
      <c r="N3991" t="s">
        <v>8284</v>
      </c>
      <c r="O3991" s="5">
        <f>E3991/D3991</f>
        <v>0</v>
      </c>
      <c r="P3991" s="6" t="e">
        <f>ROUND(E3991/L3991,2)</f>
        <v>#DIV/0!</v>
      </c>
      <c r="Q3991" t="str">
        <f>LEFT(N3991, SEARCH("/",N3991)-1)</f>
        <v>food</v>
      </c>
      <c r="R3991" t="str">
        <f>RIGHT(N3991, LEN(N3991)-SEARCH("/",N3991))</f>
        <v>food trucks</v>
      </c>
      <c r="S3991" s="10">
        <f t="shared" si="124"/>
        <v>42260.320474537039</v>
      </c>
      <c r="T3991" s="10">
        <f t="shared" si="125"/>
        <v>42290.320474537039</v>
      </c>
    </row>
    <row r="3992" spans="1:20" ht="49" x14ac:dyDescent="0.25">
      <c r="A3992">
        <v>2562</v>
      </c>
      <c r="B3992" s="3" t="s">
        <v>2562</v>
      </c>
      <c r="C3992" s="3" t="s">
        <v>6672</v>
      </c>
      <c r="D3992">
        <v>10000</v>
      </c>
      <c r="E3992">
        <v>75</v>
      </c>
      <c r="F3992" t="s">
        <v>8220</v>
      </c>
      <c r="G3992" t="s">
        <v>8236</v>
      </c>
      <c r="H3992" t="s">
        <v>8249</v>
      </c>
      <c r="I3992">
        <v>1476189339</v>
      </c>
      <c r="J3992">
        <v>1471005339</v>
      </c>
      <c r="K3992" t="b">
        <v>0</v>
      </c>
      <c r="L3992">
        <v>3</v>
      </c>
      <c r="M3992" t="b">
        <v>0</v>
      </c>
      <c r="N3992" t="s">
        <v>8284</v>
      </c>
      <c r="O3992" s="5">
        <f>E3992/D3992</f>
        <v>7.4999999999999997E-3</v>
      </c>
      <c r="P3992" s="6">
        <f>ROUND(E3992/L3992,2)</f>
        <v>25</v>
      </c>
      <c r="Q3992" t="str">
        <f>LEFT(N3992, SEARCH("/",N3992)-1)</f>
        <v>food</v>
      </c>
      <c r="R3992" t="str">
        <f>RIGHT(N3992, LEN(N3992)-SEARCH("/",N3992))</f>
        <v>food trucks</v>
      </c>
      <c r="S3992" s="10">
        <f t="shared" si="124"/>
        <v>42594.316423611112</v>
      </c>
      <c r="T3992" s="10">
        <f t="shared" si="125"/>
        <v>42654.316423611112</v>
      </c>
    </row>
    <row r="3993" spans="1:20" ht="33" x14ac:dyDescent="0.25">
      <c r="A3993">
        <v>2563</v>
      </c>
      <c r="B3993" s="3" t="s">
        <v>2563</v>
      </c>
      <c r="C3993" s="3" t="s">
        <v>6673</v>
      </c>
      <c r="D3993">
        <v>20000</v>
      </c>
      <c r="E3993">
        <v>0</v>
      </c>
      <c r="F3993" t="s">
        <v>8220</v>
      </c>
      <c r="G3993" t="s">
        <v>8224</v>
      </c>
      <c r="H3993" t="s">
        <v>8246</v>
      </c>
      <c r="I3993">
        <v>1438226451</v>
      </c>
      <c r="J3993">
        <v>1433042451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6" t="e">
        <f>ROUND(E3993/L3993,2)</f>
        <v>#DIV/0!</v>
      </c>
      <c r="Q3993" t="str">
        <f>LEFT(N3993, SEARCH("/",N3993)-1)</f>
        <v>food</v>
      </c>
      <c r="R3993" t="str">
        <f>RIGHT(N3993, LEN(N3993)-SEARCH("/",N3993))</f>
        <v>food trucks</v>
      </c>
      <c r="S3993" s="10">
        <f t="shared" si="124"/>
        <v>42154.931145833332</v>
      </c>
      <c r="T3993" s="10">
        <f t="shared" si="125"/>
        <v>42214.931145833332</v>
      </c>
    </row>
    <row r="3994" spans="1:20" ht="49" x14ac:dyDescent="0.25">
      <c r="A3994">
        <v>2564</v>
      </c>
      <c r="B3994" s="3" t="s">
        <v>2564</v>
      </c>
      <c r="C3994" s="3" t="s">
        <v>6674</v>
      </c>
      <c r="D3994">
        <v>40000</v>
      </c>
      <c r="E3994">
        <v>0</v>
      </c>
      <c r="F3994" t="s">
        <v>8220</v>
      </c>
      <c r="G3994" t="s">
        <v>8229</v>
      </c>
      <c r="H3994" t="s">
        <v>8251</v>
      </c>
      <c r="I3994">
        <v>1406854699</v>
      </c>
      <c r="J3994">
        <v>1404262699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6" t="e">
        <f>ROUND(E3994/L3994,2)</f>
        <v>#DIV/0!</v>
      </c>
      <c r="Q3994" t="str">
        <f>LEFT(N3994, SEARCH("/",N3994)-1)</f>
        <v>food</v>
      </c>
      <c r="R3994" t="str">
        <f>RIGHT(N3994, LEN(N3994)-SEARCH("/",N3994))</f>
        <v>food trucks</v>
      </c>
      <c r="S3994" s="10">
        <f t="shared" si="124"/>
        <v>41821.83216435185</v>
      </c>
      <c r="T3994" s="10">
        <f t="shared" si="125"/>
        <v>41851.83216435185</v>
      </c>
    </row>
    <row r="3995" spans="1:20" ht="49" x14ac:dyDescent="0.25">
      <c r="A3995">
        <v>2565</v>
      </c>
      <c r="B3995" s="3" t="s">
        <v>2565</v>
      </c>
      <c r="C3995" s="3" t="s">
        <v>6675</v>
      </c>
      <c r="D3995">
        <v>10000</v>
      </c>
      <c r="E3995">
        <v>100</v>
      </c>
      <c r="F3995" t="s">
        <v>8220</v>
      </c>
      <c r="G3995" t="s">
        <v>8224</v>
      </c>
      <c r="H3995" t="s">
        <v>8246</v>
      </c>
      <c r="I3995">
        <v>1462827000</v>
      </c>
      <c r="J3995">
        <v>1457710589</v>
      </c>
      <c r="K3995" t="b">
        <v>0</v>
      </c>
      <c r="L3995">
        <v>1</v>
      </c>
      <c r="M3995" t="b">
        <v>0</v>
      </c>
      <c r="N3995" t="s">
        <v>8284</v>
      </c>
      <c r="O3995" s="5">
        <f>E3995/D3995</f>
        <v>0.01</v>
      </c>
      <c r="P3995" s="6">
        <f>ROUND(E3995/L3995,2)</f>
        <v>100</v>
      </c>
      <c r="Q3995" t="str">
        <f>LEFT(N3995, SEARCH("/",N3995)-1)</f>
        <v>food</v>
      </c>
      <c r="R3995" t="str">
        <f>RIGHT(N3995, LEN(N3995)-SEARCH("/",N3995))</f>
        <v>food trucks</v>
      </c>
      <c r="S3995" s="10">
        <f t="shared" si="124"/>
        <v>42440.442002314812</v>
      </c>
      <c r="T3995" s="10">
        <f t="shared" si="125"/>
        <v>42499.659722222219</v>
      </c>
    </row>
    <row r="3996" spans="1:20" ht="49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6" t="e">
        <f>ROUND(E3996/L3996,2)</f>
        <v>#DIV/0!</v>
      </c>
      <c r="Q3996" t="str">
        <f>LEFT(N3996, SEARCH("/",N3996)-1)</f>
        <v>food</v>
      </c>
      <c r="R3996" t="str">
        <f>RIGHT(N3996, LEN(N3996)-SEARCH("/",N3996))</f>
        <v>food trucks</v>
      </c>
      <c r="S3996" s="10">
        <f t="shared" si="124"/>
        <v>41842.772546296292</v>
      </c>
      <c r="T3996" s="10">
        <f t="shared" si="125"/>
        <v>41872.772546296292</v>
      </c>
    </row>
    <row r="3997" spans="1:20" ht="49" x14ac:dyDescent="0.25">
      <c r="A3997">
        <v>2567</v>
      </c>
      <c r="B3997" s="3" t="s">
        <v>2567</v>
      </c>
      <c r="C3997" s="3" t="s">
        <v>6677</v>
      </c>
      <c r="D3997">
        <v>45000</v>
      </c>
      <c r="E3997">
        <v>120</v>
      </c>
      <c r="F3997" t="s">
        <v>8220</v>
      </c>
      <c r="G3997" t="s">
        <v>8224</v>
      </c>
      <c r="H3997" t="s">
        <v>8246</v>
      </c>
      <c r="I3997">
        <v>1429823138</v>
      </c>
      <c r="J3997">
        <v>1427231138</v>
      </c>
      <c r="K3997" t="b">
        <v>0</v>
      </c>
      <c r="L3997">
        <v>2</v>
      </c>
      <c r="M3997" t="b">
        <v>0</v>
      </c>
      <c r="N3997" t="s">
        <v>8284</v>
      </c>
      <c r="O3997" s="5">
        <f>E3997/D3997</f>
        <v>2.6666666666666666E-3</v>
      </c>
      <c r="P3997" s="6">
        <f>ROUND(E3997/L3997,2)</f>
        <v>60</v>
      </c>
      <c r="Q3997" t="str">
        <f>LEFT(N3997, SEARCH("/",N3997)-1)</f>
        <v>food</v>
      </c>
      <c r="R3997" t="str">
        <f>RIGHT(N3997, LEN(N3997)-SEARCH("/",N3997))</f>
        <v>food trucks</v>
      </c>
      <c r="S3997" s="10">
        <f t="shared" si="124"/>
        <v>42087.670578703699</v>
      </c>
      <c r="T3997" s="10">
        <f t="shared" si="125"/>
        <v>42117.670578703699</v>
      </c>
    </row>
    <row r="3998" spans="1:20" ht="49" x14ac:dyDescent="0.25">
      <c r="A3998">
        <v>2568</v>
      </c>
      <c r="B3998" s="3" t="s">
        <v>2568</v>
      </c>
      <c r="C3998" s="3" t="s">
        <v>6678</v>
      </c>
      <c r="D3998">
        <v>10000</v>
      </c>
      <c r="E3998">
        <v>50</v>
      </c>
      <c r="F3998" t="s">
        <v>8220</v>
      </c>
      <c r="G3998" t="s">
        <v>8225</v>
      </c>
      <c r="H3998" t="s">
        <v>8247</v>
      </c>
      <c r="I3998">
        <v>1472745594</v>
      </c>
      <c r="J3998">
        <v>1470153594</v>
      </c>
      <c r="K3998" t="b">
        <v>0</v>
      </c>
      <c r="L3998">
        <v>1</v>
      </c>
      <c r="M3998" t="b">
        <v>0</v>
      </c>
      <c r="N3998" t="s">
        <v>8284</v>
      </c>
      <c r="O3998" s="5">
        <f>E3998/D3998</f>
        <v>5.0000000000000001E-3</v>
      </c>
      <c r="P3998" s="6">
        <f>ROUND(E3998/L3998,2)</f>
        <v>50</v>
      </c>
      <c r="Q3998" t="str">
        <f>LEFT(N3998, SEARCH("/",N3998)-1)</f>
        <v>food</v>
      </c>
      <c r="R3998" t="str">
        <f>RIGHT(N3998, LEN(N3998)-SEARCH("/",N3998))</f>
        <v>food trucks</v>
      </c>
      <c r="S3998" s="10">
        <f t="shared" si="124"/>
        <v>42584.45826388889</v>
      </c>
      <c r="T3998" s="10">
        <f t="shared" si="125"/>
        <v>42614.45826388889</v>
      </c>
    </row>
    <row r="3999" spans="1:20" ht="49" x14ac:dyDescent="0.25">
      <c r="A3999">
        <v>2569</v>
      </c>
      <c r="B3999" s="3" t="s">
        <v>2569</v>
      </c>
      <c r="C3999" s="3" t="s">
        <v>6679</v>
      </c>
      <c r="D3999">
        <v>6500</v>
      </c>
      <c r="E3999">
        <v>145</v>
      </c>
      <c r="F3999" t="s">
        <v>8220</v>
      </c>
      <c r="G3999" t="s">
        <v>8224</v>
      </c>
      <c r="H3999" t="s">
        <v>8246</v>
      </c>
      <c r="I3999">
        <v>1442457112</v>
      </c>
      <c r="J3999">
        <v>1439865112</v>
      </c>
      <c r="K3999" t="b">
        <v>0</v>
      </c>
      <c r="L3999">
        <v>2</v>
      </c>
      <c r="M3999" t="b">
        <v>0</v>
      </c>
      <c r="N3999" t="s">
        <v>8284</v>
      </c>
      <c r="O3999" s="5">
        <f>E3999/D3999</f>
        <v>2.2307692307692306E-2</v>
      </c>
      <c r="P3999" s="6">
        <f>ROUND(E3999/L3999,2)</f>
        <v>72.5</v>
      </c>
      <c r="Q3999" t="str">
        <f>LEFT(N3999, SEARCH("/",N3999)-1)</f>
        <v>food</v>
      </c>
      <c r="R3999" t="str">
        <f>RIGHT(N3999, LEN(N3999)-SEARCH("/",N3999))</f>
        <v>food trucks</v>
      </c>
      <c r="S3999" s="10">
        <f t="shared" si="124"/>
        <v>42233.897129629629</v>
      </c>
      <c r="T3999" s="10">
        <f t="shared" si="125"/>
        <v>42263.897129629629</v>
      </c>
    </row>
    <row r="4000" spans="1:20" ht="49" x14ac:dyDescent="0.25">
      <c r="A4000">
        <v>2570</v>
      </c>
      <c r="B4000" s="3" t="s">
        <v>2570</v>
      </c>
      <c r="C4000" s="3" t="s">
        <v>6680</v>
      </c>
      <c r="D4000">
        <v>7000</v>
      </c>
      <c r="E4000">
        <v>59</v>
      </c>
      <c r="F4000" t="s">
        <v>8220</v>
      </c>
      <c r="G4000" t="s">
        <v>8224</v>
      </c>
      <c r="H4000" t="s">
        <v>8246</v>
      </c>
      <c r="I4000">
        <v>1486590035</v>
      </c>
      <c r="J4000">
        <v>1483998035</v>
      </c>
      <c r="K4000" t="b">
        <v>0</v>
      </c>
      <c r="L4000">
        <v>2</v>
      </c>
      <c r="M4000" t="b">
        <v>0</v>
      </c>
      <c r="N4000" t="s">
        <v>8284</v>
      </c>
      <c r="O4000" s="5">
        <f>E4000/D4000</f>
        <v>8.4285714285714294E-3</v>
      </c>
      <c r="P4000" s="6">
        <f>ROUND(E4000/L4000,2)</f>
        <v>29.5</v>
      </c>
      <c r="Q4000" t="str">
        <f>LEFT(N4000, SEARCH("/",N4000)-1)</f>
        <v>food</v>
      </c>
      <c r="R4000" t="str">
        <f>RIGHT(N4000, LEN(N4000)-SEARCH("/",N4000))</f>
        <v>food trucks</v>
      </c>
      <c r="S4000" s="10">
        <f t="shared" si="124"/>
        <v>42744.694849537038</v>
      </c>
      <c r="T4000" s="10">
        <f t="shared" si="125"/>
        <v>42774.694849537038</v>
      </c>
    </row>
    <row r="4001" spans="1:20" ht="49" x14ac:dyDescent="0.25">
      <c r="A4001">
        <v>2571</v>
      </c>
      <c r="B4001" s="3" t="s">
        <v>2571</v>
      </c>
      <c r="C4001" s="3" t="s">
        <v>6681</v>
      </c>
      <c r="D4001">
        <v>100000</v>
      </c>
      <c r="E4001">
        <v>250</v>
      </c>
      <c r="F4001" t="s">
        <v>8220</v>
      </c>
      <c r="G4001" t="s">
        <v>8226</v>
      </c>
      <c r="H4001" t="s">
        <v>8248</v>
      </c>
      <c r="I4001">
        <v>1463645521</v>
      </c>
      <c r="J4001">
        <v>1458461521</v>
      </c>
      <c r="K4001" t="b">
        <v>0</v>
      </c>
      <c r="L4001">
        <v>4</v>
      </c>
      <c r="M4001" t="b">
        <v>0</v>
      </c>
      <c r="N4001" t="s">
        <v>8284</v>
      </c>
      <c r="O4001" s="5">
        <f>E4001/D4001</f>
        <v>2.5000000000000001E-3</v>
      </c>
      <c r="P4001" s="6">
        <f>ROUND(E4001/L4001,2)</f>
        <v>62.5</v>
      </c>
      <c r="Q4001" t="str">
        <f>LEFT(N4001, SEARCH("/",N4001)-1)</f>
        <v>food</v>
      </c>
      <c r="R4001" t="str">
        <f>RIGHT(N4001, LEN(N4001)-SEARCH("/",N4001))</f>
        <v>food trucks</v>
      </c>
      <c r="S4001" s="10">
        <f t="shared" si="124"/>
        <v>42449.133344907408</v>
      </c>
      <c r="T4001" s="10">
        <f t="shared" si="125"/>
        <v>42509.133344907408</v>
      </c>
    </row>
    <row r="4002" spans="1:20" ht="49" x14ac:dyDescent="0.25">
      <c r="A4002">
        <v>2572</v>
      </c>
      <c r="B4002" s="3" t="s">
        <v>2572</v>
      </c>
      <c r="C4002" s="3" t="s">
        <v>6682</v>
      </c>
      <c r="D4002">
        <v>30000</v>
      </c>
      <c r="E4002">
        <v>0</v>
      </c>
      <c r="F4002" t="s">
        <v>8220</v>
      </c>
      <c r="G4002" t="s">
        <v>8224</v>
      </c>
      <c r="H4002" t="s">
        <v>8246</v>
      </c>
      <c r="I4002">
        <v>1428893517</v>
      </c>
      <c r="J4002">
        <v>1426301517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6" t="e">
        <f>ROUND(E4002/L4002,2)</f>
        <v>#DIV/0!</v>
      </c>
      <c r="Q4002" t="str">
        <f>LEFT(N4002, SEARCH("/",N4002)-1)</f>
        <v>food</v>
      </c>
      <c r="R4002" t="str">
        <f>RIGHT(N4002, LEN(N4002)-SEARCH("/",N4002))</f>
        <v>food trucks</v>
      </c>
      <c r="S4002" s="10">
        <f t="shared" si="124"/>
        <v>42076.911076388882</v>
      </c>
      <c r="T4002" s="10">
        <f t="shared" si="125"/>
        <v>42106.911076388882</v>
      </c>
    </row>
    <row r="4003" spans="1:20" ht="49" x14ac:dyDescent="0.25">
      <c r="A4003">
        <v>2573</v>
      </c>
      <c r="B4003" s="3" t="s">
        <v>2573</v>
      </c>
      <c r="C4003" s="3" t="s">
        <v>6683</v>
      </c>
      <c r="D4003">
        <v>8000</v>
      </c>
      <c r="E4003">
        <v>0</v>
      </c>
      <c r="F4003" t="s">
        <v>8220</v>
      </c>
      <c r="G4003" t="s">
        <v>8224</v>
      </c>
      <c r="H4003" t="s">
        <v>8246</v>
      </c>
      <c r="I4003">
        <v>1408803149</v>
      </c>
      <c r="J4003">
        <v>1404915149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6" t="e">
        <f>ROUND(E4003/L4003,2)</f>
        <v>#DIV/0!</v>
      </c>
      <c r="Q4003" t="str">
        <f>LEFT(N4003, SEARCH("/",N4003)-1)</f>
        <v>food</v>
      </c>
      <c r="R4003" t="str">
        <f>RIGHT(N4003, LEN(N4003)-SEARCH("/",N4003))</f>
        <v>food trucks</v>
      </c>
      <c r="S4003" s="10">
        <f t="shared" si="124"/>
        <v>41829.383668981478</v>
      </c>
      <c r="T4003" s="10">
        <f t="shared" si="125"/>
        <v>41874.383668981478</v>
      </c>
    </row>
    <row r="4004" spans="1:20" ht="49" x14ac:dyDescent="0.25">
      <c r="A4004">
        <v>2574</v>
      </c>
      <c r="B4004" s="3" t="s">
        <v>2574</v>
      </c>
      <c r="C4004" s="3" t="s">
        <v>6684</v>
      </c>
      <c r="D4004">
        <v>10000</v>
      </c>
      <c r="E4004">
        <v>0</v>
      </c>
      <c r="F4004" t="s">
        <v>8220</v>
      </c>
      <c r="G4004" t="s">
        <v>8224</v>
      </c>
      <c r="H4004" t="s">
        <v>8246</v>
      </c>
      <c r="I4004">
        <v>1463600945</v>
      </c>
      <c r="J4004">
        <v>1461786545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6" t="e">
        <f>ROUND(E4004/L4004,2)</f>
        <v>#DIV/0!</v>
      </c>
      <c r="Q4004" t="str">
        <f>LEFT(N4004, SEARCH("/",N4004)-1)</f>
        <v>food</v>
      </c>
      <c r="R4004" t="str">
        <f>RIGHT(N4004, LEN(N4004)-SEARCH("/",N4004))</f>
        <v>food trucks</v>
      </c>
      <c r="S4004" s="10">
        <f t="shared" si="124"/>
        <v>42487.617418981477</v>
      </c>
      <c r="T4004" s="10">
        <f t="shared" si="125"/>
        <v>42508.617418981477</v>
      </c>
    </row>
    <row r="4005" spans="1:20" ht="49" x14ac:dyDescent="0.25">
      <c r="A4005">
        <v>2575</v>
      </c>
      <c r="B4005" s="3" t="s">
        <v>2575</v>
      </c>
      <c r="C4005" s="3" t="s">
        <v>6685</v>
      </c>
      <c r="D4005">
        <v>85000</v>
      </c>
      <c r="E4005">
        <v>0</v>
      </c>
      <c r="F4005" t="s">
        <v>8220</v>
      </c>
      <c r="G4005" t="s">
        <v>8224</v>
      </c>
      <c r="H4005" t="s">
        <v>8246</v>
      </c>
      <c r="I4005">
        <v>1421030194</v>
      </c>
      <c r="J4005">
        <v>1418438194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6" t="e">
        <f>ROUND(E4005/L4005,2)</f>
        <v>#DIV/0!</v>
      </c>
      <c r="Q4005" t="str">
        <f>LEFT(N4005, SEARCH("/",N4005)-1)</f>
        <v>food</v>
      </c>
      <c r="R4005" t="str">
        <f>RIGHT(N4005, LEN(N4005)-SEARCH("/",N4005))</f>
        <v>food trucks</v>
      </c>
      <c r="S4005" s="10">
        <f t="shared" si="124"/>
        <v>41985.900393518517</v>
      </c>
      <c r="T4005" s="10">
        <f t="shared" si="125"/>
        <v>42015.900393518517</v>
      </c>
    </row>
    <row r="4006" spans="1:20" ht="33" x14ac:dyDescent="0.25">
      <c r="A4006">
        <v>2576</v>
      </c>
      <c r="B4006" s="3" t="s">
        <v>2576</v>
      </c>
      <c r="C4006" s="3" t="s">
        <v>6686</v>
      </c>
      <c r="D4006">
        <v>10000</v>
      </c>
      <c r="E4006">
        <v>0</v>
      </c>
      <c r="F4006" t="s">
        <v>8220</v>
      </c>
      <c r="G4006" t="s">
        <v>8224</v>
      </c>
      <c r="H4006" t="s">
        <v>8246</v>
      </c>
      <c r="I4006">
        <v>1428707647</v>
      </c>
      <c r="J4006">
        <v>1424823247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6" t="e">
        <f>ROUND(E4006/L4006,2)</f>
        <v>#DIV/0!</v>
      </c>
      <c r="Q4006" t="str">
        <f>LEFT(N4006, SEARCH("/",N4006)-1)</f>
        <v>food</v>
      </c>
      <c r="R4006" t="str">
        <f>RIGHT(N4006, LEN(N4006)-SEARCH("/",N4006))</f>
        <v>food trucks</v>
      </c>
      <c r="S4006" s="10">
        <f t="shared" si="124"/>
        <v>42059.801469907405</v>
      </c>
      <c r="T4006" s="10">
        <f t="shared" si="125"/>
        <v>42104.759803240733</v>
      </c>
    </row>
    <row r="4007" spans="1:20" ht="49" x14ac:dyDescent="0.25">
      <c r="A4007">
        <v>2577</v>
      </c>
      <c r="B4007" s="3" t="s">
        <v>2577</v>
      </c>
      <c r="C4007" s="3" t="s">
        <v>6687</v>
      </c>
      <c r="D4007">
        <v>15000</v>
      </c>
      <c r="E4007">
        <v>0</v>
      </c>
      <c r="F4007" t="s">
        <v>8220</v>
      </c>
      <c r="G4007" t="s">
        <v>8224</v>
      </c>
      <c r="H4007" t="s">
        <v>8246</v>
      </c>
      <c r="I4007">
        <v>1407181297</v>
      </c>
      <c r="J4007">
        <v>1405021297</v>
      </c>
      <c r="K4007" t="b">
        <v>0</v>
      </c>
      <c r="L4007">
        <v>0</v>
      </c>
      <c r="M4007" t="b">
        <v>0</v>
      </c>
      <c r="N4007" t="s">
        <v>8284</v>
      </c>
      <c r="O4007" s="5">
        <f>E4007/D4007</f>
        <v>0</v>
      </c>
      <c r="P4007" s="6" t="e">
        <f>ROUND(E4007/L4007,2)</f>
        <v>#DIV/0!</v>
      </c>
      <c r="Q4007" t="str">
        <f>LEFT(N4007, SEARCH("/",N4007)-1)</f>
        <v>food</v>
      </c>
      <c r="R4007" t="str">
        <f>RIGHT(N4007, LEN(N4007)-SEARCH("/",N4007))</f>
        <v>food trucks</v>
      </c>
      <c r="S4007" s="10">
        <f t="shared" si="124"/>
        <v>41830.612233796295</v>
      </c>
      <c r="T4007" s="10">
        <f t="shared" si="125"/>
        <v>41855.612233796295</v>
      </c>
    </row>
    <row r="4008" spans="1:20" ht="49" x14ac:dyDescent="0.25">
      <c r="A4008">
        <v>2578</v>
      </c>
      <c r="B4008" s="3" t="s">
        <v>2578</v>
      </c>
      <c r="C4008" s="3" t="s">
        <v>6688</v>
      </c>
      <c r="D4008">
        <v>6000</v>
      </c>
      <c r="E4008">
        <v>0</v>
      </c>
      <c r="F4008" t="s">
        <v>8220</v>
      </c>
      <c r="G4008" t="s">
        <v>8224</v>
      </c>
      <c r="H4008" t="s">
        <v>8246</v>
      </c>
      <c r="I4008">
        <v>1444410000</v>
      </c>
      <c r="J4008">
        <v>1440203579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6" t="e">
        <f>ROUND(E4008/L4008,2)</f>
        <v>#DIV/0!</v>
      </c>
      <c r="Q4008" t="str">
        <f>LEFT(N4008, SEARCH("/",N4008)-1)</f>
        <v>food</v>
      </c>
      <c r="R4008" t="str">
        <f>RIGHT(N4008, LEN(N4008)-SEARCH("/",N4008))</f>
        <v>food trucks</v>
      </c>
      <c r="S4008" s="10">
        <f t="shared" si="124"/>
        <v>42237.814571759256</v>
      </c>
      <c r="T4008" s="10">
        <f t="shared" si="125"/>
        <v>42286.499999999993</v>
      </c>
    </row>
    <row r="4009" spans="1:20" ht="49" x14ac:dyDescent="0.25">
      <c r="A4009">
        <v>2579</v>
      </c>
      <c r="B4009" s="3" t="s">
        <v>2579</v>
      </c>
      <c r="C4009" s="3" t="s">
        <v>6689</v>
      </c>
      <c r="D4009">
        <v>200000</v>
      </c>
      <c r="E4009">
        <v>277</v>
      </c>
      <c r="F4009" t="s">
        <v>8220</v>
      </c>
      <c r="G4009" t="s">
        <v>8224</v>
      </c>
      <c r="H4009" t="s">
        <v>8246</v>
      </c>
      <c r="I4009">
        <v>1410810903</v>
      </c>
      <c r="J4009">
        <v>1405626903</v>
      </c>
      <c r="K4009" t="b">
        <v>0</v>
      </c>
      <c r="L4009">
        <v>12</v>
      </c>
      <c r="M4009" t="b">
        <v>0</v>
      </c>
      <c r="N4009" t="s">
        <v>8284</v>
      </c>
      <c r="O4009" s="5">
        <f>E4009/D4009</f>
        <v>1.3849999999999999E-3</v>
      </c>
      <c r="P4009" s="6">
        <f>ROUND(E4009/L4009,2)</f>
        <v>23.08</v>
      </c>
      <c r="Q4009" t="str">
        <f>LEFT(N4009, SEARCH("/",N4009)-1)</f>
        <v>food</v>
      </c>
      <c r="R4009" t="str">
        <f>RIGHT(N4009, LEN(N4009)-SEARCH("/",N4009))</f>
        <v>food trucks</v>
      </c>
      <c r="S4009" s="10">
        <f t="shared" si="124"/>
        <v>41837.621562499997</v>
      </c>
      <c r="T4009" s="10">
        <f t="shared" si="125"/>
        <v>41897.621562499997</v>
      </c>
    </row>
    <row r="4010" spans="1:20" ht="49" x14ac:dyDescent="0.25">
      <c r="A4010">
        <v>2580</v>
      </c>
      <c r="B4010" s="3" t="s">
        <v>2580</v>
      </c>
      <c r="C4010" s="3" t="s">
        <v>6690</v>
      </c>
      <c r="D4010">
        <v>8500</v>
      </c>
      <c r="E4010">
        <v>51</v>
      </c>
      <c r="F4010" t="s">
        <v>8220</v>
      </c>
      <c r="G4010" t="s">
        <v>8224</v>
      </c>
      <c r="H4010" t="s">
        <v>8246</v>
      </c>
      <c r="I4010">
        <v>1431745200</v>
      </c>
      <c r="J4010">
        <v>1429170603</v>
      </c>
      <c r="K4010" t="b">
        <v>0</v>
      </c>
      <c r="L4010">
        <v>2</v>
      </c>
      <c r="M4010" t="b">
        <v>0</v>
      </c>
      <c r="N4010" t="s">
        <v>8284</v>
      </c>
      <c r="O4010" s="5">
        <f>E4010/D4010</f>
        <v>6.0000000000000001E-3</v>
      </c>
      <c r="P4010" s="6">
        <f>ROUND(E4010/L4010,2)</f>
        <v>25.5</v>
      </c>
      <c r="Q4010" t="str">
        <f>LEFT(N4010, SEARCH("/",N4010)-1)</f>
        <v>food</v>
      </c>
      <c r="R4010" t="str">
        <f>RIGHT(N4010, LEN(N4010)-SEARCH("/",N4010))</f>
        <v>food trucks</v>
      </c>
      <c r="S4010" s="10">
        <f t="shared" si="124"/>
        <v>42110.118090277778</v>
      </c>
      <c r="T4010" s="10">
        <f t="shared" si="125"/>
        <v>42139.916666666664</v>
      </c>
    </row>
    <row r="4011" spans="1:20" ht="49" x14ac:dyDescent="0.25">
      <c r="A4011">
        <v>2643</v>
      </c>
      <c r="B4011" s="3" t="s">
        <v>2643</v>
      </c>
      <c r="C4011" s="3" t="s">
        <v>6753</v>
      </c>
      <c r="D4011">
        <v>1000000</v>
      </c>
      <c r="E4011">
        <v>335597.31</v>
      </c>
      <c r="F4011" t="s">
        <v>8220</v>
      </c>
      <c r="G4011" t="s">
        <v>8224</v>
      </c>
      <c r="H4011" t="s">
        <v>8246</v>
      </c>
      <c r="I4011">
        <v>1482307140</v>
      </c>
      <c r="J4011">
        <v>1479218315</v>
      </c>
      <c r="K4011" t="b">
        <v>1</v>
      </c>
      <c r="L4011">
        <v>1501</v>
      </c>
      <c r="M4011" t="b">
        <v>0</v>
      </c>
      <c r="N4011" t="s">
        <v>8301</v>
      </c>
      <c r="O4011" s="5">
        <f>E4011/D4011</f>
        <v>0.33559730999999998</v>
      </c>
      <c r="P4011" s="6">
        <f>ROUND(E4011/L4011,2)</f>
        <v>223.58</v>
      </c>
      <c r="Q4011" t="str">
        <f>LEFT(N4011, SEARCH("/",N4011)-1)</f>
        <v>technology</v>
      </c>
      <c r="R4011" t="str">
        <f>RIGHT(N4011, LEN(N4011)-SEARCH("/",N4011))</f>
        <v>space exploration</v>
      </c>
      <c r="S4011" s="10">
        <f t="shared" si="124"/>
        <v>42689.374016203707</v>
      </c>
      <c r="T4011" s="10">
        <f t="shared" si="125"/>
        <v>42725.124305555553</v>
      </c>
    </row>
    <row r="4012" spans="1:20" ht="49" x14ac:dyDescent="0.25">
      <c r="A4012">
        <v>2644</v>
      </c>
      <c r="B4012" s="3" t="s">
        <v>2644</v>
      </c>
      <c r="C4012" s="3" t="s">
        <v>6754</v>
      </c>
      <c r="D4012">
        <v>100000</v>
      </c>
      <c r="E4012">
        <v>2053</v>
      </c>
      <c r="F4012" t="s">
        <v>8220</v>
      </c>
      <c r="G4012" t="s">
        <v>8224</v>
      </c>
      <c r="H4012" t="s">
        <v>8246</v>
      </c>
      <c r="I4012">
        <v>1489172435</v>
      </c>
      <c r="J4012">
        <v>1486580435</v>
      </c>
      <c r="K4012" t="b">
        <v>1</v>
      </c>
      <c r="L4012">
        <v>52</v>
      </c>
      <c r="M4012" t="b">
        <v>0</v>
      </c>
      <c r="N4012" t="s">
        <v>8301</v>
      </c>
      <c r="O4012" s="5">
        <f>E4012/D4012</f>
        <v>2.053E-2</v>
      </c>
      <c r="P4012" s="6">
        <f>ROUND(E4012/L4012,2)</f>
        <v>39.479999999999997</v>
      </c>
      <c r="Q4012" t="str">
        <f>LEFT(N4012, SEARCH("/",N4012)-1)</f>
        <v>technology</v>
      </c>
      <c r="R4012" t="str">
        <f>RIGHT(N4012, LEN(N4012)-SEARCH("/",N4012))</f>
        <v>space exploration</v>
      </c>
      <c r="S4012" s="10">
        <f t="shared" si="124"/>
        <v>42774.583738425928</v>
      </c>
      <c r="T4012" s="10">
        <f t="shared" si="125"/>
        <v>42804.583738425928</v>
      </c>
    </row>
    <row r="4013" spans="1:20" ht="49" x14ac:dyDescent="0.25">
      <c r="A4013">
        <v>2645</v>
      </c>
      <c r="B4013" s="3" t="s">
        <v>2645</v>
      </c>
      <c r="C4013" s="3" t="s">
        <v>6755</v>
      </c>
      <c r="D4013">
        <v>20000</v>
      </c>
      <c r="E4013">
        <v>2100</v>
      </c>
      <c r="F4013" t="s">
        <v>8220</v>
      </c>
      <c r="G4013" t="s">
        <v>8226</v>
      </c>
      <c r="H4013" t="s">
        <v>8248</v>
      </c>
      <c r="I4013">
        <v>1415481203</v>
      </c>
      <c r="J4013">
        <v>1412885603</v>
      </c>
      <c r="K4013" t="b">
        <v>1</v>
      </c>
      <c r="L4013">
        <v>23</v>
      </c>
      <c r="M4013" t="b">
        <v>0</v>
      </c>
      <c r="N4013" t="s">
        <v>8301</v>
      </c>
      <c r="O4013" s="5">
        <f>E4013/D4013</f>
        <v>0.105</v>
      </c>
      <c r="P4013" s="6">
        <f>ROUND(E4013/L4013,2)</f>
        <v>91.3</v>
      </c>
      <c r="Q4013" t="str">
        <f>LEFT(N4013, SEARCH("/",N4013)-1)</f>
        <v>technology</v>
      </c>
      <c r="R4013" t="str">
        <f>RIGHT(N4013, LEN(N4013)-SEARCH("/",N4013))</f>
        <v>space exploration</v>
      </c>
      <c r="S4013" s="10">
        <f t="shared" si="124"/>
        <v>41921.634293981479</v>
      </c>
      <c r="T4013" s="10">
        <f t="shared" si="125"/>
        <v>41951.675960648143</v>
      </c>
    </row>
    <row r="4014" spans="1:20" ht="49" x14ac:dyDescent="0.25">
      <c r="A4014">
        <v>2646</v>
      </c>
      <c r="B4014" s="3" t="s">
        <v>2646</v>
      </c>
      <c r="C4014" s="3" t="s">
        <v>6756</v>
      </c>
      <c r="D4014">
        <v>500000</v>
      </c>
      <c r="E4014">
        <v>42086.42</v>
      </c>
      <c r="F4014" t="s">
        <v>8220</v>
      </c>
      <c r="G4014" t="s">
        <v>8224</v>
      </c>
      <c r="H4014" t="s">
        <v>8246</v>
      </c>
      <c r="I4014">
        <v>1441783869</v>
      </c>
      <c r="J4014">
        <v>1439191869</v>
      </c>
      <c r="K4014" t="b">
        <v>1</v>
      </c>
      <c r="L4014">
        <v>535</v>
      </c>
      <c r="M4014" t="b">
        <v>0</v>
      </c>
      <c r="N4014" t="s">
        <v>8301</v>
      </c>
      <c r="O4014" s="5">
        <f>E4014/D4014</f>
        <v>8.4172839999999999E-2</v>
      </c>
      <c r="P4014" s="6">
        <f>ROUND(E4014/L4014,2)</f>
        <v>78.67</v>
      </c>
      <c r="Q4014" t="str">
        <f>LEFT(N4014, SEARCH("/",N4014)-1)</f>
        <v>technology</v>
      </c>
      <c r="R4014" t="str">
        <f>RIGHT(N4014, LEN(N4014)-SEARCH("/",N4014))</f>
        <v>space exploration</v>
      </c>
      <c r="S4014" s="10">
        <f t="shared" si="124"/>
        <v>42226.10496527778</v>
      </c>
      <c r="T4014" s="10">
        <f t="shared" si="125"/>
        <v>42256.10496527778</v>
      </c>
    </row>
    <row r="4015" spans="1:20" ht="49" x14ac:dyDescent="0.25">
      <c r="A4015">
        <v>2647</v>
      </c>
      <c r="B4015" s="3" t="s">
        <v>2647</v>
      </c>
      <c r="C4015" s="3" t="s">
        <v>6757</v>
      </c>
      <c r="D4015">
        <v>2500</v>
      </c>
      <c r="E4015">
        <v>36</v>
      </c>
      <c r="F4015" t="s">
        <v>8220</v>
      </c>
      <c r="G4015" t="s">
        <v>8229</v>
      </c>
      <c r="H4015" t="s">
        <v>8251</v>
      </c>
      <c r="I4015">
        <v>1439533019</v>
      </c>
      <c r="J4015">
        <v>1436941019</v>
      </c>
      <c r="K4015" t="b">
        <v>0</v>
      </c>
      <c r="L4015">
        <v>3</v>
      </c>
      <c r="M4015" t="b">
        <v>0</v>
      </c>
      <c r="N4015" t="s">
        <v>8301</v>
      </c>
      <c r="O4015" s="5">
        <f>E4015/D4015</f>
        <v>1.44E-2</v>
      </c>
      <c r="P4015" s="6">
        <f>ROUND(E4015/L4015,2)</f>
        <v>12</v>
      </c>
      <c r="Q4015" t="str">
        <f>LEFT(N4015, SEARCH("/",N4015)-1)</f>
        <v>technology</v>
      </c>
      <c r="R4015" t="str">
        <f>RIGHT(N4015, LEN(N4015)-SEARCH("/",N4015))</f>
        <v>space exploration</v>
      </c>
      <c r="S4015" s="10">
        <f t="shared" si="124"/>
        <v>42200.053460648145</v>
      </c>
      <c r="T4015" s="10">
        <f t="shared" si="125"/>
        <v>42230.053460648145</v>
      </c>
    </row>
    <row r="4016" spans="1:20" ht="49" x14ac:dyDescent="0.25">
      <c r="A4016">
        <v>2648</v>
      </c>
      <c r="B4016" s="3" t="s">
        <v>2648</v>
      </c>
      <c r="C4016" s="3" t="s">
        <v>6758</v>
      </c>
      <c r="D4016">
        <v>12000</v>
      </c>
      <c r="E4016">
        <v>106</v>
      </c>
      <c r="F4016" t="s">
        <v>8220</v>
      </c>
      <c r="G4016" t="s">
        <v>8224</v>
      </c>
      <c r="H4016" t="s">
        <v>8246</v>
      </c>
      <c r="I4016">
        <v>1457543360</v>
      </c>
      <c r="J4016">
        <v>1454951360</v>
      </c>
      <c r="K4016" t="b">
        <v>0</v>
      </c>
      <c r="L4016">
        <v>6</v>
      </c>
      <c r="M4016" t="b">
        <v>0</v>
      </c>
      <c r="N4016" t="s">
        <v>8301</v>
      </c>
      <c r="O4016" s="5">
        <f>E4016/D4016</f>
        <v>8.8333333333333337E-3</v>
      </c>
      <c r="P4016" s="6">
        <f>ROUND(E4016/L4016,2)</f>
        <v>17.670000000000002</v>
      </c>
      <c r="Q4016" t="str">
        <f>LEFT(N4016, SEARCH("/",N4016)-1)</f>
        <v>technology</v>
      </c>
      <c r="R4016" t="str">
        <f>RIGHT(N4016, LEN(N4016)-SEARCH("/",N4016))</f>
        <v>space exploration</v>
      </c>
      <c r="S4016" s="10">
        <f t="shared" si="124"/>
        <v>42408.506481481476</v>
      </c>
      <c r="T4016" s="10">
        <f t="shared" si="125"/>
        <v>42438.506481481476</v>
      </c>
    </row>
    <row r="4017" spans="1:20" ht="18" x14ac:dyDescent="0.25">
      <c r="A4017">
        <v>2649</v>
      </c>
      <c r="B4017" s="3" t="s">
        <v>2649</v>
      </c>
      <c r="C4017" s="3" t="s">
        <v>6759</v>
      </c>
      <c r="D4017">
        <v>125000</v>
      </c>
      <c r="E4017">
        <v>124</v>
      </c>
      <c r="F4017" t="s">
        <v>8220</v>
      </c>
      <c r="G4017" t="s">
        <v>8224</v>
      </c>
      <c r="H4017" t="s">
        <v>8246</v>
      </c>
      <c r="I4017">
        <v>1454370941</v>
      </c>
      <c r="J4017">
        <v>1449186941</v>
      </c>
      <c r="K4017" t="b">
        <v>0</v>
      </c>
      <c r="L4017">
        <v>3</v>
      </c>
      <c r="M4017" t="b">
        <v>0</v>
      </c>
      <c r="N4017" t="s">
        <v>8301</v>
      </c>
      <c r="O4017" s="5">
        <f>E4017/D4017</f>
        <v>9.9200000000000004E-4</v>
      </c>
      <c r="P4017" s="6">
        <f>ROUND(E4017/L4017,2)</f>
        <v>41.33</v>
      </c>
      <c r="Q4017" t="str">
        <f>LEFT(N4017, SEARCH("/",N4017)-1)</f>
        <v>technology</v>
      </c>
      <c r="R4017" t="str">
        <f>RIGHT(N4017, LEN(N4017)-SEARCH("/",N4017))</f>
        <v>space exploration</v>
      </c>
      <c r="S4017" s="10">
        <f t="shared" si="124"/>
        <v>42341.788668981484</v>
      </c>
      <c r="T4017" s="10">
        <f t="shared" si="125"/>
        <v>42401.788668981484</v>
      </c>
    </row>
    <row r="4018" spans="1:20" ht="49" x14ac:dyDescent="0.25">
      <c r="A4018">
        <v>2650</v>
      </c>
      <c r="B4018" s="3" t="s">
        <v>2650</v>
      </c>
      <c r="C4018" s="3" t="s">
        <v>6760</v>
      </c>
      <c r="D4018">
        <v>60000</v>
      </c>
      <c r="E4018">
        <v>358</v>
      </c>
      <c r="F4018" t="s">
        <v>8220</v>
      </c>
      <c r="G4018" t="s">
        <v>8224</v>
      </c>
      <c r="H4018" t="s">
        <v>8246</v>
      </c>
      <c r="I4018">
        <v>1482332343</v>
      </c>
      <c r="J4018">
        <v>1479740343</v>
      </c>
      <c r="K4018" t="b">
        <v>0</v>
      </c>
      <c r="L4018">
        <v>5</v>
      </c>
      <c r="M4018" t="b">
        <v>0</v>
      </c>
      <c r="N4018" t="s">
        <v>8301</v>
      </c>
      <c r="O4018" s="5">
        <f>E4018/D4018</f>
        <v>5.966666666666667E-3</v>
      </c>
      <c r="P4018" s="6">
        <f>ROUND(E4018/L4018,2)</f>
        <v>71.599999999999994</v>
      </c>
      <c r="Q4018" t="str">
        <f>LEFT(N4018, SEARCH("/",N4018)-1)</f>
        <v>technology</v>
      </c>
      <c r="R4018" t="str">
        <f>RIGHT(N4018, LEN(N4018)-SEARCH("/",N4018))</f>
        <v>space exploration</v>
      </c>
      <c r="S4018" s="10">
        <f t="shared" si="124"/>
        <v>42695.416006944441</v>
      </c>
      <c r="T4018" s="10">
        <f t="shared" si="125"/>
        <v>42725.416006944441</v>
      </c>
    </row>
    <row r="4019" spans="1:20" ht="49" x14ac:dyDescent="0.25">
      <c r="A4019">
        <v>2651</v>
      </c>
      <c r="B4019" s="3" t="s">
        <v>2651</v>
      </c>
      <c r="C4019" s="3" t="s">
        <v>6761</v>
      </c>
      <c r="D4019">
        <v>280000</v>
      </c>
      <c r="E4019">
        <v>5233</v>
      </c>
      <c r="F4019" t="s">
        <v>8220</v>
      </c>
      <c r="G4019" t="s">
        <v>8224</v>
      </c>
      <c r="H4019" t="s">
        <v>8246</v>
      </c>
      <c r="I4019">
        <v>1450380009</v>
      </c>
      <c r="J4019">
        <v>1447960809</v>
      </c>
      <c r="K4019" t="b">
        <v>0</v>
      </c>
      <c r="L4019">
        <v>17</v>
      </c>
      <c r="M4019" t="b">
        <v>0</v>
      </c>
      <c r="N4019" t="s">
        <v>8301</v>
      </c>
      <c r="O4019" s="5">
        <f>E4019/D4019</f>
        <v>1.8689285714285714E-2</v>
      </c>
      <c r="P4019" s="6">
        <f>ROUND(E4019/L4019,2)</f>
        <v>307.82</v>
      </c>
      <c r="Q4019" t="str">
        <f>LEFT(N4019, SEARCH("/",N4019)-1)</f>
        <v>technology</v>
      </c>
      <c r="R4019" t="str">
        <f>RIGHT(N4019, LEN(N4019)-SEARCH("/",N4019))</f>
        <v>space exploration</v>
      </c>
      <c r="S4019" s="10">
        <f t="shared" si="124"/>
        <v>42327.597326388888</v>
      </c>
      <c r="T4019" s="10">
        <f t="shared" si="125"/>
        <v>42355.597326388888</v>
      </c>
    </row>
    <row r="4020" spans="1:20" ht="49" x14ac:dyDescent="0.25">
      <c r="A4020">
        <v>2652</v>
      </c>
      <c r="B4020" s="3" t="s">
        <v>2652</v>
      </c>
      <c r="C4020" s="3" t="s">
        <v>6762</v>
      </c>
      <c r="D4020">
        <v>100000</v>
      </c>
      <c r="E4020">
        <v>885</v>
      </c>
      <c r="F4020" t="s">
        <v>8220</v>
      </c>
      <c r="G4020" t="s">
        <v>8226</v>
      </c>
      <c r="H4020" t="s">
        <v>8248</v>
      </c>
      <c r="I4020">
        <v>1418183325</v>
      </c>
      <c r="J4020">
        <v>1415591325</v>
      </c>
      <c r="K4020" t="b">
        <v>0</v>
      </c>
      <c r="L4020">
        <v>11</v>
      </c>
      <c r="M4020" t="b">
        <v>0</v>
      </c>
      <c r="N4020" t="s">
        <v>8301</v>
      </c>
      <c r="O4020" s="5">
        <f>E4020/D4020</f>
        <v>8.8500000000000002E-3</v>
      </c>
      <c r="P4020" s="6">
        <f>ROUND(E4020/L4020,2)</f>
        <v>80.45</v>
      </c>
      <c r="Q4020" t="str">
        <f>LEFT(N4020, SEARCH("/",N4020)-1)</f>
        <v>technology</v>
      </c>
      <c r="R4020" t="str">
        <f>RIGHT(N4020, LEN(N4020)-SEARCH("/",N4020))</f>
        <v>space exploration</v>
      </c>
      <c r="S4020" s="10">
        <f t="shared" si="124"/>
        <v>41952.950520833336</v>
      </c>
      <c r="T4020" s="10">
        <f t="shared" si="125"/>
        <v>41982.950520833336</v>
      </c>
    </row>
    <row r="4021" spans="1:20" ht="49" x14ac:dyDescent="0.25">
      <c r="A4021">
        <v>2653</v>
      </c>
      <c r="B4021" s="3" t="s">
        <v>2653</v>
      </c>
      <c r="C4021" s="3" t="s">
        <v>6763</v>
      </c>
      <c r="D4021">
        <v>51000</v>
      </c>
      <c r="E4021">
        <v>5876</v>
      </c>
      <c r="F4021" t="s">
        <v>8220</v>
      </c>
      <c r="G4021" t="s">
        <v>8224</v>
      </c>
      <c r="H4021" t="s">
        <v>8246</v>
      </c>
      <c r="I4021">
        <v>1402632000</v>
      </c>
      <c r="J4021">
        <v>1399909127</v>
      </c>
      <c r="K4021" t="b">
        <v>0</v>
      </c>
      <c r="L4021">
        <v>70</v>
      </c>
      <c r="M4021" t="b">
        <v>0</v>
      </c>
      <c r="N4021" t="s">
        <v>8301</v>
      </c>
      <c r="O4021" s="5">
        <f>E4021/D4021</f>
        <v>0.1152156862745098</v>
      </c>
      <c r="P4021" s="6">
        <f>ROUND(E4021/L4021,2)</f>
        <v>83.94</v>
      </c>
      <c r="Q4021" t="str">
        <f>LEFT(N4021, SEARCH("/",N4021)-1)</f>
        <v>technology</v>
      </c>
      <c r="R4021" t="str">
        <f>RIGHT(N4021, LEN(N4021)-SEARCH("/",N4021))</f>
        <v>space exploration</v>
      </c>
      <c r="S4021" s="10">
        <f t="shared" si="124"/>
        <v>41771.443599537037</v>
      </c>
      <c r="T4021" s="10">
        <f t="shared" si="125"/>
        <v>41802.958333333328</v>
      </c>
    </row>
    <row r="4022" spans="1:20" ht="49" x14ac:dyDescent="0.25">
      <c r="A4022">
        <v>2654</v>
      </c>
      <c r="B4022" s="3" t="s">
        <v>2654</v>
      </c>
      <c r="C4022" s="3" t="s">
        <v>6764</v>
      </c>
      <c r="D4022">
        <v>100000</v>
      </c>
      <c r="E4022">
        <v>51</v>
      </c>
      <c r="F4022" t="s">
        <v>8220</v>
      </c>
      <c r="G4022" t="s">
        <v>8224</v>
      </c>
      <c r="H4022" t="s">
        <v>8246</v>
      </c>
      <c r="I4022">
        <v>1429622726</v>
      </c>
      <c r="J4022">
        <v>1424442326</v>
      </c>
      <c r="K4022" t="b">
        <v>0</v>
      </c>
      <c r="L4022">
        <v>6</v>
      </c>
      <c r="M4022" t="b">
        <v>0</v>
      </c>
      <c r="N4022" t="s">
        <v>8301</v>
      </c>
      <c r="O4022" s="5">
        <f>E4022/D4022</f>
        <v>5.1000000000000004E-4</v>
      </c>
      <c r="P4022" s="6">
        <f>ROUND(E4022/L4022,2)</f>
        <v>8.5</v>
      </c>
      <c r="Q4022" t="str">
        <f>LEFT(N4022, SEARCH("/",N4022)-1)</f>
        <v>technology</v>
      </c>
      <c r="R4022" t="str">
        <f>RIGHT(N4022, LEN(N4022)-SEARCH("/",N4022))</f>
        <v>space exploration</v>
      </c>
      <c r="S4022" s="10">
        <f t="shared" si="124"/>
        <v>42055.392662037033</v>
      </c>
      <c r="T4022" s="10">
        <f t="shared" si="125"/>
        <v>42115.350995370369</v>
      </c>
    </row>
    <row r="4023" spans="1:20" ht="18" x14ac:dyDescent="0.25">
      <c r="A4023">
        <v>2655</v>
      </c>
      <c r="B4023" s="3" t="s">
        <v>2655</v>
      </c>
      <c r="C4023" s="3" t="s">
        <v>6765</v>
      </c>
      <c r="D4023">
        <v>15000</v>
      </c>
      <c r="E4023">
        <v>3155</v>
      </c>
      <c r="F4023" t="s">
        <v>8220</v>
      </c>
      <c r="G4023" t="s">
        <v>8224</v>
      </c>
      <c r="H4023" t="s">
        <v>8246</v>
      </c>
      <c r="I4023">
        <v>1455048000</v>
      </c>
      <c r="J4023">
        <v>1452631647</v>
      </c>
      <c r="K4023" t="b">
        <v>0</v>
      </c>
      <c r="L4023">
        <v>43</v>
      </c>
      <c r="M4023" t="b">
        <v>0</v>
      </c>
      <c r="N4023" t="s">
        <v>8301</v>
      </c>
      <c r="O4023" s="5">
        <f>E4023/D4023</f>
        <v>0.21033333333333334</v>
      </c>
      <c r="P4023" s="6">
        <f>ROUND(E4023/L4023,2)</f>
        <v>73.37</v>
      </c>
      <c r="Q4023" t="str">
        <f>LEFT(N4023, SEARCH("/",N4023)-1)</f>
        <v>technology</v>
      </c>
      <c r="R4023" t="str">
        <f>RIGHT(N4023, LEN(N4023)-SEARCH("/",N4023))</f>
        <v>space exploration</v>
      </c>
      <c r="S4023" s="10">
        <f t="shared" si="124"/>
        <v>42381.657951388886</v>
      </c>
      <c r="T4023" s="10">
        <f t="shared" si="125"/>
        <v>42409.624999999993</v>
      </c>
    </row>
    <row r="4024" spans="1:20" ht="33" x14ac:dyDescent="0.25">
      <c r="A4024">
        <v>2656</v>
      </c>
      <c r="B4024" s="3" t="s">
        <v>2656</v>
      </c>
      <c r="C4024" s="3" t="s">
        <v>6766</v>
      </c>
      <c r="D4024">
        <v>150000</v>
      </c>
      <c r="E4024">
        <v>17155</v>
      </c>
      <c r="F4024" t="s">
        <v>8220</v>
      </c>
      <c r="G4024" t="s">
        <v>8224</v>
      </c>
      <c r="H4024" t="s">
        <v>8246</v>
      </c>
      <c r="I4024">
        <v>1489345200</v>
      </c>
      <c r="J4024">
        <v>1485966688</v>
      </c>
      <c r="K4024" t="b">
        <v>0</v>
      </c>
      <c r="L4024">
        <v>152</v>
      </c>
      <c r="M4024" t="b">
        <v>0</v>
      </c>
      <c r="N4024" t="s">
        <v>8301</v>
      </c>
      <c r="O4024" s="5">
        <f>E4024/D4024</f>
        <v>0.11436666666666667</v>
      </c>
      <c r="P4024" s="6">
        <f>ROUND(E4024/L4024,2)</f>
        <v>112.86</v>
      </c>
      <c r="Q4024" t="str">
        <f>LEFT(N4024, SEARCH("/",N4024)-1)</f>
        <v>technology</v>
      </c>
      <c r="R4024" t="str">
        <f>RIGHT(N4024, LEN(N4024)-SEARCH("/",N4024))</f>
        <v>space exploration</v>
      </c>
      <c r="S4024" s="10">
        <f t="shared" si="124"/>
        <v>42767.480185185188</v>
      </c>
      <c r="T4024" s="10">
        <f t="shared" si="125"/>
        <v>42806.583333333336</v>
      </c>
    </row>
    <row r="4025" spans="1:20" ht="49" x14ac:dyDescent="0.25">
      <c r="A4025">
        <v>2657</v>
      </c>
      <c r="B4025" s="3" t="s">
        <v>2657</v>
      </c>
      <c r="C4025" s="3" t="s">
        <v>6767</v>
      </c>
      <c r="D4025">
        <v>30000</v>
      </c>
      <c r="E4025">
        <v>5621.38</v>
      </c>
      <c r="F4025" t="s">
        <v>8220</v>
      </c>
      <c r="G4025" t="s">
        <v>8224</v>
      </c>
      <c r="H4025" t="s">
        <v>8246</v>
      </c>
      <c r="I4025">
        <v>1470187800</v>
      </c>
      <c r="J4025">
        <v>1467325053</v>
      </c>
      <c r="K4025" t="b">
        <v>0</v>
      </c>
      <c r="L4025">
        <v>59</v>
      </c>
      <c r="M4025" t="b">
        <v>0</v>
      </c>
      <c r="N4025" t="s">
        <v>8301</v>
      </c>
      <c r="O4025" s="5">
        <f>E4025/D4025</f>
        <v>0.18737933333333334</v>
      </c>
      <c r="P4025" s="6">
        <f>ROUND(E4025/L4025,2)</f>
        <v>95.28</v>
      </c>
      <c r="Q4025" t="str">
        <f>LEFT(N4025, SEARCH("/",N4025)-1)</f>
        <v>technology</v>
      </c>
      <c r="R4025" t="str">
        <f>RIGHT(N4025, LEN(N4025)-SEARCH("/",N4025))</f>
        <v>space exploration</v>
      </c>
      <c r="S4025" s="10">
        <f t="shared" si="124"/>
        <v>42551.720520833333</v>
      </c>
      <c r="T4025" s="10">
        <f t="shared" si="125"/>
        <v>42584.854166666664</v>
      </c>
    </row>
    <row r="4026" spans="1:20" ht="49" x14ac:dyDescent="0.25">
      <c r="A4026">
        <v>2658</v>
      </c>
      <c r="B4026" s="3" t="s">
        <v>2658</v>
      </c>
      <c r="C4026" s="3" t="s">
        <v>6768</v>
      </c>
      <c r="D4026">
        <v>98000</v>
      </c>
      <c r="E4026">
        <v>91</v>
      </c>
      <c r="F4026" t="s">
        <v>8220</v>
      </c>
      <c r="G4026" t="s">
        <v>8224</v>
      </c>
      <c r="H4026" t="s">
        <v>8246</v>
      </c>
      <c r="I4026">
        <v>1469913194</v>
      </c>
      <c r="J4026">
        <v>1467321194</v>
      </c>
      <c r="K4026" t="b">
        <v>0</v>
      </c>
      <c r="L4026">
        <v>4</v>
      </c>
      <c r="M4026" t="b">
        <v>0</v>
      </c>
      <c r="N4026" t="s">
        <v>8301</v>
      </c>
      <c r="O4026" s="5">
        <f>E4026/D4026</f>
        <v>9.2857142857142856E-4</v>
      </c>
      <c r="P4026" s="6">
        <f>ROUND(E4026/L4026,2)</f>
        <v>22.75</v>
      </c>
      <c r="Q4026" t="str">
        <f>LEFT(N4026, SEARCH("/",N4026)-1)</f>
        <v>technology</v>
      </c>
      <c r="R4026" t="str">
        <f>RIGHT(N4026, LEN(N4026)-SEARCH("/",N4026))</f>
        <v>space exploration</v>
      </c>
      <c r="S4026" s="10">
        <f t="shared" si="124"/>
        <v>42551.675856481474</v>
      </c>
      <c r="T4026" s="10">
        <f t="shared" si="125"/>
        <v>42581.675856481474</v>
      </c>
    </row>
    <row r="4027" spans="1:20" ht="18" x14ac:dyDescent="0.25">
      <c r="A4027">
        <v>2659</v>
      </c>
      <c r="B4027" s="3" t="s">
        <v>2659</v>
      </c>
      <c r="C4027" s="3" t="s">
        <v>6769</v>
      </c>
      <c r="D4027">
        <v>49000</v>
      </c>
      <c r="E4027">
        <v>1333</v>
      </c>
      <c r="F4027" t="s">
        <v>8220</v>
      </c>
      <c r="G4027" t="s">
        <v>8224</v>
      </c>
      <c r="H4027" t="s">
        <v>8246</v>
      </c>
      <c r="I4027">
        <v>1429321210</v>
      </c>
      <c r="J4027">
        <v>1426729210</v>
      </c>
      <c r="K4027" t="b">
        <v>0</v>
      </c>
      <c r="L4027">
        <v>10</v>
      </c>
      <c r="M4027" t="b">
        <v>0</v>
      </c>
      <c r="N4027" t="s">
        <v>8301</v>
      </c>
      <c r="O4027" s="5">
        <f>E4027/D4027</f>
        <v>2.720408163265306E-2</v>
      </c>
      <c r="P4027" s="6">
        <f>ROUND(E4027/L4027,2)</f>
        <v>133.30000000000001</v>
      </c>
      <c r="Q4027" t="str">
        <f>LEFT(N4027, SEARCH("/",N4027)-1)</f>
        <v>technology</v>
      </c>
      <c r="R4027" t="str">
        <f>RIGHT(N4027, LEN(N4027)-SEARCH("/",N4027))</f>
        <v>space exploration</v>
      </c>
      <c r="S4027" s="10">
        <f t="shared" si="124"/>
        <v>42081.861226851848</v>
      </c>
      <c r="T4027" s="10">
        <f t="shared" si="125"/>
        <v>42111.861226851848</v>
      </c>
    </row>
    <row r="4028" spans="1:20" ht="49" x14ac:dyDescent="0.25">
      <c r="A4028">
        <v>2660</v>
      </c>
      <c r="B4028" s="3" t="s">
        <v>2660</v>
      </c>
      <c r="C4028" s="3" t="s">
        <v>6770</v>
      </c>
      <c r="D4028">
        <v>20000</v>
      </c>
      <c r="E4028">
        <v>19</v>
      </c>
      <c r="F4028" t="s">
        <v>8220</v>
      </c>
      <c r="G4028" t="s">
        <v>8224</v>
      </c>
      <c r="H4028" t="s">
        <v>8246</v>
      </c>
      <c r="I4028">
        <v>1448388418</v>
      </c>
      <c r="J4028">
        <v>1443200818</v>
      </c>
      <c r="K4028" t="b">
        <v>0</v>
      </c>
      <c r="L4028">
        <v>5</v>
      </c>
      <c r="M4028" t="b">
        <v>0</v>
      </c>
      <c r="N4028" t="s">
        <v>8301</v>
      </c>
      <c r="O4028" s="5">
        <f>E4028/D4028</f>
        <v>9.5E-4</v>
      </c>
      <c r="P4028" s="6">
        <f>ROUND(E4028/L4028,2)</f>
        <v>3.8</v>
      </c>
      <c r="Q4028" t="str">
        <f>LEFT(N4028, SEARCH("/",N4028)-1)</f>
        <v>technology</v>
      </c>
      <c r="R4028" t="str">
        <f>RIGHT(N4028, LEN(N4028)-SEARCH("/",N4028))</f>
        <v>space exploration</v>
      </c>
      <c r="S4028" s="10">
        <f t="shared" si="124"/>
        <v>42272.504837962959</v>
      </c>
      <c r="T4028" s="10">
        <f t="shared" si="125"/>
        <v>42332.546504629623</v>
      </c>
    </row>
    <row r="4029" spans="1:20" ht="65" x14ac:dyDescent="0.25">
      <c r="A4029">
        <v>2951</v>
      </c>
      <c r="B4029" s="3" t="s">
        <v>2951</v>
      </c>
      <c r="C4029" s="3" t="s">
        <v>7061</v>
      </c>
      <c r="D4029">
        <v>50000</v>
      </c>
      <c r="E4029">
        <v>1096</v>
      </c>
      <c r="F4029" t="s">
        <v>8220</v>
      </c>
      <c r="G4029" t="s">
        <v>8224</v>
      </c>
      <c r="H4029" t="s">
        <v>8246</v>
      </c>
      <c r="I4029">
        <v>1412536573</v>
      </c>
      <c r="J4029">
        <v>1408648573</v>
      </c>
      <c r="K4029" t="b">
        <v>0</v>
      </c>
      <c r="L4029">
        <v>58</v>
      </c>
      <c r="M4029" t="b">
        <v>0</v>
      </c>
      <c r="N4029" t="s">
        <v>8303</v>
      </c>
      <c r="O4029" s="5">
        <f>E4029/D4029</f>
        <v>2.1919999999999999E-2</v>
      </c>
      <c r="P4029" s="6">
        <f>ROUND(E4029/L4029,2)</f>
        <v>18.899999999999999</v>
      </c>
      <c r="Q4029" t="str">
        <f>LEFT(N4029, SEARCH("/",N4029)-1)</f>
        <v>theater</v>
      </c>
      <c r="R4029" t="str">
        <f>RIGHT(N4029, LEN(N4029)-SEARCH("/",N4029))</f>
        <v>spaces</v>
      </c>
      <c r="S4029" s="10">
        <f t="shared" si="124"/>
        <v>41872.594594907401</v>
      </c>
      <c r="T4029" s="10">
        <f t="shared" si="125"/>
        <v>41917.594594907401</v>
      </c>
    </row>
    <row r="4030" spans="1:20" ht="49" x14ac:dyDescent="0.25">
      <c r="A4030">
        <v>2952</v>
      </c>
      <c r="B4030" s="3" t="s">
        <v>2952</v>
      </c>
      <c r="C4030" s="3" t="s">
        <v>7062</v>
      </c>
      <c r="D4030">
        <v>20000</v>
      </c>
      <c r="E4030">
        <v>1605</v>
      </c>
      <c r="F4030" t="s">
        <v>8220</v>
      </c>
      <c r="G4030" t="s">
        <v>8224</v>
      </c>
      <c r="H4030" t="s">
        <v>8246</v>
      </c>
      <c r="I4030">
        <v>1476676800</v>
      </c>
      <c r="J4030">
        <v>1473957239</v>
      </c>
      <c r="K4030" t="b">
        <v>0</v>
      </c>
      <c r="L4030">
        <v>8</v>
      </c>
      <c r="M4030" t="b">
        <v>0</v>
      </c>
      <c r="N4030" t="s">
        <v>8303</v>
      </c>
      <c r="O4030" s="5">
        <f>E4030/D4030</f>
        <v>8.0250000000000002E-2</v>
      </c>
      <c r="P4030" s="6">
        <f>ROUND(E4030/L4030,2)</f>
        <v>200.63</v>
      </c>
      <c r="Q4030" t="str">
        <f>LEFT(N4030, SEARCH("/",N4030)-1)</f>
        <v>theater</v>
      </c>
      <c r="R4030" t="str">
        <f>RIGHT(N4030, LEN(N4030)-SEARCH("/",N4030))</f>
        <v>spaces</v>
      </c>
      <c r="S4030" s="10">
        <f t="shared" si="124"/>
        <v>42628.481932870367</v>
      </c>
      <c r="T4030" s="10">
        <f t="shared" si="125"/>
        <v>42659.958333333336</v>
      </c>
    </row>
    <row r="4031" spans="1:20" ht="49" x14ac:dyDescent="0.25">
      <c r="A4031">
        <v>2953</v>
      </c>
      <c r="B4031" s="3" t="s">
        <v>2953</v>
      </c>
      <c r="C4031" s="3" t="s">
        <v>7063</v>
      </c>
      <c r="D4031">
        <v>400000</v>
      </c>
      <c r="E4031">
        <v>605</v>
      </c>
      <c r="F4031" t="s">
        <v>8220</v>
      </c>
      <c r="G4031" t="s">
        <v>8224</v>
      </c>
      <c r="H4031" t="s">
        <v>8246</v>
      </c>
      <c r="I4031">
        <v>1444330821</v>
      </c>
      <c r="J4031">
        <v>1441738821</v>
      </c>
      <c r="K4031" t="b">
        <v>0</v>
      </c>
      <c r="L4031">
        <v>3</v>
      </c>
      <c r="M4031" t="b">
        <v>0</v>
      </c>
      <c r="N4031" t="s">
        <v>8303</v>
      </c>
      <c r="O4031" s="5">
        <f>E4031/D4031</f>
        <v>1.5125E-3</v>
      </c>
      <c r="P4031" s="6">
        <f>ROUND(E4031/L4031,2)</f>
        <v>201.67</v>
      </c>
      <c r="Q4031" t="str">
        <f>LEFT(N4031, SEARCH("/",N4031)-1)</f>
        <v>theater</v>
      </c>
      <c r="R4031" t="str">
        <f>RIGHT(N4031, LEN(N4031)-SEARCH("/",N4031))</f>
        <v>spaces</v>
      </c>
      <c r="S4031" s="10">
        <f t="shared" si="124"/>
        <v>42255.583576388883</v>
      </c>
      <c r="T4031" s="10">
        <f t="shared" si="125"/>
        <v>42285.583576388883</v>
      </c>
    </row>
    <row r="4032" spans="1:20" ht="49" x14ac:dyDescent="0.25">
      <c r="A4032">
        <v>2954</v>
      </c>
      <c r="B4032" s="3" t="s">
        <v>2954</v>
      </c>
      <c r="C4032" s="3" t="s">
        <v>7064</v>
      </c>
      <c r="D4032">
        <v>15000</v>
      </c>
      <c r="E4032">
        <v>0</v>
      </c>
      <c r="F4032" t="s">
        <v>8220</v>
      </c>
      <c r="G4032" t="s">
        <v>8224</v>
      </c>
      <c r="H4032" t="s">
        <v>8246</v>
      </c>
      <c r="I4032">
        <v>1489669203</v>
      </c>
      <c r="J4032">
        <v>1487944803</v>
      </c>
      <c r="K4032" t="b">
        <v>0</v>
      </c>
      <c r="L4032">
        <v>0</v>
      </c>
      <c r="M4032" t="b">
        <v>0</v>
      </c>
      <c r="N4032" t="s">
        <v>8303</v>
      </c>
      <c r="O4032" s="5">
        <f>E4032/D4032</f>
        <v>0</v>
      </c>
      <c r="P4032" s="6" t="e">
        <f>ROUND(E4032/L4032,2)</f>
        <v>#DIV/0!</v>
      </c>
      <c r="Q4032" t="str">
        <f>LEFT(N4032, SEARCH("/",N4032)-1)</f>
        <v>theater</v>
      </c>
      <c r="R4032" t="str">
        <f>RIGHT(N4032, LEN(N4032)-SEARCH("/",N4032))</f>
        <v>spaces</v>
      </c>
      <c r="S4032" s="10">
        <f t="shared" si="124"/>
        <v>42790.375034722216</v>
      </c>
      <c r="T4032" s="10">
        <f t="shared" si="125"/>
        <v>42810.333368055552</v>
      </c>
    </row>
    <row r="4033" spans="1:20" ht="33" x14ac:dyDescent="0.25">
      <c r="A4033">
        <v>2955</v>
      </c>
      <c r="B4033" s="3" t="s">
        <v>2955</v>
      </c>
      <c r="C4033" s="3" t="s">
        <v>7065</v>
      </c>
      <c r="D4033">
        <v>1200</v>
      </c>
      <c r="E4033">
        <v>715</v>
      </c>
      <c r="F4033" t="s">
        <v>8220</v>
      </c>
      <c r="G4033" t="s">
        <v>8224</v>
      </c>
      <c r="H4033" t="s">
        <v>8246</v>
      </c>
      <c r="I4033">
        <v>1434476849</v>
      </c>
      <c r="J4033">
        <v>1431884849</v>
      </c>
      <c r="K4033" t="b">
        <v>0</v>
      </c>
      <c r="L4033">
        <v>11</v>
      </c>
      <c r="M4033" t="b">
        <v>0</v>
      </c>
      <c r="N4033" t="s">
        <v>8303</v>
      </c>
      <c r="O4033" s="5">
        <f>E4033/D4033</f>
        <v>0.59583333333333333</v>
      </c>
      <c r="P4033" s="6">
        <f>ROUND(E4033/L4033,2)</f>
        <v>65</v>
      </c>
      <c r="Q4033" t="str">
        <f>LEFT(N4033, SEARCH("/",N4033)-1)</f>
        <v>theater</v>
      </c>
      <c r="R4033" t="str">
        <f>RIGHT(N4033, LEN(N4033)-SEARCH("/",N4033))</f>
        <v>spaces</v>
      </c>
      <c r="S4033" s="10">
        <f t="shared" si="124"/>
        <v>42141.532974537033</v>
      </c>
      <c r="T4033" s="10">
        <f t="shared" si="125"/>
        <v>42171.532974537033</v>
      </c>
    </row>
    <row r="4034" spans="1:20" ht="49" x14ac:dyDescent="0.25">
      <c r="A4034">
        <v>2956</v>
      </c>
      <c r="B4034" s="3" t="s">
        <v>2956</v>
      </c>
      <c r="C4034" s="3" t="s">
        <v>7066</v>
      </c>
      <c r="D4034">
        <v>7900</v>
      </c>
      <c r="E4034">
        <v>1322</v>
      </c>
      <c r="F4034" t="s">
        <v>8220</v>
      </c>
      <c r="G4034" t="s">
        <v>8224</v>
      </c>
      <c r="H4034" t="s">
        <v>8246</v>
      </c>
      <c r="I4034">
        <v>1462402850</v>
      </c>
      <c r="J4034">
        <v>1459810850</v>
      </c>
      <c r="K4034" t="b">
        <v>0</v>
      </c>
      <c r="L4034">
        <v>20</v>
      </c>
      <c r="M4034" t="b">
        <v>0</v>
      </c>
      <c r="N4034" t="s">
        <v>8303</v>
      </c>
      <c r="O4034" s="5">
        <f>E4034/D4034</f>
        <v>0.16734177215189874</v>
      </c>
      <c r="P4034" s="6">
        <f>ROUND(E4034/L4034,2)</f>
        <v>66.099999999999994</v>
      </c>
      <c r="Q4034" t="str">
        <f>LEFT(N4034, SEARCH("/",N4034)-1)</f>
        <v>theater</v>
      </c>
      <c r="R4034" t="str">
        <f>RIGHT(N4034, LEN(N4034)-SEARCH("/",N4034))</f>
        <v>spaces</v>
      </c>
      <c r="S4034" s="10">
        <f t="shared" si="124"/>
        <v>42464.750578703701</v>
      </c>
      <c r="T4034" s="10">
        <f t="shared" si="125"/>
        <v>42494.750578703701</v>
      </c>
    </row>
    <row r="4035" spans="1:20" ht="49" x14ac:dyDescent="0.25">
      <c r="A4035">
        <v>2957</v>
      </c>
      <c r="B4035" s="3" t="s">
        <v>2957</v>
      </c>
      <c r="C4035" s="3" t="s">
        <v>7067</v>
      </c>
      <c r="D4035">
        <v>15000</v>
      </c>
      <c r="E4035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t="b">
        <v>0</v>
      </c>
      <c r="N4035" t="s">
        <v>8303</v>
      </c>
      <c r="O4035" s="5">
        <f>E4035/D4035</f>
        <v>1.8666666666666668E-2</v>
      </c>
      <c r="P4035" s="6">
        <f>ROUND(E4035/L4035,2)</f>
        <v>93.33</v>
      </c>
      <c r="Q4035" t="str">
        <f>LEFT(N4035, SEARCH("/",N4035)-1)</f>
        <v>theater</v>
      </c>
      <c r="R4035" t="str">
        <f>RIGHT(N4035, LEN(N4035)-SEARCH("/",N4035))</f>
        <v>spaces</v>
      </c>
      <c r="S4035" s="10">
        <f t="shared" ref="S4035:S4098" si="126">(J4035/86400)+25569+(-5/24)</f>
        <v>42030.80291666666</v>
      </c>
      <c r="T4035" s="10">
        <f t="shared" ref="T4035:T4098" si="127">(I4035/86400)+25569+(-5/24)</f>
        <v>42090.761249999996</v>
      </c>
    </row>
    <row r="4036" spans="1:20" ht="49" x14ac:dyDescent="0.25">
      <c r="A4036">
        <v>2958</v>
      </c>
      <c r="B4036" s="3" t="s">
        <v>2958</v>
      </c>
      <c r="C4036" s="3" t="s">
        <v>7068</v>
      </c>
      <c r="D4036">
        <v>80000</v>
      </c>
      <c r="E4036">
        <v>0</v>
      </c>
      <c r="F4036" t="s">
        <v>8220</v>
      </c>
      <c r="G4036" t="s">
        <v>8224</v>
      </c>
      <c r="H4036" t="s">
        <v>8246</v>
      </c>
      <c r="I4036">
        <v>1462729317</v>
      </c>
      <c r="J4036">
        <v>1457548917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6" t="e">
        <f>ROUND(E4036/L4036,2)</f>
        <v>#DIV/0!</v>
      </c>
      <c r="Q4036" t="str">
        <f>LEFT(N4036, SEARCH("/",N4036)-1)</f>
        <v>theater</v>
      </c>
      <c r="R4036" t="str">
        <f>RIGHT(N4036, LEN(N4036)-SEARCH("/",N4036))</f>
        <v>spaces</v>
      </c>
      <c r="S4036" s="10">
        <f t="shared" si="126"/>
        <v>42438.570798611108</v>
      </c>
      <c r="T4036" s="10">
        <f t="shared" si="127"/>
        <v>42498.529131944444</v>
      </c>
    </row>
    <row r="4037" spans="1:20" ht="49" x14ac:dyDescent="0.25">
      <c r="A4037">
        <v>2959</v>
      </c>
      <c r="B4037" s="3" t="s">
        <v>2959</v>
      </c>
      <c r="C4037" s="3" t="s">
        <v>7069</v>
      </c>
      <c r="D4037">
        <v>10000</v>
      </c>
      <c r="E4037">
        <v>0</v>
      </c>
      <c r="F4037" t="s">
        <v>8220</v>
      </c>
      <c r="G4037" t="s">
        <v>8225</v>
      </c>
      <c r="H4037" t="s">
        <v>8247</v>
      </c>
      <c r="I4037">
        <v>1465258325</v>
      </c>
      <c r="J4037">
        <v>1462666325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6" t="e">
        <f>ROUND(E4037/L4037,2)</f>
        <v>#DIV/0!</v>
      </c>
      <c r="Q4037" t="str">
        <f>LEFT(N4037, SEARCH("/",N4037)-1)</f>
        <v>theater</v>
      </c>
      <c r="R4037" t="str">
        <f>RIGHT(N4037, LEN(N4037)-SEARCH("/",N4037))</f>
        <v>spaces</v>
      </c>
      <c r="S4037" s="10">
        <f t="shared" si="126"/>
        <v>42497.800057870372</v>
      </c>
      <c r="T4037" s="10">
        <f t="shared" si="127"/>
        <v>42527.800057870372</v>
      </c>
    </row>
    <row r="4038" spans="1:20" ht="49" x14ac:dyDescent="0.25">
      <c r="A4038">
        <v>2960</v>
      </c>
      <c r="B4038" s="3" t="s">
        <v>2960</v>
      </c>
      <c r="C4038" s="3" t="s">
        <v>7070</v>
      </c>
      <c r="D4038">
        <v>30000000</v>
      </c>
      <c r="E4038">
        <v>0</v>
      </c>
      <c r="F4038" t="s">
        <v>8220</v>
      </c>
      <c r="G4038" t="s">
        <v>8224</v>
      </c>
      <c r="H4038" t="s">
        <v>8246</v>
      </c>
      <c r="I4038">
        <v>1410459023</v>
      </c>
      <c r="J4038">
        <v>1407867023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6" t="e">
        <f>ROUND(E4038/L4038,2)</f>
        <v>#DIV/0!</v>
      </c>
      <c r="Q4038" t="str">
        <f>LEFT(N4038, SEARCH("/",N4038)-1)</f>
        <v>theater</v>
      </c>
      <c r="R4038" t="str">
        <f>RIGHT(N4038, LEN(N4038)-SEARCH("/",N4038))</f>
        <v>spaces</v>
      </c>
      <c r="S4038" s="10">
        <f t="shared" si="126"/>
        <v>41863.54887731481</v>
      </c>
      <c r="T4038" s="10">
        <f t="shared" si="127"/>
        <v>41893.54887731481</v>
      </c>
    </row>
    <row r="4039" spans="1:20" ht="33" x14ac:dyDescent="0.25">
      <c r="A4039">
        <v>3121</v>
      </c>
      <c r="B4039" s="3" t="s">
        <v>3121</v>
      </c>
      <c r="C4039" s="3" t="s">
        <v>7231</v>
      </c>
      <c r="D4039">
        <v>1500</v>
      </c>
      <c r="E4039">
        <v>10</v>
      </c>
      <c r="F4039" t="s">
        <v>8220</v>
      </c>
      <c r="G4039" t="s">
        <v>8229</v>
      </c>
      <c r="H4039" t="s">
        <v>8251</v>
      </c>
      <c r="I4039">
        <v>1411748335</v>
      </c>
      <c r="J4039">
        <v>1406564335</v>
      </c>
      <c r="K4039" t="b">
        <v>0</v>
      </c>
      <c r="L4039">
        <v>1</v>
      </c>
      <c r="M4039" t="b">
        <v>0</v>
      </c>
      <c r="N4039" t="s">
        <v>8303</v>
      </c>
      <c r="O4039" s="5">
        <f>E4039/D4039</f>
        <v>6.6666666666666671E-3</v>
      </c>
      <c r="P4039" s="6">
        <f>ROUND(E4039/L4039,2)</f>
        <v>10</v>
      </c>
      <c r="Q4039" t="str">
        <f>LEFT(N4039, SEARCH("/",N4039)-1)</f>
        <v>theater</v>
      </c>
      <c r="R4039" t="str">
        <f>RIGHT(N4039, LEN(N4039)-SEARCH("/",N4039))</f>
        <v>spaces</v>
      </c>
      <c r="S4039" s="10">
        <f t="shared" si="126"/>
        <v>41848.471469907403</v>
      </c>
      <c r="T4039" s="10">
        <f t="shared" si="127"/>
        <v>41908.471469907403</v>
      </c>
    </row>
    <row r="4040" spans="1:20" ht="18" x14ac:dyDescent="0.25">
      <c r="A4040">
        <v>3122</v>
      </c>
      <c r="B4040" s="3" t="s">
        <v>3122</v>
      </c>
      <c r="C4040" s="3" t="s">
        <v>7232</v>
      </c>
      <c r="D4040">
        <v>199</v>
      </c>
      <c r="E4040">
        <v>116</v>
      </c>
      <c r="F4040" t="s">
        <v>8220</v>
      </c>
      <c r="G4040" t="s">
        <v>8224</v>
      </c>
      <c r="H4040" t="s">
        <v>8246</v>
      </c>
      <c r="I4040">
        <v>1478733732</v>
      </c>
      <c r="J4040">
        <v>1478298132</v>
      </c>
      <c r="K4040" t="b">
        <v>0</v>
      </c>
      <c r="L4040">
        <v>2</v>
      </c>
      <c r="M4040" t="b">
        <v>0</v>
      </c>
      <c r="N4040" t="s">
        <v>8303</v>
      </c>
      <c r="O4040" s="5">
        <f>E4040/D4040</f>
        <v>0.58291457286432158</v>
      </c>
      <c r="P4040" s="6">
        <f>ROUND(E4040/L4040,2)</f>
        <v>58</v>
      </c>
      <c r="Q4040" t="str">
        <f>LEFT(N4040, SEARCH("/",N4040)-1)</f>
        <v>theater</v>
      </c>
      <c r="R4040" t="str">
        <f>RIGHT(N4040, LEN(N4040)-SEARCH("/",N4040))</f>
        <v>spaces</v>
      </c>
      <c r="S4040" s="10">
        <f t="shared" si="126"/>
        <v>42678.723749999997</v>
      </c>
      <c r="T4040" s="10">
        <f t="shared" si="127"/>
        <v>42683.765416666669</v>
      </c>
    </row>
    <row r="4041" spans="1:20" ht="49" x14ac:dyDescent="0.25">
      <c r="A4041">
        <v>3123</v>
      </c>
      <c r="B4041" s="3" t="s">
        <v>3123</v>
      </c>
      <c r="C4041" s="3" t="s">
        <v>7233</v>
      </c>
      <c r="D4041">
        <v>125000</v>
      </c>
      <c r="E4041">
        <v>85192</v>
      </c>
      <c r="F4041" t="s">
        <v>8220</v>
      </c>
      <c r="G4041" t="s">
        <v>8224</v>
      </c>
      <c r="H4041" t="s">
        <v>8246</v>
      </c>
      <c r="I4041">
        <v>1468108198</v>
      </c>
      <c r="J4041">
        <v>1465516198</v>
      </c>
      <c r="K4041" t="b">
        <v>0</v>
      </c>
      <c r="L4041">
        <v>348</v>
      </c>
      <c r="M4041" t="b">
        <v>0</v>
      </c>
      <c r="N4041" t="s">
        <v>8303</v>
      </c>
      <c r="O4041" s="5">
        <f>E4041/D4041</f>
        <v>0.68153600000000003</v>
      </c>
      <c r="P4041" s="6">
        <f>ROUND(E4041/L4041,2)</f>
        <v>244.8</v>
      </c>
      <c r="Q4041" t="str">
        <f>LEFT(N4041, SEARCH("/",N4041)-1)</f>
        <v>theater</v>
      </c>
      <c r="R4041" t="str">
        <f>RIGHT(N4041, LEN(N4041)-SEARCH("/",N4041))</f>
        <v>spaces</v>
      </c>
      <c r="S4041" s="10">
        <f t="shared" si="126"/>
        <v>42530.784699074073</v>
      </c>
      <c r="T4041" s="10">
        <f t="shared" si="127"/>
        <v>42560.784699074073</v>
      </c>
    </row>
    <row r="4042" spans="1:20" ht="33" x14ac:dyDescent="0.25">
      <c r="A4042">
        <v>3124</v>
      </c>
      <c r="B4042" s="3" t="s">
        <v>3124</v>
      </c>
      <c r="C4042" s="3" t="s">
        <v>7234</v>
      </c>
      <c r="D4042">
        <v>800000</v>
      </c>
      <c r="E4042">
        <v>26</v>
      </c>
      <c r="F4042" t="s">
        <v>8220</v>
      </c>
      <c r="G4042" t="s">
        <v>8224</v>
      </c>
      <c r="H4042" t="s">
        <v>8246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8303</v>
      </c>
      <c r="O4042" s="5">
        <f>E4042/D4042</f>
        <v>3.2499999999999997E-5</v>
      </c>
      <c r="P4042" s="6">
        <f>ROUND(E4042/L4042,2)</f>
        <v>6.5</v>
      </c>
      <c r="Q4042" t="str">
        <f>LEFT(N4042, SEARCH("/",N4042)-1)</f>
        <v>theater</v>
      </c>
      <c r="R4042" t="str">
        <f>RIGHT(N4042, LEN(N4042)-SEARCH("/",N4042))</f>
        <v>spaces</v>
      </c>
      <c r="S4042" s="10">
        <f t="shared" si="126"/>
        <v>41977.571770833332</v>
      </c>
      <c r="T4042" s="10">
        <f t="shared" si="127"/>
        <v>42037.571770833332</v>
      </c>
    </row>
    <row r="4043" spans="1:20" ht="18" x14ac:dyDescent="0.25">
      <c r="A4043">
        <v>3125</v>
      </c>
      <c r="B4043" s="3" t="s">
        <v>3125</v>
      </c>
      <c r="C4043" s="3" t="s">
        <v>7235</v>
      </c>
      <c r="D4043">
        <v>1500000</v>
      </c>
      <c r="E4043">
        <v>0</v>
      </c>
      <c r="F4043" t="s">
        <v>8220</v>
      </c>
      <c r="G4043" t="s">
        <v>8224</v>
      </c>
      <c r="H4043" t="s">
        <v>8246</v>
      </c>
      <c r="I4043">
        <v>1452142672</v>
      </c>
      <c r="J4043">
        <v>1449550672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6" t="e">
        <f>ROUND(E4043/L4043,2)</f>
        <v>#DIV/0!</v>
      </c>
      <c r="Q4043" t="str">
        <f>LEFT(N4043, SEARCH("/",N4043)-1)</f>
        <v>theater</v>
      </c>
      <c r="R4043" t="str">
        <f>RIGHT(N4043, LEN(N4043)-SEARCH("/",N4043))</f>
        <v>spaces</v>
      </c>
      <c r="S4043" s="10">
        <f t="shared" si="126"/>
        <v>42345.998518518514</v>
      </c>
      <c r="T4043" s="10">
        <f t="shared" si="127"/>
        <v>42375.998518518514</v>
      </c>
    </row>
    <row r="4044" spans="1:20" ht="81" x14ac:dyDescent="0.25">
      <c r="A4044">
        <v>3126</v>
      </c>
      <c r="B4044" s="3" t="s">
        <v>3126</v>
      </c>
      <c r="C4044" s="3" t="s">
        <v>7236</v>
      </c>
      <c r="D4044">
        <v>25000</v>
      </c>
      <c r="E4044">
        <v>1040</v>
      </c>
      <c r="F4044" t="s">
        <v>8220</v>
      </c>
      <c r="G4044" t="s">
        <v>8224</v>
      </c>
      <c r="H4044" t="s">
        <v>8246</v>
      </c>
      <c r="I4044">
        <v>1459121162</v>
      </c>
      <c r="J4044">
        <v>1456532762</v>
      </c>
      <c r="K4044" t="b">
        <v>0</v>
      </c>
      <c r="L4044">
        <v>17</v>
      </c>
      <c r="M4044" t="b">
        <v>0</v>
      </c>
      <c r="N4044" t="s">
        <v>8303</v>
      </c>
      <c r="O4044" s="5">
        <f>E4044/D4044</f>
        <v>4.1599999999999998E-2</v>
      </c>
      <c r="P4044" s="6">
        <f>ROUND(E4044/L4044,2)</f>
        <v>61.18</v>
      </c>
      <c r="Q4044" t="str">
        <f>LEFT(N4044, SEARCH("/",N4044)-1)</f>
        <v>theater</v>
      </c>
      <c r="R4044" t="str">
        <f>RIGHT(N4044, LEN(N4044)-SEARCH("/",N4044))</f>
        <v>spaces</v>
      </c>
      <c r="S4044" s="10">
        <f t="shared" si="126"/>
        <v>42426.809745370367</v>
      </c>
      <c r="T4044" s="10">
        <f t="shared" si="127"/>
        <v>42456.768078703702</v>
      </c>
    </row>
    <row r="4045" spans="1:20" ht="49" x14ac:dyDescent="0.25">
      <c r="A4045">
        <v>3127</v>
      </c>
      <c r="B4045" s="3" t="s">
        <v>3127</v>
      </c>
      <c r="C4045" s="3" t="s">
        <v>7237</v>
      </c>
      <c r="D4045">
        <v>100000</v>
      </c>
      <c r="E4045">
        <v>0</v>
      </c>
      <c r="F4045" t="s">
        <v>8220</v>
      </c>
      <c r="G4045" t="s">
        <v>8224</v>
      </c>
      <c r="H4045" t="s">
        <v>8246</v>
      </c>
      <c r="I4045">
        <v>1425242029</v>
      </c>
      <c r="J4045">
        <v>1422650029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6" t="e">
        <f>ROUND(E4045/L4045,2)</f>
        <v>#DIV/0!</v>
      </c>
      <c r="Q4045" t="str">
        <f>LEFT(N4045, SEARCH("/",N4045)-1)</f>
        <v>theater</v>
      </c>
      <c r="R4045" t="str">
        <f>RIGHT(N4045, LEN(N4045)-SEARCH("/",N4045))</f>
        <v>spaces</v>
      </c>
      <c r="S4045" s="10">
        <f t="shared" si="126"/>
        <v>42034.648483796293</v>
      </c>
      <c r="T4045" s="10">
        <f t="shared" si="127"/>
        <v>42064.648483796293</v>
      </c>
    </row>
    <row r="4046" spans="1:20" ht="18" x14ac:dyDescent="0.25">
      <c r="A4046">
        <v>3868</v>
      </c>
      <c r="B4046" s="3" t="s">
        <v>3865</v>
      </c>
      <c r="C4046" s="3" t="s">
        <v>7977</v>
      </c>
      <c r="D4046">
        <v>5000</v>
      </c>
      <c r="E4046">
        <v>10</v>
      </c>
      <c r="F4046" t="s">
        <v>8220</v>
      </c>
      <c r="G4046" t="s">
        <v>8225</v>
      </c>
      <c r="H4046" t="s">
        <v>8247</v>
      </c>
      <c r="I4046">
        <v>1410191405</v>
      </c>
      <c r="J4046">
        <v>1408031405</v>
      </c>
      <c r="K4046" t="b">
        <v>0</v>
      </c>
      <c r="L4046">
        <v>1</v>
      </c>
      <c r="M4046" t="b">
        <v>0</v>
      </c>
      <c r="N4046" t="s">
        <v>8305</v>
      </c>
      <c r="O4046" s="5">
        <f>E4046/D4046</f>
        <v>2E-3</v>
      </c>
      <c r="P4046" s="6">
        <f>ROUND(E4046/L4046,2)</f>
        <v>10</v>
      </c>
      <c r="Q4046" t="str">
        <f>LEFT(N4046, SEARCH("/",N4046)-1)</f>
        <v>theater</v>
      </c>
      <c r="R4046" t="str">
        <f>RIGHT(N4046, LEN(N4046)-SEARCH("/",N4046))</f>
        <v>musical</v>
      </c>
      <c r="S4046" s="10">
        <f t="shared" si="126"/>
        <v>41865.45144675926</v>
      </c>
      <c r="T4046" s="10">
        <f t="shared" si="127"/>
        <v>41890.45144675926</v>
      </c>
    </row>
    <row r="4047" spans="1:20" ht="33" x14ac:dyDescent="0.25">
      <c r="A4047">
        <v>3869</v>
      </c>
      <c r="B4047" s="3" t="s">
        <v>3866</v>
      </c>
      <c r="C4047" s="3" t="s">
        <v>7978</v>
      </c>
      <c r="D4047">
        <v>13111</v>
      </c>
      <c r="E4047">
        <v>452</v>
      </c>
      <c r="F4047" t="s">
        <v>8220</v>
      </c>
      <c r="G4047" t="s">
        <v>8224</v>
      </c>
      <c r="H4047" t="s">
        <v>8246</v>
      </c>
      <c r="I4047">
        <v>1426302660</v>
      </c>
      <c r="J4047">
        <v>1423761792</v>
      </c>
      <c r="K4047" t="b">
        <v>0</v>
      </c>
      <c r="L4047">
        <v>15</v>
      </c>
      <c r="M4047" t="b">
        <v>0</v>
      </c>
      <c r="N4047" t="s">
        <v>8305</v>
      </c>
      <c r="O4047" s="5">
        <f>E4047/D4047</f>
        <v>3.44748684310884E-2</v>
      </c>
      <c r="P4047" s="6">
        <f>ROUND(E4047/L4047,2)</f>
        <v>30.13</v>
      </c>
      <c r="Q4047" t="str">
        <f>LEFT(N4047, SEARCH("/",N4047)-1)</f>
        <v>theater</v>
      </c>
      <c r="R4047" t="str">
        <f>RIGHT(N4047, LEN(N4047)-SEARCH("/",N4047))</f>
        <v>musical</v>
      </c>
      <c r="S4047" s="10">
        <f t="shared" si="126"/>
        <v>42047.516111111108</v>
      </c>
      <c r="T4047" s="10">
        <f t="shared" si="127"/>
        <v>42076.924305555549</v>
      </c>
    </row>
    <row r="4048" spans="1:20" ht="49" x14ac:dyDescent="0.25">
      <c r="A4048">
        <v>3870</v>
      </c>
      <c r="B4048" s="3" t="s">
        <v>3867</v>
      </c>
      <c r="C4048" s="3" t="s">
        <v>7979</v>
      </c>
      <c r="D4048">
        <v>10000</v>
      </c>
      <c r="E4048">
        <v>1500</v>
      </c>
      <c r="F4048" t="s">
        <v>8220</v>
      </c>
      <c r="G4048" t="s">
        <v>8224</v>
      </c>
      <c r="H4048" t="s">
        <v>8246</v>
      </c>
      <c r="I4048">
        <v>1404360478</v>
      </c>
      <c r="J4048">
        <v>1401768478</v>
      </c>
      <c r="K4048" t="b">
        <v>0</v>
      </c>
      <c r="L4048">
        <v>10</v>
      </c>
      <c r="M4048" t="b">
        <v>0</v>
      </c>
      <c r="N4048" t="s">
        <v>8305</v>
      </c>
      <c r="O4048" s="5">
        <f>E4048/D4048</f>
        <v>0.15</v>
      </c>
      <c r="P4048" s="6">
        <f>ROUND(E4048/L4048,2)</f>
        <v>150</v>
      </c>
      <c r="Q4048" t="str">
        <f>LEFT(N4048, SEARCH("/",N4048)-1)</f>
        <v>theater</v>
      </c>
      <c r="R4048" t="str">
        <f>RIGHT(N4048, LEN(N4048)-SEARCH("/",N4048))</f>
        <v>musical</v>
      </c>
      <c r="S4048" s="10">
        <f t="shared" si="126"/>
        <v>41792.963865740741</v>
      </c>
      <c r="T4048" s="10">
        <f t="shared" si="127"/>
        <v>41822.963865740741</v>
      </c>
    </row>
    <row r="4049" spans="1:20" ht="33" x14ac:dyDescent="0.25">
      <c r="A4049">
        <v>3871</v>
      </c>
      <c r="B4049" s="3" t="s">
        <v>3868</v>
      </c>
      <c r="C4049" s="3" t="s">
        <v>7980</v>
      </c>
      <c r="D4049">
        <v>1500</v>
      </c>
      <c r="E4049">
        <v>40</v>
      </c>
      <c r="F4049" t="s">
        <v>8220</v>
      </c>
      <c r="G4049" t="s">
        <v>8224</v>
      </c>
      <c r="H4049" t="s">
        <v>8246</v>
      </c>
      <c r="I4049">
        <v>1490809450</v>
      </c>
      <c r="J4049">
        <v>1485629050</v>
      </c>
      <c r="K4049" t="b">
        <v>0</v>
      </c>
      <c r="L4049">
        <v>3</v>
      </c>
      <c r="M4049" t="b">
        <v>0</v>
      </c>
      <c r="N4049" t="s">
        <v>8305</v>
      </c>
      <c r="O4049" s="5">
        <f>E4049/D4049</f>
        <v>2.6666666666666668E-2</v>
      </c>
      <c r="P4049" s="6">
        <f>ROUND(E4049/L4049,2)</f>
        <v>13.33</v>
      </c>
      <c r="Q4049" t="str">
        <f>LEFT(N4049, SEARCH("/",N4049)-1)</f>
        <v>theater</v>
      </c>
      <c r="R4049" t="str">
        <f>RIGHT(N4049, LEN(N4049)-SEARCH("/",N4049))</f>
        <v>musical</v>
      </c>
      <c r="S4049" s="10">
        <f t="shared" si="126"/>
        <v>42763.572337962956</v>
      </c>
      <c r="T4049" s="10">
        <f t="shared" si="127"/>
        <v>42823.530671296299</v>
      </c>
    </row>
    <row r="4050" spans="1:20" ht="49" x14ac:dyDescent="0.25">
      <c r="A4050">
        <v>3872</v>
      </c>
      <c r="B4050" s="3" t="s">
        <v>3869</v>
      </c>
      <c r="C4050" s="3" t="s">
        <v>7981</v>
      </c>
      <c r="D4050">
        <v>15000</v>
      </c>
      <c r="E4050">
        <v>0</v>
      </c>
      <c r="F4050" t="s">
        <v>8220</v>
      </c>
      <c r="G4050" t="s">
        <v>8224</v>
      </c>
      <c r="H4050" t="s">
        <v>8246</v>
      </c>
      <c r="I4050">
        <v>1439522996</v>
      </c>
      <c r="J4050">
        <v>1435202996</v>
      </c>
      <c r="K4050" t="b">
        <v>0</v>
      </c>
      <c r="L4050">
        <v>0</v>
      </c>
      <c r="M4050" t="b">
        <v>0</v>
      </c>
      <c r="N4050" t="s">
        <v>8305</v>
      </c>
      <c r="O4050" s="5">
        <f>E4050/D4050</f>
        <v>0</v>
      </c>
      <c r="P4050" s="6" t="e">
        <f>ROUND(E4050/L4050,2)</f>
        <v>#DIV/0!</v>
      </c>
      <c r="Q4050" t="str">
        <f>LEFT(N4050, SEARCH("/",N4050)-1)</f>
        <v>theater</v>
      </c>
      <c r="R4050" t="str">
        <f>RIGHT(N4050, LEN(N4050)-SEARCH("/",N4050))</f>
        <v>musical</v>
      </c>
      <c r="S4050" s="10">
        <f t="shared" si="126"/>
        <v>42179.9374537037</v>
      </c>
      <c r="T4050" s="10">
        <f t="shared" si="127"/>
        <v>42229.9374537037</v>
      </c>
    </row>
    <row r="4051" spans="1:20" ht="49" x14ac:dyDescent="0.25">
      <c r="A4051">
        <v>3873</v>
      </c>
      <c r="B4051" s="3" t="s">
        <v>3870</v>
      </c>
      <c r="C4051" s="3" t="s">
        <v>7982</v>
      </c>
      <c r="D4051">
        <v>5500</v>
      </c>
      <c r="E4051">
        <v>0</v>
      </c>
      <c r="F4051" t="s">
        <v>8220</v>
      </c>
      <c r="G4051" t="s">
        <v>8224</v>
      </c>
      <c r="H4051" t="s">
        <v>8246</v>
      </c>
      <c r="I4051">
        <v>1444322535</v>
      </c>
      <c r="J4051">
        <v>1441730535</v>
      </c>
      <c r="K4051" t="b">
        <v>0</v>
      </c>
      <c r="L4051">
        <v>0</v>
      </c>
      <c r="M4051" t="b">
        <v>0</v>
      </c>
      <c r="N4051" t="s">
        <v>8305</v>
      </c>
      <c r="O4051" s="5">
        <f>E4051/D4051</f>
        <v>0</v>
      </c>
      <c r="P4051" s="6" t="e">
        <f>ROUND(E4051/L4051,2)</f>
        <v>#DIV/0!</v>
      </c>
      <c r="Q4051" t="str">
        <f>LEFT(N4051, SEARCH("/",N4051)-1)</f>
        <v>theater</v>
      </c>
      <c r="R4051" t="str">
        <f>RIGHT(N4051, LEN(N4051)-SEARCH("/",N4051))</f>
        <v>musical</v>
      </c>
      <c r="S4051" s="10">
        <f t="shared" si="126"/>
        <v>42255.487673611111</v>
      </c>
      <c r="T4051" s="10">
        <f t="shared" si="127"/>
        <v>42285.487673611111</v>
      </c>
    </row>
    <row r="4052" spans="1:20" ht="49" x14ac:dyDescent="0.25">
      <c r="A4052">
        <v>3874</v>
      </c>
      <c r="B4052" s="3" t="s">
        <v>3871</v>
      </c>
      <c r="C4052" s="3" t="s">
        <v>7983</v>
      </c>
      <c r="D4052">
        <v>620</v>
      </c>
      <c r="E4052">
        <v>0</v>
      </c>
      <c r="F4052" t="s">
        <v>8220</v>
      </c>
      <c r="G4052" t="s">
        <v>8228</v>
      </c>
      <c r="H4052" t="s">
        <v>8250</v>
      </c>
      <c r="I4052">
        <v>1422061200</v>
      </c>
      <c r="J4052">
        <v>1420244622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6" t="e">
        <f>ROUND(E4052/L4052,2)</f>
        <v>#DIV/0!</v>
      </c>
      <c r="Q4052" t="str">
        <f>LEFT(N4052, SEARCH("/",N4052)-1)</f>
        <v>theater</v>
      </c>
      <c r="R4052" t="str">
        <f>RIGHT(N4052, LEN(N4052)-SEARCH("/",N4052))</f>
        <v>musical</v>
      </c>
      <c r="S4052" s="10">
        <f t="shared" si="126"/>
        <v>42006.808124999996</v>
      </c>
      <c r="T4052" s="10">
        <f t="shared" si="127"/>
        <v>42027.833333333336</v>
      </c>
    </row>
    <row r="4053" spans="1:20" ht="49" x14ac:dyDescent="0.25">
      <c r="A4053">
        <v>3875</v>
      </c>
      <c r="B4053" s="3" t="s">
        <v>3872</v>
      </c>
      <c r="C4053" s="3" t="s">
        <v>7984</v>
      </c>
      <c r="D4053">
        <v>30000</v>
      </c>
      <c r="E4053">
        <v>0</v>
      </c>
      <c r="F4053" t="s">
        <v>8220</v>
      </c>
      <c r="G4053" t="s">
        <v>8232</v>
      </c>
      <c r="H4053" t="s">
        <v>8253</v>
      </c>
      <c r="I4053">
        <v>1472896800</v>
      </c>
      <c r="J4053">
        <v>1472804365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6" t="e">
        <f>ROUND(E4053/L4053,2)</f>
        <v>#DIV/0!</v>
      </c>
      <c r="Q4053" t="str">
        <f>LEFT(N4053, SEARCH("/",N4053)-1)</f>
        <v>theater</v>
      </c>
      <c r="R4053" t="str">
        <f>RIGHT(N4053, LEN(N4053)-SEARCH("/",N4053))</f>
        <v>musical</v>
      </c>
      <c r="S4053" s="10">
        <f t="shared" si="126"/>
        <v>42615.138483796291</v>
      </c>
      <c r="T4053" s="10">
        <f t="shared" si="127"/>
        <v>42616.208333333336</v>
      </c>
    </row>
    <row r="4054" spans="1:20" ht="49" x14ac:dyDescent="0.25">
      <c r="A4054">
        <v>3876</v>
      </c>
      <c r="B4054" s="3" t="s">
        <v>3873</v>
      </c>
      <c r="C4054" s="3" t="s">
        <v>7985</v>
      </c>
      <c r="D4054">
        <v>3900</v>
      </c>
      <c r="E4054">
        <v>2059</v>
      </c>
      <c r="F4054" t="s">
        <v>8220</v>
      </c>
      <c r="G4054" t="s">
        <v>8225</v>
      </c>
      <c r="H4054" t="s">
        <v>8247</v>
      </c>
      <c r="I4054">
        <v>1454425128</v>
      </c>
      <c r="J4054">
        <v>1451833128</v>
      </c>
      <c r="K4054" t="b">
        <v>0</v>
      </c>
      <c r="L4054">
        <v>46</v>
      </c>
      <c r="M4054" t="b">
        <v>0</v>
      </c>
      <c r="N4054" t="s">
        <v>8305</v>
      </c>
      <c r="O4054" s="5">
        <f>E4054/D4054</f>
        <v>0.52794871794871789</v>
      </c>
      <c r="P4054" s="6">
        <f>ROUND(E4054/L4054,2)</f>
        <v>44.76</v>
      </c>
      <c r="Q4054" t="str">
        <f>LEFT(N4054, SEARCH("/",N4054)-1)</f>
        <v>theater</v>
      </c>
      <c r="R4054" t="str">
        <f>RIGHT(N4054, LEN(N4054)-SEARCH("/",N4054))</f>
        <v>musical</v>
      </c>
      <c r="S4054" s="10">
        <f t="shared" si="126"/>
        <v>42372.415833333333</v>
      </c>
      <c r="T4054" s="10">
        <f t="shared" si="127"/>
        <v>42402.415833333333</v>
      </c>
    </row>
    <row r="4055" spans="1:20" ht="49" x14ac:dyDescent="0.25">
      <c r="A4055">
        <v>3877</v>
      </c>
      <c r="B4055" s="3" t="s">
        <v>3874</v>
      </c>
      <c r="C4055" s="3" t="s">
        <v>7986</v>
      </c>
      <c r="D4055">
        <v>25000</v>
      </c>
      <c r="E4055">
        <v>1241</v>
      </c>
      <c r="F4055" t="s">
        <v>8220</v>
      </c>
      <c r="G4055" t="s">
        <v>8224</v>
      </c>
      <c r="H4055" t="s">
        <v>8246</v>
      </c>
      <c r="I4055">
        <v>1481213752</v>
      </c>
      <c r="J4055">
        <v>1478621752</v>
      </c>
      <c r="K4055" t="b">
        <v>0</v>
      </c>
      <c r="L4055">
        <v>14</v>
      </c>
      <c r="M4055" t="b">
        <v>0</v>
      </c>
      <c r="N4055" t="s">
        <v>8305</v>
      </c>
      <c r="O4055" s="5">
        <f>E4055/D4055</f>
        <v>4.9639999999999997E-2</v>
      </c>
      <c r="P4055" s="6">
        <f>ROUND(E4055/L4055,2)</f>
        <v>88.64</v>
      </c>
      <c r="Q4055" t="str">
        <f>LEFT(N4055, SEARCH("/",N4055)-1)</f>
        <v>theater</v>
      </c>
      <c r="R4055" t="str">
        <f>RIGHT(N4055, LEN(N4055)-SEARCH("/",N4055))</f>
        <v>musical</v>
      </c>
      <c r="S4055" s="10">
        <f t="shared" si="126"/>
        <v>42682.469351851854</v>
      </c>
      <c r="T4055" s="10">
        <f t="shared" si="127"/>
        <v>42712.469351851854</v>
      </c>
    </row>
    <row r="4056" spans="1:20" ht="49" x14ac:dyDescent="0.25">
      <c r="A4056">
        <v>3878</v>
      </c>
      <c r="B4056" s="3" t="s">
        <v>3875</v>
      </c>
      <c r="C4056" s="3" t="s">
        <v>7987</v>
      </c>
      <c r="D4056">
        <v>18000</v>
      </c>
      <c r="E4056">
        <v>10</v>
      </c>
      <c r="F4056" t="s">
        <v>8220</v>
      </c>
      <c r="G4056" t="s">
        <v>8224</v>
      </c>
      <c r="H4056" t="s">
        <v>8246</v>
      </c>
      <c r="I4056">
        <v>1435636740</v>
      </c>
      <c r="J4056">
        <v>1433014746</v>
      </c>
      <c r="K4056" t="b">
        <v>0</v>
      </c>
      <c r="L4056">
        <v>1</v>
      </c>
      <c r="M4056" t="b">
        <v>0</v>
      </c>
      <c r="N4056" t="s">
        <v>8305</v>
      </c>
      <c r="O4056" s="5">
        <f>E4056/D4056</f>
        <v>5.5555555555555556E-4</v>
      </c>
      <c r="P4056" s="6">
        <f>ROUND(E4056/L4056,2)</f>
        <v>10</v>
      </c>
      <c r="Q4056" t="str">
        <f>LEFT(N4056, SEARCH("/",N4056)-1)</f>
        <v>theater</v>
      </c>
      <c r="R4056" t="str">
        <f>RIGHT(N4056, LEN(N4056)-SEARCH("/",N4056))</f>
        <v>musical</v>
      </c>
      <c r="S4056" s="10">
        <f t="shared" si="126"/>
        <v>42154.610486111109</v>
      </c>
      <c r="T4056" s="10">
        <f t="shared" si="127"/>
        <v>42184.957638888889</v>
      </c>
    </row>
    <row r="4057" spans="1:20" ht="49" x14ac:dyDescent="0.25">
      <c r="A4057">
        <v>3879</v>
      </c>
      <c r="B4057" s="3" t="s">
        <v>3876</v>
      </c>
      <c r="C4057" s="3" t="s">
        <v>7988</v>
      </c>
      <c r="D4057">
        <v>15000</v>
      </c>
      <c r="E4057">
        <v>0</v>
      </c>
      <c r="F4057" t="s">
        <v>8220</v>
      </c>
      <c r="G4057" t="s">
        <v>8225</v>
      </c>
      <c r="H4057" t="s">
        <v>8247</v>
      </c>
      <c r="I4057">
        <v>1422218396</v>
      </c>
      <c r="J4057">
        <v>1419626396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6" t="e">
        <f>ROUND(E4057/L4057,2)</f>
        <v>#DIV/0!</v>
      </c>
      <c r="Q4057" t="str">
        <f>LEFT(N4057, SEARCH("/",N4057)-1)</f>
        <v>theater</v>
      </c>
      <c r="R4057" t="str">
        <f>RIGHT(N4057, LEN(N4057)-SEARCH("/",N4057))</f>
        <v>musical</v>
      </c>
      <c r="S4057" s="10">
        <f t="shared" si="126"/>
        <v>41999.652731481481</v>
      </c>
      <c r="T4057" s="10">
        <f t="shared" si="127"/>
        <v>42029.652731481481</v>
      </c>
    </row>
    <row r="4058" spans="1:20" ht="49" x14ac:dyDescent="0.25">
      <c r="A4058">
        <v>3880</v>
      </c>
      <c r="B4058" s="3" t="s">
        <v>3877</v>
      </c>
      <c r="C4058" s="3" t="s">
        <v>7989</v>
      </c>
      <c r="D4058">
        <v>7500</v>
      </c>
      <c r="E4058">
        <v>980</v>
      </c>
      <c r="F4058" t="s">
        <v>8220</v>
      </c>
      <c r="G4058" t="s">
        <v>8225</v>
      </c>
      <c r="H4058" t="s">
        <v>8247</v>
      </c>
      <c r="I4058">
        <v>1406761200</v>
      </c>
      <c r="J4058">
        <v>1403724820</v>
      </c>
      <c r="K4058" t="b">
        <v>0</v>
      </c>
      <c r="L4058">
        <v>17</v>
      </c>
      <c r="M4058" t="b">
        <v>0</v>
      </c>
      <c r="N4058" t="s">
        <v>8305</v>
      </c>
      <c r="O4058" s="5">
        <f>E4058/D4058</f>
        <v>0.13066666666666665</v>
      </c>
      <c r="P4058" s="6">
        <f>ROUND(E4058/L4058,2)</f>
        <v>57.65</v>
      </c>
      <c r="Q4058" t="str">
        <f>LEFT(N4058, SEARCH("/",N4058)-1)</f>
        <v>theater</v>
      </c>
      <c r="R4058" t="str">
        <f>RIGHT(N4058, LEN(N4058)-SEARCH("/",N4058))</f>
        <v>musical</v>
      </c>
      <c r="S4058" s="10">
        <f t="shared" si="126"/>
        <v>41815.606712962959</v>
      </c>
      <c r="T4058" s="10">
        <f t="shared" si="127"/>
        <v>41850.75</v>
      </c>
    </row>
    <row r="4059" spans="1:20" ht="33" x14ac:dyDescent="0.25">
      <c r="A4059">
        <v>3881</v>
      </c>
      <c r="B4059" s="3" t="s">
        <v>3878</v>
      </c>
      <c r="C4059" s="3" t="s">
        <v>7990</v>
      </c>
      <c r="D4059">
        <v>500</v>
      </c>
      <c r="E4059">
        <v>25</v>
      </c>
      <c r="F4059" t="s">
        <v>8220</v>
      </c>
      <c r="G4059" t="s">
        <v>8224</v>
      </c>
      <c r="H4059" t="s">
        <v>8246</v>
      </c>
      <c r="I4059">
        <v>1487550399</v>
      </c>
      <c r="J4059">
        <v>1484958399</v>
      </c>
      <c r="K4059" t="b">
        <v>0</v>
      </c>
      <c r="L4059">
        <v>1</v>
      </c>
      <c r="M4059" t="b">
        <v>0</v>
      </c>
      <c r="N4059" t="s">
        <v>8305</v>
      </c>
      <c r="O4059" s="5">
        <f>E4059/D4059</f>
        <v>0.05</v>
      </c>
      <c r="P4059" s="6">
        <f>ROUND(E4059/L4059,2)</f>
        <v>25</v>
      </c>
      <c r="Q4059" t="str">
        <f>LEFT(N4059, SEARCH("/",N4059)-1)</f>
        <v>theater</v>
      </c>
      <c r="R4059" t="str">
        <f>RIGHT(N4059, LEN(N4059)-SEARCH("/",N4059))</f>
        <v>musical</v>
      </c>
      <c r="S4059" s="10">
        <f t="shared" si="126"/>
        <v>42755.810173611106</v>
      </c>
      <c r="T4059" s="10">
        <f t="shared" si="127"/>
        <v>42785.810173611106</v>
      </c>
    </row>
    <row r="4060" spans="1:20" ht="49" x14ac:dyDescent="0.25">
      <c r="A4060">
        <v>3882</v>
      </c>
      <c r="B4060" s="3" t="s">
        <v>3879</v>
      </c>
      <c r="C4060" s="3" t="s">
        <v>7991</v>
      </c>
      <c r="D4060">
        <v>30000</v>
      </c>
      <c r="E4060">
        <v>0</v>
      </c>
      <c r="F4060" t="s">
        <v>8220</v>
      </c>
      <c r="G4060" t="s">
        <v>8226</v>
      </c>
      <c r="H4060" t="s">
        <v>8248</v>
      </c>
      <c r="I4060">
        <v>1454281380</v>
      </c>
      <c r="J4060">
        <v>1451950570</v>
      </c>
      <c r="K4060" t="b">
        <v>0</v>
      </c>
      <c r="L4060">
        <v>0</v>
      </c>
      <c r="M4060" t="b">
        <v>0</v>
      </c>
      <c r="N4060" t="s">
        <v>8305</v>
      </c>
      <c r="O4060" s="5">
        <f>E4060/D4060</f>
        <v>0</v>
      </c>
      <c r="P4060" s="6" t="e">
        <f>ROUND(E4060/L4060,2)</f>
        <v>#DIV/0!</v>
      </c>
      <c r="Q4060" t="str">
        <f>LEFT(N4060, SEARCH("/",N4060)-1)</f>
        <v>theater</v>
      </c>
      <c r="R4060" t="str">
        <f>RIGHT(N4060, LEN(N4060)-SEARCH("/",N4060))</f>
        <v>musical</v>
      </c>
      <c r="S4060" s="10">
        <f t="shared" si="126"/>
        <v>42373.77511574074</v>
      </c>
      <c r="T4060" s="10">
        <f t="shared" si="127"/>
        <v>42400.752083333333</v>
      </c>
    </row>
    <row r="4061" spans="1:20" ht="49" x14ac:dyDescent="0.25">
      <c r="A4061">
        <v>3883</v>
      </c>
      <c r="B4061" s="3" t="s">
        <v>3880</v>
      </c>
      <c r="C4061" s="3" t="s">
        <v>7992</v>
      </c>
      <c r="D4061">
        <v>15000</v>
      </c>
      <c r="E4061">
        <v>0</v>
      </c>
      <c r="F4061" t="s">
        <v>8220</v>
      </c>
      <c r="G4061" t="s">
        <v>8225</v>
      </c>
      <c r="H4061" t="s">
        <v>8247</v>
      </c>
      <c r="I4061">
        <v>1409668069</v>
      </c>
      <c r="J4061">
        <v>1407076069</v>
      </c>
      <c r="K4061" t="b">
        <v>0</v>
      </c>
      <c r="L4061">
        <v>0</v>
      </c>
      <c r="M4061" t="b">
        <v>0</v>
      </c>
      <c r="N4061" t="s">
        <v>8305</v>
      </c>
      <c r="O4061" s="5">
        <f>E4061/D4061</f>
        <v>0</v>
      </c>
      <c r="P4061" s="6" t="e">
        <f>ROUND(E4061/L4061,2)</f>
        <v>#DIV/0!</v>
      </c>
      <c r="Q4061" t="str">
        <f>LEFT(N4061, SEARCH("/",N4061)-1)</f>
        <v>theater</v>
      </c>
      <c r="R4061" t="str">
        <f>RIGHT(N4061, LEN(N4061)-SEARCH("/",N4061))</f>
        <v>musical</v>
      </c>
      <c r="S4061" s="10">
        <f t="shared" si="126"/>
        <v>41854.394317129627</v>
      </c>
      <c r="T4061" s="10">
        <f t="shared" si="127"/>
        <v>41884.394317129627</v>
      </c>
    </row>
    <row r="4062" spans="1:20" ht="49" x14ac:dyDescent="0.25">
      <c r="A4062">
        <v>3884</v>
      </c>
      <c r="B4062" s="3" t="s">
        <v>3881</v>
      </c>
      <c r="C4062" s="3" t="s">
        <v>7993</v>
      </c>
      <c r="D4062">
        <v>10000</v>
      </c>
      <c r="E4062">
        <v>0</v>
      </c>
      <c r="F4062" t="s">
        <v>8220</v>
      </c>
      <c r="G4062" t="s">
        <v>8224</v>
      </c>
      <c r="H4062" t="s">
        <v>8246</v>
      </c>
      <c r="I4062">
        <v>1427479192</v>
      </c>
      <c r="J4062">
        <v>1425322792</v>
      </c>
      <c r="K4062" t="b">
        <v>0</v>
      </c>
      <c r="L4062">
        <v>0</v>
      </c>
      <c r="M4062" t="b">
        <v>0</v>
      </c>
      <c r="N4062" t="s">
        <v>8305</v>
      </c>
      <c r="O4062" s="5">
        <f>E4062/D4062</f>
        <v>0</v>
      </c>
      <c r="P4062" s="6" t="e">
        <f>ROUND(E4062/L4062,2)</f>
        <v>#DIV/0!</v>
      </c>
      <c r="Q4062" t="str">
        <f>LEFT(N4062, SEARCH("/",N4062)-1)</f>
        <v>theater</v>
      </c>
      <c r="R4062" t="str">
        <f>RIGHT(N4062, LEN(N4062)-SEARCH("/",N4062))</f>
        <v>musical</v>
      </c>
      <c r="S4062" s="10">
        <f t="shared" si="126"/>
        <v>42065.583240740736</v>
      </c>
      <c r="T4062" s="10">
        <f t="shared" si="127"/>
        <v>42090.541574074072</v>
      </c>
    </row>
    <row r="4063" spans="1:20" ht="49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6" t="e">
        <f>ROUND(E4063/L4063,2)</f>
        <v>#DIV/0!</v>
      </c>
      <c r="Q4063" t="str">
        <f>LEFT(N4063, SEARCH("/",N4063)-1)</f>
        <v>theater</v>
      </c>
      <c r="R4063" t="str">
        <f>RIGHT(N4063, LEN(N4063)-SEARCH("/",N4063))</f>
        <v>musical</v>
      </c>
      <c r="S4063" s="10">
        <f t="shared" si="126"/>
        <v>42469.742951388886</v>
      </c>
      <c r="T4063" s="10">
        <f t="shared" si="127"/>
        <v>42499.742951388886</v>
      </c>
    </row>
    <row r="4064" spans="1:20" ht="18" x14ac:dyDescent="0.25">
      <c r="A4064">
        <v>3886</v>
      </c>
      <c r="B4064" s="3" t="s">
        <v>3883</v>
      </c>
      <c r="C4064" s="3">
        <v>1</v>
      </c>
      <c r="D4064">
        <v>10000</v>
      </c>
      <c r="E4064">
        <v>0</v>
      </c>
      <c r="F4064" t="s">
        <v>8220</v>
      </c>
      <c r="G4064" t="s">
        <v>8226</v>
      </c>
      <c r="H4064" t="s">
        <v>8248</v>
      </c>
      <c r="I4064">
        <v>1418275702</v>
      </c>
      <c r="J4064">
        <v>1415683702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6" t="e">
        <f>ROUND(E4064/L4064,2)</f>
        <v>#DIV/0!</v>
      </c>
      <c r="Q4064" t="str">
        <f>LEFT(N4064, SEARCH("/",N4064)-1)</f>
        <v>theater</v>
      </c>
      <c r="R4064" t="str">
        <f>RIGHT(N4064, LEN(N4064)-SEARCH("/",N4064))</f>
        <v>musical</v>
      </c>
      <c r="S4064" s="10">
        <f t="shared" si="126"/>
        <v>41954.019699074073</v>
      </c>
      <c r="T4064" s="10">
        <f t="shared" si="127"/>
        <v>41984.019699074073</v>
      </c>
    </row>
    <row r="4065" spans="1:20" ht="49" x14ac:dyDescent="0.25">
      <c r="A4065">
        <v>3887</v>
      </c>
      <c r="B4065" s="3" t="s">
        <v>3884</v>
      </c>
      <c r="C4065" s="3" t="s">
        <v>7995</v>
      </c>
      <c r="D4065">
        <v>2000</v>
      </c>
      <c r="E4065">
        <v>35</v>
      </c>
      <c r="F4065" t="s">
        <v>8220</v>
      </c>
      <c r="G4065" t="s">
        <v>8224</v>
      </c>
      <c r="H4065" t="s">
        <v>8246</v>
      </c>
      <c r="I4065">
        <v>1430517600</v>
      </c>
      <c r="J4065">
        <v>1426538129</v>
      </c>
      <c r="K4065" t="b">
        <v>0</v>
      </c>
      <c r="L4065">
        <v>2</v>
      </c>
      <c r="M4065" t="b">
        <v>0</v>
      </c>
      <c r="N4065" t="s">
        <v>8305</v>
      </c>
      <c r="O4065" s="5">
        <f>E4065/D4065</f>
        <v>1.7500000000000002E-2</v>
      </c>
      <c r="P4065" s="6">
        <f>ROUND(E4065/L4065,2)</f>
        <v>17.5</v>
      </c>
      <c r="Q4065" t="str">
        <f>LEFT(N4065, SEARCH("/",N4065)-1)</f>
        <v>theater</v>
      </c>
      <c r="R4065" t="str">
        <f>RIGHT(N4065, LEN(N4065)-SEARCH("/",N4065))</f>
        <v>musical</v>
      </c>
      <c r="S4065" s="10">
        <f t="shared" si="126"/>
        <v>42079.649641203701</v>
      </c>
      <c r="T4065" s="10">
        <f t="shared" si="127"/>
        <v>42125.708333333336</v>
      </c>
    </row>
    <row r="4066" spans="1:20" ht="49" x14ac:dyDescent="0.25">
      <c r="A4066">
        <v>1681</v>
      </c>
      <c r="B4066" s="3" t="s">
        <v>1682</v>
      </c>
      <c r="C4066" s="3" t="s">
        <v>5791</v>
      </c>
      <c r="D4066">
        <v>65000</v>
      </c>
      <c r="E4066">
        <v>65924.38</v>
      </c>
      <c r="F4066" t="s">
        <v>8222</v>
      </c>
      <c r="G4066" t="s">
        <v>8224</v>
      </c>
      <c r="H4066" t="s">
        <v>8246</v>
      </c>
      <c r="I4066">
        <v>1490752800</v>
      </c>
      <c r="J4066">
        <v>1486522484</v>
      </c>
      <c r="K4066" t="b">
        <v>0</v>
      </c>
      <c r="L4066">
        <v>884</v>
      </c>
      <c r="M4066" t="b">
        <v>0</v>
      </c>
      <c r="N4066" t="s">
        <v>8293</v>
      </c>
      <c r="O4066" s="5">
        <f>E4066/D4066</f>
        <v>1.0142212307692309</v>
      </c>
      <c r="P4066" s="6">
        <f>ROUND(E4066/L4066,2)</f>
        <v>74.58</v>
      </c>
      <c r="Q4066" t="str">
        <f>LEFT(N4066, SEARCH("/",N4066)-1)</f>
        <v>music</v>
      </c>
      <c r="R4066" t="str">
        <f>RIGHT(N4066, LEN(N4066)-SEARCH("/",N4066))</f>
        <v>faith</v>
      </c>
      <c r="S4066" s="10">
        <f t="shared" si="126"/>
        <v>42773.91300925926</v>
      </c>
      <c r="T4066" s="10">
        <f t="shared" si="127"/>
        <v>42822.874999999993</v>
      </c>
    </row>
    <row r="4067" spans="1:20" ht="33" x14ac:dyDescent="0.25">
      <c r="A4067">
        <v>1682</v>
      </c>
      <c r="B4067" s="3" t="s">
        <v>1683</v>
      </c>
      <c r="C4067" s="3" t="s">
        <v>5792</v>
      </c>
      <c r="D4067">
        <v>6000</v>
      </c>
      <c r="E4067">
        <v>0</v>
      </c>
      <c r="F4067" t="s">
        <v>8222</v>
      </c>
      <c r="G4067" t="s">
        <v>8224</v>
      </c>
      <c r="H4067" t="s">
        <v>8246</v>
      </c>
      <c r="I4067">
        <v>1492142860</v>
      </c>
      <c r="J4067">
        <v>1486962460</v>
      </c>
      <c r="K4067" t="b">
        <v>0</v>
      </c>
      <c r="L4067">
        <v>0</v>
      </c>
      <c r="M4067" t="b">
        <v>0</v>
      </c>
      <c r="N4067" t="s">
        <v>8293</v>
      </c>
      <c r="O4067" s="5">
        <f>E4067/D4067</f>
        <v>0</v>
      </c>
      <c r="P4067" s="6" t="e">
        <f>ROUND(E4067/L4067,2)</f>
        <v>#DIV/0!</v>
      </c>
      <c r="Q4067" t="str">
        <f>LEFT(N4067, SEARCH("/",N4067)-1)</f>
        <v>music</v>
      </c>
      <c r="R4067" t="str">
        <f>RIGHT(N4067, LEN(N4067)-SEARCH("/",N4067))</f>
        <v>faith</v>
      </c>
      <c r="S4067" s="10">
        <f t="shared" si="126"/>
        <v>42779.005324074074</v>
      </c>
      <c r="T4067" s="10">
        <f t="shared" si="127"/>
        <v>42838.963657407403</v>
      </c>
    </row>
    <row r="4068" spans="1:20" ht="49" x14ac:dyDescent="0.25">
      <c r="A4068">
        <v>1683</v>
      </c>
      <c r="B4068" s="3" t="s">
        <v>1684</v>
      </c>
      <c r="C4068" s="3" t="s">
        <v>5793</v>
      </c>
      <c r="D4068">
        <v>3500</v>
      </c>
      <c r="E4068">
        <v>760</v>
      </c>
      <c r="F4068" t="s">
        <v>8222</v>
      </c>
      <c r="G4068" t="s">
        <v>8230</v>
      </c>
      <c r="H4068" t="s">
        <v>8249</v>
      </c>
      <c r="I4068">
        <v>1491590738</v>
      </c>
      <c r="J4068">
        <v>1489517138</v>
      </c>
      <c r="K4068" t="b">
        <v>0</v>
      </c>
      <c r="L4068">
        <v>10</v>
      </c>
      <c r="M4068" t="b">
        <v>0</v>
      </c>
      <c r="N4068" t="s">
        <v>8293</v>
      </c>
      <c r="O4068" s="5">
        <f>E4068/D4068</f>
        <v>0.21714285714285714</v>
      </c>
      <c r="P4068" s="6">
        <f>ROUND(E4068/L4068,2)</f>
        <v>76</v>
      </c>
      <c r="Q4068" t="str">
        <f>LEFT(N4068, SEARCH("/",N4068)-1)</f>
        <v>music</v>
      </c>
      <c r="R4068" t="str">
        <f>RIGHT(N4068, LEN(N4068)-SEARCH("/",N4068))</f>
        <v>faith</v>
      </c>
      <c r="S4068" s="10">
        <f t="shared" si="126"/>
        <v>42808.57335648148</v>
      </c>
      <c r="T4068" s="10">
        <f t="shared" si="127"/>
        <v>42832.57335648148</v>
      </c>
    </row>
    <row r="4069" spans="1:20" ht="33" x14ac:dyDescent="0.25">
      <c r="A4069">
        <v>1684</v>
      </c>
      <c r="B4069" s="3" t="s">
        <v>1685</v>
      </c>
      <c r="C4069" s="3" t="s">
        <v>5794</v>
      </c>
      <c r="D4069">
        <v>8000</v>
      </c>
      <c r="E4069">
        <v>8730</v>
      </c>
      <c r="F4069" t="s">
        <v>8222</v>
      </c>
      <c r="G4069" t="s">
        <v>8224</v>
      </c>
      <c r="H4069" t="s">
        <v>8246</v>
      </c>
      <c r="I4069">
        <v>1489775641</v>
      </c>
      <c r="J4069">
        <v>1487360041</v>
      </c>
      <c r="K4069" t="b">
        <v>0</v>
      </c>
      <c r="L4069">
        <v>101</v>
      </c>
      <c r="M4069" t="b">
        <v>0</v>
      </c>
      <c r="N4069" t="s">
        <v>8293</v>
      </c>
      <c r="O4069" s="5">
        <f>E4069/D4069</f>
        <v>1.0912500000000001</v>
      </c>
      <c r="P4069" s="6">
        <f>ROUND(E4069/L4069,2)</f>
        <v>86.44</v>
      </c>
      <c r="Q4069" t="str">
        <f>LEFT(N4069, SEARCH("/",N4069)-1)</f>
        <v>music</v>
      </c>
      <c r="R4069" t="str">
        <f>RIGHT(N4069, LEN(N4069)-SEARCH("/",N4069))</f>
        <v>faith</v>
      </c>
      <c r="S4069" s="10">
        <f t="shared" si="126"/>
        <v>42783.606956018521</v>
      </c>
      <c r="T4069" s="10">
        <f t="shared" si="127"/>
        <v>42811.565289351849</v>
      </c>
    </row>
    <row r="4070" spans="1:20" ht="49" x14ac:dyDescent="0.25">
      <c r="A4070">
        <v>1685</v>
      </c>
      <c r="B4070" s="3" t="s">
        <v>1686</v>
      </c>
      <c r="C4070" s="3" t="s">
        <v>5795</v>
      </c>
      <c r="D4070">
        <v>350</v>
      </c>
      <c r="E4070">
        <v>360</v>
      </c>
      <c r="F4070" t="s">
        <v>8222</v>
      </c>
      <c r="G4070" t="s">
        <v>8224</v>
      </c>
      <c r="H4070" t="s">
        <v>8246</v>
      </c>
      <c r="I4070">
        <v>1490331623</v>
      </c>
      <c r="J4070">
        <v>1487743223</v>
      </c>
      <c r="K4070" t="b">
        <v>0</v>
      </c>
      <c r="L4070">
        <v>15</v>
      </c>
      <c r="M4070" t="b">
        <v>0</v>
      </c>
      <c r="N4070" t="s">
        <v>8293</v>
      </c>
      <c r="O4070" s="5">
        <f>E4070/D4070</f>
        <v>1.0285714285714285</v>
      </c>
      <c r="P4070" s="6">
        <f>ROUND(E4070/L4070,2)</f>
        <v>24</v>
      </c>
      <c r="Q4070" t="str">
        <f>LEFT(N4070, SEARCH("/",N4070)-1)</f>
        <v>music</v>
      </c>
      <c r="R4070" t="str">
        <f>RIGHT(N4070, LEN(N4070)-SEARCH("/",N4070))</f>
        <v>faith</v>
      </c>
      <c r="S4070" s="10">
        <f t="shared" si="126"/>
        <v>42788.041932870365</v>
      </c>
      <c r="T4070" s="10">
        <f t="shared" si="127"/>
        <v>42818.0002662037</v>
      </c>
    </row>
    <row r="4071" spans="1:20" ht="49" x14ac:dyDescent="0.25">
      <c r="A4071">
        <v>1686</v>
      </c>
      <c r="B4071" s="3" t="s">
        <v>1687</v>
      </c>
      <c r="C4071" s="3" t="s">
        <v>5796</v>
      </c>
      <c r="D4071">
        <v>5000</v>
      </c>
      <c r="E4071">
        <v>18</v>
      </c>
      <c r="F4071" t="s">
        <v>8222</v>
      </c>
      <c r="G4071" t="s">
        <v>8229</v>
      </c>
      <c r="H4071" t="s">
        <v>8251</v>
      </c>
      <c r="I4071">
        <v>1493320519</v>
      </c>
      <c r="J4071">
        <v>1488140119</v>
      </c>
      <c r="K4071" t="b">
        <v>0</v>
      </c>
      <c r="L4071">
        <v>1</v>
      </c>
      <c r="M4071" t="b">
        <v>0</v>
      </c>
      <c r="N4071" t="s">
        <v>8293</v>
      </c>
      <c r="O4071" s="5">
        <f>E4071/D4071</f>
        <v>3.5999999999999999E-3</v>
      </c>
      <c r="P4071" s="6">
        <f>ROUND(E4071/L4071,2)</f>
        <v>18</v>
      </c>
      <c r="Q4071" t="str">
        <f>LEFT(N4071, SEARCH("/",N4071)-1)</f>
        <v>music</v>
      </c>
      <c r="R4071" t="str">
        <f>RIGHT(N4071, LEN(N4071)-SEARCH("/",N4071))</f>
        <v>faith</v>
      </c>
      <c r="S4071" s="10">
        <f t="shared" si="126"/>
        <v>42792.635636574072</v>
      </c>
      <c r="T4071" s="10">
        <f t="shared" si="127"/>
        <v>42852.593969907401</v>
      </c>
    </row>
    <row r="4072" spans="1:20" ht="49" x14ac:dyDescent="0.25">
      <c r="A4072">
        <v>1687</v>
      </c>
      <c r="B4072" s="3" t="s">
        <v>1688</v>
      </c>
      <c r="C4072" s="3" t="s">
        <v>5797</v>
      </c>
      <c r="D4072">
        <v>10000</v>
      </c>
      <c r="E4072">
        <v>3125</v>
      </c>
      <c r="F4072" t="s">
        <v>8222</v>
      </c>
      <c r="G4072" t="s">
        <v>8224</v>
      </c>
      <c r="H4072" t="s">
        <v>8246</v>
      </c>
      <c r="I4072">
        <v>1491855300</v>
      </c>
      <c r="J4072">
        <v>1488935245</v>
      </c>
      <c r="K4072" t="b">
        <v>0</v>
      </c>
      <c r="L4072">
        <v>39</v>
      </c>
      <c r="M4072" t="b">
        <v>0</v>
      </c>
      <c r="N4072" t="s">
        <v>8293</v>
      </c>
      <c r="O4072" s="5">
        <f>E4072/D4072</f>
        <v>0.3125</v>
      </c>
      <c r="P4072" s="6">
        <f>ROUND(E4072/L4072,2)</f>
        <v>80.13</v>
      </c>
      <c r="Q4072" t="str">
        <f>LEFT(N4072, SEARCH("/",N4072)-1)</f>
        <v>music</v>
      </c>
      <c r="R4072" t="str">
        <f>RIGHT(N4072, LEN(N4072)-SEARCH("/",N4072))</f>
        <v>faith</v>
      </c>
      <c r="S4072" s="10">
        <f t="shared" si="126"/>
        <v>42801.838483796295</v>
      </c>
      <c r="T4072" s="10">
        <f t="shared" si="127"/>
        <v>42835.635416666664</v>
      </c>
    </row>
    <row r="4073" spans="1:20" ht="65" x14ac:dyDescent="0.25">
      <c r="A4073">
        <v>1688</v>
      </c>
      <c r="B4073" s="3" t="s">
        <v>1689</v>
      </c>
      <c r="C4073" s="3" t="s">
        <v>5798</v>
      </c>
      <c r="D4073">
        <v>4000</v>
      </c>
      <c r="E4073">
        <v>1772</v>
      </c>
      <c r="F4073" t="s">
        <v>8222</v>
      </c>
      <c r="G4073" t="s">
        <v>8224</v>
      </c>
      <c r="H4073" t="s">
        <v>8246</v>
      </c>
      <c r="I4073">
        <v>1491738594</v>
      </c>
      <c r="J4073">
        <v>1489150194</v>
      </c>
      <c r="K4073" t="b">
        <v>0</v>
      </c>
      <c r="L4073">
        <v>7</v>
      </c>
      <c r="M4073" t="b">
        <v>0</v>
      </c>
      <c r="N4073" t="s">
        <v>8293</v>
      </c>
      <c r="O4073" s="5">
        <f>E4073/D4073</f>
        <v>0.443</v>
      </c>
      <c r="P4073" s="6">
        <f>ROUND(E4073/L4073,2)</f>
        <v>253.14</v>
      </c>
      <c r="Q4073" t="str">
        <f>LEFT(N4073, SEARCH("/",N4073)-1)</f>
        <v>music</v>
      </c>
      <c r="R4073" t="str">
        <f>RIGHT(N4073, LEN(N4073)-SEARCH("/",N4073))</f>
        <v>faith</v>
      </c>
      <c r="S4073" s="10">
        <f t="shared" si="126"/>
        <v>42804.326319444437</v>
      </c>
      <c r="T4073" s="10">
        <f t="shared" si="127"/>
        <v>42834.28465277778</v>
      </c>
    </row>
    <row r="4074" spans="1:20" ht="18" x14ac:dyDescent="0.25">
      <c r="A4074">
        <v>1689</v>
      </c>
      <c r="B4074" s="3" t="s">
        <v>1690</v>
      </c>
      <c r="C4074" s="3" t="s">
        <v>5799</v>
      </c>
      <c r="D4074">
        <v>2400</v>
      </c>
      <c r="E4074">
        <v>2400</v>
      </c>
      <c r="F4074" t="s">
        <v>8222</v>
      </c>
      <c r="G4074" t="s">
        <v>8224</v>
      </c>
      <c r="H4074" t="s">
        <v>8246</v>
      </c>
      <c r="I4074">
        <v>1489700230</v>
      </c>
      <c r="J4074">
        <v>1487111830</v>
      </c>
      <c r="K4074" t="b">
        <v>0</v>
      </c>
      <c r="L4074">
        <v>14</v>
      </c>
      <c r="M4074" t="b">
        <v>0</v>
      </c>
      <c r="N4074" t="s">
        <v>8293</v>
      </c>
      <c r="O4074" s="5">
        <f>E4074/D4074</f>
        <v>1</v>
      </c>
      <c r="P4074" s="6">
        <f>ROUND(E4074/L4074,2)</f>
        <v>171.43</v>
      </c>
      <c r="Q4074" t="str">
        <f>LEFT(N4074, SEARCH("/",N4074)-1)</f>
        <v>music</v>
      </c>
      <c r="R4074" t="str">
        <f>RIGHT(N4074, LEN(N4074)-SEARCH("/",N4074))</f>
        <v>faith</v>
      </c>
      <c r="S4074" s="10">
        <f t="shared" si="126"/>
        <v>42780.734143518515</v>
      </c>
      <c r="T4074" s="10">
        <f t="shared" si="127"/>
        <v>42810.692476851851</v>
      </c>
    </row>
    <row r="4075" spans="1:20" ht="49" x14ac:dyDescent="0.25">
      <c r="A4075">
        <v>1690</v>
      </c>
      <c r="B4075" s="3" t="s">
        <v>1691</v>
      </c>
      <c r="C4075" s="3" t="s">
        <v>5800</v>
      </c>
      <c r="D4075">
        <v>2500</v>
      </c>
      <c r="E4075">
        <v>635</v>
      </c>
      <c r="F4075" t="s">
        <v>8222</v>
      </c>
      <c r="G4075" t="s">
        <v>8224</v>
      </c>
      <c r="H4075" t="s">
        <v>8246</v>
      </c>
      <c r="I4075">
        <v>1491470442</v>
      </c>
      <c r="J4075">
        <v>1488882042</v>
      </c>
      <c r="K4075" t="b">
        <v>0</v>
      </c>
      <c r="L4075">
        <v>11</v>
      </c>
      <c r="M4075" t="b">
        <v>0</v>
      </c>
      <c r="N4075" t="s">
        <v>8293</v>
      </c>
      <c r="O4075" s="5">
        <f>E4075/D4075</f>
        <v>0.254</v>
      </c>
      <c r="P4075" s="6">
        <f>ROUND(E4075/L4075,2)</f>
        <v>57.73</v>
      </c>
      <c r="Q4075" t="str">
        <f>LEFT(N4075, SEARCH("/",N4075)-1)</f>
        <v>music</v>
      </c>
      <c r="R4075" t="str">
        <f>RIGHT(N4075, LEN(N4075)-SEARCH("/",N4075))</f>
        <v>faith</v>
      </c>
      <c r="S4075" s="10">
        <f t="shared" si="126"/>
        <v>42801.222708333335</v>
      </c>
      <c r="T4075" s="10">
        <f t="shared" si="127"/>
        <v>42831.181041666663</v>
      </c>
    </row>
    <row r="4076" spans="1:20" ht="49" x14ac:dyDescent="0.25">
      <c r="A4076">
        <v>1691</v>
      </c>
      <c r="B4076" s="3" t="s">
        <v>1692</v>
      </c>
      <c r="C4076" s="3" t="s">
        <v>5801</v>
      </c>
      <c r="D4076">
        <v>30000</v>
      </c>
      <c r="E4076">
        <v>10042</v>
      </c>
      <c r="F4076" t="s">
        <v>8222</v>
      </c>
      <c r="G4076" t="s">
        <v>8224</v>
      </c>
      <c r="H4076" t="s">
        <v>8246</v>
      </c>
      <c r="I4076">
        <v>1491181200</v>
      </c>
      <c r="J4076">
        <v>1488387008</v>
      </c>
      <c r="K4076" t="b">
        <v>0</v>
      </c>
      <c r="L4076">
        <v>38</v>
      </c>
      <c r="M4076" t="b">
        <v>0</v>
      </c>
      <c r="N4076" t="s">
        <v>8293</v>
      </c>
      <c r="O4076" s="5">
        <f>E4076/D4076</f>
        <v>0.33473333333333333</v>
      </c>
      <c r="P4076" s="6">
        <f>ROUND(E4076/L4076,2)</f>
        <v>264.26</v>
      </c>
      <c r="Q4076" t="str">
        <f>LEFT(N4076, SEARCH("/",N4076)-1)</f>
        <v>music</v>
      </c>
      <c r="R4076" t="str">
        <f>RIGHT(N4076, LEN(N4076)-SEARCH("/",N4076))</f>
        <v>faith</v>
      </c>
      <c r="S4076" s="10">
        <f t="shared" si="126"/>
        <v>42795.493148148147</v>
      </c>
      <c r="T4076" s="10">
        <f t="shared" si="127"/>
        <v>42827.833333333336</v>
      </c>
    </row>
    <row r="4077" spans="1:20" ht="49" x14ac:dyDescent="0.25">
      <c r="A4077">
        <v>1692</v>
      </c>
      <c r="B4077" s="3" t="s">
        <v>1693</v>
      </c>
      <c r="C4077" s="3" t="s">
        <v>5802</v>
      </c>
      <c r="D4077">
        <v>5000</v>
      </c>
      <c r="E4077">
        <v>2390</v>
      </c>
      <c r="F4077" t="s">
        <v>8222</v>
      </c>
      <c r="G4077" t="s">
        <v>8224</v>
      </c>
      <c r="H4077" t="s">
        <v>8246</v>
      </c>
      <c r="I4077">
        <v>1490572740</v>
      </c>
      <c r="J4077">
        <v>1487734667</v>
      </c>
      <c r="K4077" t="b">
        <v>0</v>
      </c>
      <c r="L4077">
        <v>15</v>
      </c>
      <c r="M4077" t="b">
        <v>0</v>
      </c>
      <c r="N4077" t="s">
        <v>8293</v>
      </c>
      <c r="O4077" s="5">
        <f>E4077/D4077</f>
        <v>0.47799999999999998</v>
      </c>
      <c r="P4077" s="6">
        <f>ROUND(E4077/L4077,2)</f>
        <v>159.33000000000001</v>
      </c>
      <c r="Q4077" t="str">
        <f>LEFT(N4077, SEARCH("/",N4077)-1)</f>
        <v>music</v>
      </c>
      <c r="R4077" t="str">
        <f>RIGHT(N4077, LEN(N4077)-SEARCH("/",N4077))</f>
        <v>faith</v>
      </c>
      <c r="S4077" s="10">
        <f t="shared" si="126"/>
        <v>42787.94290509259</v>
      </c>
      <c r="T4077" s="10">
        <f t="shared" si="127"/>
        <v>42820.790972222218</v>
      </c>
    </row>
    <row r="4078" spans="1:20" ht="49" x14ac:dyDescent="0.25">
      <c r="A4078">
        <v>1693</v>
      </c>
      <c r="B4078" s="3" t="s">
        <v>1694</v>
      </c>
      <c r="C4078" s="3" t="s">
        <v>5803</v>
      </c>
      <c r="D4078">
        <v>3000</v>
      </c>
      <c r="E4078">
        <v>280</v>
      </c>
      <c r="F4078" t="s">
        <v>8222</v>
      </c>
      <c r="G4078" t="s">
        <v>8225</v>
      </c>
      <c r="H4078" t="s">
        <v>8247</v>
      </c>
      <c r="I4078">
        <v>1491768000</v>
      </c>
      <c r="J4078">
        <v>1489097112</v>
      </c>
      <c r="K4078" t="b">
        <v>0</v>
      </c>
      <c r="L4078">
        <v>8</v>
      </c>
      <c r="M4078" t="b">
        <v>0</v>
      </c>
      <c r="N4078" t="s">
        <v>8293</v>
      </c>
      <c r="O4078" s="5">
        <f>E4078/D4078</f>
        <v>9.3333333333333338E-2</v>
      </c>
      <c r="P4078" s="6">
        <f>ROUND(E4078/L4078,2)</f>
        <v>35</v>
      </c>
      <c r="Q4078" t="str">
        <f>LEFT(N4078, SEARCH("/",N4078)-1)</f>
        <v>music</v>
      </c>
      <c r="R4078" t="str">
        <f>RIGHT(N4078, LEN(N4078)-SEARCH("/",N4078))</f>
        <v>faith</v>
      </c>
      <c r="S4078" s="10">
        <f t="shared" si="126"/>
        <v>42803.711944444447</v>
      </c>
      <c r="T4078" s="10">
        <f t="shared" si="127"/>
        <v>42834.624999999993</v>
      </c>
    </row>
    <row r="4079" spans="1:20" ht="49" x14ac:dyDescent="0.25">
      <c r="A4079">
        <v>1694</v>
      </c>
      <c r="B4079" s="3" t="s">
        <v>1695</v>
      </c>
      <c r="C4079" s="3" t="s">
        <v>5804</v>
      </c>
      <c r="D4079">
        <v>10000</v>
      </c>
      <c r="E4079">
        <v>5</v>
      </c>
      <c r="F4079" t="s">
        <v>8222</v>
      </c>
      <c r="G4079" t="s">
        <v>8224</v>
      </c>
      <c r="H4079" t="s">
        <v>8246</v>
      </c>
      <c r="I4079">
        <v>1490589360</v>
      </c>
      <c r="J4079">
        <v>1488038674</v>
      </c>
      <c r="K4079" t="b">
        <v>0</v>
      </c>
      <c r="L4079">
        <v>1</v>
      </c>
      <c r="M4079" t="b">
        <v>0</v>
      </c>
      <c r="N4079" t="s">
        <v>8293</v>
      </c>
      <c r="O4079" s="5">
        <f>E4079/D4079</f>
        <v>5.0000000000000001E-4</v>
      </c>
      <c r="P4079" s="6">
        <f>ROUND(E4079/L4079,2)</f>
        <v>5</v>
      </c>
      <c r="Q4079" t="str">
        <f>LEFT(N4079, SEARCH("/",N4079)-1)</f>
        <v>music</v>
      </c>
      <c r="R4079" t="str">
        <f>RIGHT(N4079, LEN(N4079)-SEARCH("/",N4079))</f>
        <v>faith</v>
      </c>
      <c r="S4079" s="10">
        <f t="shared" si="126"/>
        <v>42791.461504629631</v>
      </c>
      <c r="T4079" s="10">
        <f t="shared" si="127"/>
        <v>42820.98333333333</v>
      </c>
    </row>
    <row r="4080" spans="1:20" ht="49" x14ac:dyDescent="0.25">
      <c r="A4080">
        <v>1695</v>
      </c>
      <c r="B4080" s="3" t="s">
        <v>1696</v>
      </c>
      <c r="C4080" s="3" t="s">
        <v>5805</v>
      </c>
      <c r="D4080">
        <v>12000</v>
      </c>
      <c r="E4080">
        <v>1405</v>
      </c>
      <c r="F4080" t="s">
        <v>8222</v>
      </c>
      <c r="G4080" t="s">
        <v>8224</v>
      </c>
      <c r="H4080" t="s">
        <v>8246</v>
      </c>
      <c r="I4080">
        <v>1491786000</v>
      </c>
      <c r="J4080">
        <v>1488847514</v>
      </c>
      <c r="K4080" t="b">
        <v>0</v>
      </c>
      <c r="L4080">
        <v>23</v>
      </c>
      <c r="M4080" t="b">
        <v>0</v>
      </c>
      <c r="N4080" t="s">
        <v>8293</v>
      </c>
      <c r="O4080" s="5">
        <f>E4080/D4080</f>
        <v>0.11708333333333333</v>
      </c>
      <c r="P4080" s="6">
        <f>ROUND(E4080/L4080,2)</f>
        <v>61.09</v>
      </c>
      <c r="Q4080" t="str">
        <f>LEFT(N4080, SEARCH("/",N4080)-1)</f>
        <v>music</v>
      </c>
      <c r="R4080" t="str">
        <f>RIGHT(N4080, LEN(N4080)-SEARCH("/",N4080))</f>
        <v>faith</v>
      </c>
      <c r="S4080" s="10">
        <f t="shared" si="126"/>
        <v>42800.823078703703</v>
      </c>
      <c r="T4080" s="10">
        <f t="shared" si="127"/>
        <v>42834.833333333336</v>
      </c>
    </row>
    <row r="4081" spans="1:20" ht="49" x14ac:dyDescent="0.25">
      <c r="A4081">
        <v>1696</v>
      </c>
      <c r="B4081" s="3" t="s">
        <v>1697</v>
      </c>
      <c r="C4081" s="3" t="s">
        <v>5806</v>
      </c>
      <c r="D4081">
        <v>300000</v>
      </c>
      <c r="E4081">
        <v>0</v>
      </c>
      <c r="F4081" t="s">
        <v>8222</v>
      </c>
      <c r="G4081" t="s">
        <v>8224</v>
      </c>
      <c r="H4081" t="s">
        <v>8246</v>
      </c>
      <c r="I4081">
        <v>1491007211</v>
      </c>
      <c r="J4081">
        <v>1488418811</v>
      </c>
      <c r="K4081" t="b">
        <v>0</v>
      </c>
      <c r="L4081">
        <v>0</v>
      </c>
      <c r="M4081" t="b">
        <v>0</v>
      </c>
      <c r="N4081" t="s">
        <v>8293</v>
      </c>
      <c r="O4081" s="5">
        <f>E4081/D4081</f>
        <v>0</v>
      </c>
      <c r="P4081" s="6" t="e">
        <f>ROUND(E4081/L4081,2)</f>
        <v>#DIV/0!</v>
      </c>
      <c r="Q4081" t="str">
        <f>LEFT(N4081, SEARCH("/",N4081)-1)</f>
        <v>music</v>
      </c>
      <c r="R4081" t="str">
        <f>RIGHT(N4081, LEN(N4081)-SEARCH("/",N4081))</f>
        <v>faith</v>
      </c>
      <c r="S4081" s="10">
        <f t="shared" si="126"/>
        <v>42795.861238425925</v>
      </c>
      <c r="T4081" s="10">
        <f t="shared" si="127"/>
        <v>42825.819571759253</v>
      </c>
    </row>
    <row r="4082" spans="1:20" ht="49" x14ac:dyDescent="0.25">
      <c r="A4082">
        <v>1697</v>
      </c>
      <c r="B4082" s="3" t="s">
        <v>1698</v>
      </c>
      <c r="C4082" s="3" t="s">
        <v>5807</v>
      </c>
      <c r="D4082">
        <v>12500</v>
      </c>
      <c r="E4082">
        <v>2526</v>
      </c>
      <c r="F4082" t="s">
        <v>8222</v>
      </c>
      <c r="G4082" t="s">
        <v>8224</v>
      </c>
      <c r="H4082" t="s">
        <v>8246</v>
      </c>
      <c r="I4082">
        <v>1491781648</v>
      </c>
      <c r="J4082">
        <v>1489193248</v>
      </c>
      <c r="K4082" t="b">
        <v>0</v>
      </c>
      <c r="L4082">
        <v>22</v>
      </c>
      <c r="M4082" t="b">
        <v>0</v>
      </c>
      <c r="N4082" t="s">
        <v>8293</v>
      </c>
      <c r="O4082" s="5">
        <f>E4082/D4082</f>
        <v>0.20208000000000001</v>
      </c>
      <c r="P4082" s="6">
        <f>ROUND(E4082/L4082,2)</f>
        <v>114.82</v>
      </c>
      <c r="Q4082" t="str">
        <f>LEFT(N4082, SEARCH("/",N4082)-1)</f>
        <v>music</v>
      </c>
      <c r="R4082" t="str">
        <f>RIGHT(N4082, LEN(N4082)-SEARCH("/",N4082))</f>
        <v>faith</v>
      </c>
      <c r="S4082" s="10">
        <f t="shared" si="126"/>
        <v>42804.824629629627</v>
      </c>
      <c r="T4082" s="10">
        <f t="shared" si="127"/>
        <v>42834.782962962963</v>
      </c>
    </row>
    <row r="4083" spans="1:20" ht="81" x14ac:dyDescent="0.25">
      <c r="A4083">
        <v>1698</v>
      </c>
      <c r="B4083" s="3" t="s">
        <v>1699</v>
      </c>
      <c r="C4083" s="3" t="s">
        <v>5808</v>
      </c>
      <c r="D4083">
        <v>125000</v>
      </c>
      <c r="E4083">
        <v>0</v>
      </c>
      <c r="F4083" t="s">
        <v>8222</v>
      </c>
      <c r="G4083" t="s">
        <v>8224</v>
      </c>
      <c r="H4083" t="s">
        <v>8246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8293</v>
      </c>
      <c r="O4083" s="5">
        <f>E4083/D4083</f>
        <v>0</v>
      </c>
      <c r="P4083" s="6" t="e">
        <f>ROUND(E4083/L4083,2)</f>
        <v>#DIV/0!</v>
      </c>
      <c r="Q4083" t="str">
        <f>LEFT(N4083, SEARCH("/",N4083)-1)</f>
        <v>music</v>
      </c>
      <c r="R4083" t="str">
        <f>RIGHT(N4083, LEN(N4083)-SEARCH("/",N4083))</f>
        <v>faith</v>
      </c>
      <c r="S4083" s="10">
        <f t="shared" si="126"/>
        <v>42795.999537037038</v>
      </c>
      <c r="T4083" s="10">
        <f t="shared" si="127"/>
        <v>42819.939583333333</v>
      </c>
    </row>
    <row r="4084" spans="1:20" ht="49" x14ac:dyDescent="0.25">
      <c r="A4084">
        <v>1699</v>
      </c>
      <c r="B4084" s="3" t="s">
        <v>1700</v>
      </c>
      <c r="C4084" s="3" t="s">
        <v>5809</v>
      </c>
      <c r="D4084">
        <v>5105</v>
      </c>
      <c r="E4084">
        <v>216</v>
      </c>
      <c r="F4084" t="s">
        <v>8222</v>
      </c>
      <c r="G4084" t="s">
        <v>8224</v>
      </c>
      <c r="H4084" t="s">
        <v>8246</v>
      </c>
      <c r="I4084">
        <v>1491943445</v>
      </c>
      <c r="J4084">
        <v>1489351445</v>
      </c>
      <c r="K4084" t="b">
        <v>0</v>
      </c>
      <c r="L4084">
        <v>4</v>
      </c>
      <c r="M4084" t="b">
        <v>0</v>
      </c>
      <c r="N4084" t="s">
        <v>8293</v>
      </c>
      <c r="O4084" s="5">
        <f>E4084/D4084</f>
        <v>4.2311459353574929E-2</v>
      </c>
      <c r="P4084" s="6">
        <f>ROUND(E4084/L4084,2)</f>
        <v>54</v>
      </c>
      <c r="Q4084" t="str">
        <f>LEFT(N4084, SEARCH("/",N4084)-1)</f>
        <v>music</v>
      </c>
      <c r="R4084" t="str">
        <f>RIGHT(N4084, LEN(N4084)-SEARCH("/",N4084))</f>
        <v>faith</v>
      </c>
      <c r="S4084" s="10">
        <f t="shared" si="126"/>
        <v>42806.655613425923</v>
      </c>
      <c r="T4084" s="10">
        <f t="shared" si="127"/>
        <v>42836.655613425923</v>
      </c>
    </row>
    <row r="4085" spans="1:20" ht="49" x14ac:dyDescent="0.25">
      <c r="A4085">
        <v>1700</v>
      </c>
      <c r="B4085" s="3" t="s">
        <v>1701</v>
      </c>
      <c r="C4085" s="3" t="s">
        <v>5810</v>
      </c>
      <c r="D4085">
        <v>20000</v>
      </c>
      <c r="E4085">
        <v>5212</v>
      </c>
      <c r="F4085" t="s">
        <v>8222</v>
      </c>
      <c r="G4085" t="s">
        <v>8224</v>
      </c>
      <c r="H4085" t="s">
        <v>8246</v>
      </c>
      <c r="I4085">
        <v>1491019200</v>
      </c>
      <c r="J4085">
        <v>1488418990</v>
      </c>
      <c r="K4085" t="b">
        <v>0</v>
      </c>
      <c r="L4085">
        <v>79</v>
      </c>
      <c r="M4085" t="b">
        <v>0</v>
      </c>
      <c r="N4085" t="s">
        <v>8293</v>
      </c>
      <c r="O4085" s="5">
        <f>E4085/D4085</f>
        <v>0.2606</v>
      </c>
      <c r="P4085" s="6">
        <f>ROUND(E4085/L4085,2)</f>
        <v>65.97</v>
      </c>
      <c r="Q4085" t="str">
        <f>LEFT(N4085, SEARCH("/",N4085)-1)</f>
        <v>music</v>
      </c>
      <c r="R4085" t="str">
        <f>RIGHT(N4085, LEN(N4085)-SEARCH("/",N4085))</f>
        <v>faith</v>
      </c>
      <c r="S4085" s="10">
        <f t="shared" si="126"/>
        <v>42795.863310185181</v>
      </c>
      <c r="T4085" s="10">
        <f t="shared" si="127"/>
        <v>42825.958333333336</v>
      </c>
    </row>
    <row r="4086" spans="1:20" ht="49" x14ac:dyDescent="0.25">
      <c r="A4086">
        <v>2321</v>
      </c>
      <c r="B4086" s="3" t="s">
        <v>2322</v>
      </c>
      <c r="C4086" s="3" t="s">
        <v>6431</v>
      </c>
      <c r="D4086">
        <v>10557</v>
      </c>
      <c r="E4086">
        <v>4130</v>
      </c>
      <c r="F4086" t="s">
        <v>8222</v>
      </c>
      <c r="G4086" t="s">
        <v>8239</v>
      </c>
      <c r="H4086" t="s">
        <v>8249</v>
      </c>
      <c r="I4086">
        <v>1491282901</v>
      </c>
      <c r="J4086">
        <v>1488694501</v>
      </c>
      <c r="K4086" t="b">
        <v>0</v>
      </c>
      <c r="L4086">
        <v>64</v>
      </c>
      <c r="M4086" t="b">
        <v>0</v>
      </c>
      <c r="N4086" t="s">
        <v>8298</v>
      </c>
      <c r="O4086" s="5">
        <f>E4086/D4086</f>
        <v>0.39120962394619685</v>
      </c>
      <c r="P4086" s="6">
        <f>ROUND(E4086/L4086,2)</f>
        <v>64.53</v>
      </c>
      <c r="Q4086" t="str">
        <f>LEFT(N4086, SEARCH("/",N4086)-1)</f>
        <v>food</v>
      </c>
      <c r="R4086" t="str">
        <f>RIGHT(N4086, LEN(N4086)-SEARCH("/",N4086))</f>
        <v>small batch</v>
      </c>
      <c r="S4086" s="10">
        <f t="shared" si="126"/>
        <v>42799.052094907405</v>
      </c>
      <c r="T4086" s="10">
        <f t="shared" si="127"/>
        <v>42829.010428240734</v>
      </c>
    </row>
    <row r="4087" spans="1:20" ht="49" x14ac:dyDescent="0.25">
      <c r="A4087">
        <v>2322</v>
      </c>
      <c r="B4087" s="3" t="s">
        <v>2323</v>
      </c>
      <c r="C4087" s="3" t="s">
        <v>6432</v>
      </c>
      <c r="D4087">
        <v>2700</v>
      </c>
      <c r="E4087">
        <v>85</v>
      </c>
      <c r="F4087" t="s">
        <v>8222</v>
      </c>
      <c r="G4087" t="s">
        <v>8224</v>
      </c>
      <c r="H4087" t="s">
        <v>8246</v>
      </c>
      <c r="I4087">
        <v>1491769769</v>
      </c>
      <c r="J4087">
        <v>1489181369</v>
      </c>
      <c r="K4087" t="b">
        <v>0</v>
      </c>
      <c r="L4087">
        <v>4</v>
      </c>
      <c r="M4087" t="b">
        <v>0</v>
      </c>
      <c r="N4087" t="s">
        <v>8298</v>
      </c>
      <c r="O4087" s="5">
        <f>E4087/D4087</f>
        <v>3.1481481481481478E-2</v>
      </c>
      <c r="P4087" s="6">
        <f>ROUND(E4087/L4087,2)</f>
        <v>21.25</v>
      </c>
      <c r="Q4087" t="str">
        <f>LEFT(N4087, SEARCH("/",N4087)-1)</f>
        <v>food</v>
      </c>
      <c r="R4087" t="str">
        <f>RIGHT(N4087, LEN(N4087)-SEARCH("/",N4087))</f>
        <v>small batch</v>
      </c>
      <c r="S4087" s="10">
        <f t="shared" si="126"/>
        <v>42804.6871412037</v>
      </c>
      <c r="T4087" s="10">
        <f t="shared" si="127"/>
        <v>42834.645474537036</v>
      </c>
    </row>
    <row r="4088" spans="1:20" ht="49" x14ac:dyDescent="0.25">
      <c r="A4088">
        <v>2323</v>
      </c>
      <c r="B4088" s="3" t="s">
        <v>2324</v>
      </c>
      <c r="C4088" s="3" t="s">
        <v>6433</v>
      </c>
      <c r="D4088">
        <v>250</v>
      </c>
      <c r="E4088">
        <v>120</v>
      </c>
      <c r="F4088" t="s">
        <v>8222</v>
      </c>
      <c r="G4088" t="s">
        <v>8224</v>
      </c>
      <c r="H4088" t="s">
        <v>8246</v>
      </c>
      <c r="I4088">
        <v>1490033247</v>
      </c>
      <c r="J4088">
        <v>1489428447</v>
      </c>
      <c r="K4088" t="b">
        <v>0</v>
      </c>
      <c r="L4088">
        <v>4</v>
      </c>
      <c r="M4088" t="b">
        <v>0</v>
      </c>
      <c r="N4088" t="s">
        <v>8298</v>
      </c>
      <c r="O4088" s="5">
        <f>E4088/D4088</f>
        <v>0.48</v>
      </c>
      <c r="P4088" s="6">
        <f>ROUND(E4088/L4088,2)</f>
        <v>30</v>
      </c>
      <c r="Q4088" t="str">
        <f>LEFT(N4088, SEARCH("/",N4088)-1)</f>
        <v>food</v>
      </c>
      <c r="R4088" t="str">
        <f>RIGHT(N4088, LEN(N4088)-SEARCH("/",N4088))</f>
        <v>small batch</v>
      </c>
      <c r="S4088" s="10">
        <f t="shared" si="126"/>
        <v>42807.546840277777</v>
      </c>
      <c r="T4088" s="10">
        <f t="shared" si="127"/>
        <v>42814.546840277777</v>
      </c>
    </row>
    <row r="4089" spans="1:20" ht="33" x14ac:dyDescent="0.25">
      <c r="A4089">
        <v>2324</v>
      </c>
      <c r="B4089" s="3" t="s">
        <v>2325</v>
      </c>
      <c r="C4089" s="3" t="s">
        <v>6434</v>
      </c>
      <c r="D4089">
        <v>7500</v>
      </c>
      <c r="E4089">
        <v>1555</v>
      </c>
      <c r="F4089" t="s">
        <v>8222</v>
      </c>
      <c r="G4089" t="s">
        <v>8225</v>
      </c>
      <c r="H4089" t="s">
        <v>8247</v>
      </c>
      <c r="I4089">
        <v>1490559285</v>
      </c>
      <c r="J4089">
        <v>1487970885</v>
      </c>
      <c r="K4089" t="b">
        <v>0</v>
      </c>
      <c r="L4089">
        <v>61</v>
      </c>
      <c r="M4089" t="b">
        <v>0</v>
      </c>
      <c r="N4089" t="s">
        <v>8298</v>
      </c>
      <c r="O4089" s="5">
        <f>E4089/D4089</f>
        <v>0.20733333333333334</v>
      </c>
      <c r="P4089" s="6">
        <f>ROUND(E4089/L4089,2)</f>
        <v>25.49</v>
      </c>
      <c r="Q4089" t="str">
        <f>LEFT(N4089, SEARCH("/",N4089)-1)</f>
        <v>food</v>
      </c>
      <c r="R4089" t="str">
        <f>RIGHT(N4089, LEN(N4089)-SEARCH("/",N4089))</f>
        <v>small batch</v>
      </c>
      <c r="S4089" s="10">
        <f t="shared" si="126"/>
        <v>42790.67690972222</v>
      </c>
      <c r="T4089" s="10">
        <f t="shared" si="127"/>
        <v>42820.635243055549</v>
      </c>
    </row>
    <row r="4090" spans="1:20" ht="49" x14ac:dyDescent="0.25">
      <c r="A4090">
        <v>2325</v>
      </c>
      <c r="B4090" s="3" t="s">
        <v>2326</v>
      </c>
      <c r="C4090" s="3" t="s">
        <v>6435</v>
      </c>
      <c r="D4090">
        <v>1000</v>
      </c>
      <c r="E4090">
        <v>80</v>
      </c>
      <c r="F4090" t="s">
        <v>8222</v>
      </c>
      <c r="G4090" t="s">
        <v>8224</v>
      </c>
      <c r="H4090" t="s">
        <v>8246</v>
      </c>
      <c r="I4090">
        <v>1490830331</v>
      </c>
      <c r="J4090">
        <v>1488241931</v>
      </c>
      <c r="K4090" t="b">
        <v>0</v>
      </c>
      <c r="L4090">
        <v>7</v>
      </c>
      <c r="M4090" t="b">
        <v>0</v>
      </c>
      <c r="N4090" t="s">
        <v>8298</v>
      </c>
      <c r="O4090" s="5">
        <f>E4090/D4090</f>
        <v>0.08</v>
      </c>
      <c r="P4090" s="6">
        <f>ROUND(E4090/L4090,2)</f>
        <v>11.43</v>
      </c>
      <c r="Q4090" t="str">
        <f>LEFT(N4090, SEARCH("/",N4090)-1)</f>
        <v>food</v>
      </c>
      <c r="R4090" t="str">
        <f>RIGHT(N4090, LEN(N4090)-SEARCH("/",N4090))</f>
        <v>small batch</v>
      </c>
      <c r="S4090" s="10">
        <f t="shared" si="126"/>
        <v>42793.814016203702</v>
      </c>
      <c r="T4090" s="10">
        <f t="shared" si="127"/>
        <v>42823.772349537037</v>
      </c>
    </row>
    <row r="4091" spans="1:20" ht="49" x14ac:dyDescent="0.25">
      <c r="A4091">
        <v>2326</v>
      </c>
      <c r="B4091" s="3" t="s">
        <v>2327</v>
      </c>
      <c r="C4091" s="3" t="s">
        <v>6436</v>
      </c>
      <c r="D4091">
        <v>15000</v>
      </c>
      <c r="E4091">
        <v>108</v>
      </c>
      <c r="F4091" t="s">
        <v>8222</v>
      </c>
      <c r="G4091" t="s">
        <v>8224</v>
      </c>
      <c r="H4091" t="s">
        <v>8246</v>
      </c>
      <c r="I4091">
        <v>1493571600</v>
      </c>
      <c r="J4091">
        <v>1489106948</v>
      </c>
      <c r="K4091" t="b">
        <v>0</v>
      </c>
      <c r="L4091">
        <v>1</v>
      </c>
      <c r="M4091" t="b">
        <v>0</v>
      </c>
      <c r="N4091" t="s">
        <v>8298</v>
      </c>
      <c r="O4091" s="5">
        <f>E4091/D4091</f>
        <v>7.1999999999999998E-3</v>
      </c>
      <c r="P4091" s="6">
        <f>ROUND(E4091/L4091,2)</f>
        <v>108</v>
      </c>
      <c r="Q4091" t="str">
        <f>LEFT(N4091, SEARCH("/",N4091)-1)</f>
        <v>food</v>
      </c>
      <c r="R4091" t="str">
        <f>RIGHT(N4091, LEN(N4091)-SEARCH("/",N4091))</f>
        <v>small batch</v>
      </c>
      <c r="S4091" s="10">
        <f t="shared" si="126"/>
        <v>42803.825787037036</v>
      </c>
      <c r="T4091" s="10">
        <f t="shared" si="127"/>
        <v>42855.499999999993</v>
      </c>
    </row>
    <row r="4092" spans="1:20" ht="49" x14ac:dyDescent="0.25">
      <c r="A4092">
        <v>2701</v>
      </c>
      <c r="B4092" s="3" t="s">
        <v>2701</v>
      </c>
      <c r="C4092" s="3" t="s">
        <v>6811</v>
      </c>
      <c r="D4092">
        <v>3400</v>
      </c>
      <c r="E4092">
        <v>1570</v>
      </c>
      <c r="F4092" t="s">
        <v>8222</v>
      </c>
      <c r="G4092" t="s">
        <v>8241</v>
      </c>
      <c r="H4092" t="s">
        <v>8249</v>
      </c>
      <c r="I4092">
        <v>1491586534</v>
      </c>
      <c r="J4092">
        <v>1488911734</v>
      </c>
      <c r="K4092" t="b">
        <v>0</v>
      </c>
      <c r="L4092">
        <v>46</v>
      </c>
      <c r="M4092" t="b">
        <v>0</v>
      </c>
      <c r="N4092" t="s">
        <v>8303</v>
      </c>
      <c r="O4092" s="5">
        <f>E4092/D4092</f>
        <v>0.46176470588235297</v>
      </c>
      <c r="P4092" s="6">
        <f>ROUND(E4092/L4092,2)</f>
        <v>34.130000000000003</v>
      </c>
      <c r="Q4092" t="str">
        <f>LEFT(N4092, SEARCH("/",N4092)-1)</f>
        <v>theater</v>
      </c>
      <c r="R4092" t="str">
        <f>RIGHT(N4092, LEN(N4092)-SEARCH("/",N4092))</f>
        <v>spaces</v>
      </c>
      <c r="S4092" s="10">
        <f t="shared" si="126"/>
        <v>42801.566365740735</v>
      </c>
      <c r="T4092" s="10">
        <f t="shared" si="127"/>
        <v>42832.524699074071</v>
      </c>
    </row>
    <row r="4093" spans="1:20" ht="49" x14ac:dyDescent="0.25">
      <c r="A4093">
        <v>2702</v>
      </c>
      <c r="B4093" s="3" t="s">
        <v>2702</v>
      </c>
      <c r="C4093" s="3" t="s">
        <v>6812</v>
      </c>
      <c r="D4093">
        <v>10000</v>
      </c>
      <c r="E4093">
        <v>3441</v>
      </c>
      <c r="F4093" t="s">
        <v>8222</v>
      </c>
      <c r="G4093" t="s">
        <v>8224</v>
      </c>
      <c r="H4093" t="s">
        <v>8246</v>
      </c>
      <c r="I4093">
        <v>1491416077</v>
      </c>
      <c r="J4093">
        <v>1488827677</v>
      </c>
      <c r="K4093" t="b">
        <v>1</v>
      </c>
      <c r="L4093">
        <v>26</v>
      </c>
      <c r="M4093" t="b">
        <v>0</v>
      </c>
      <c r="N4093" t="s">
        <v>8303</v>
      </c>
      <c r="O4093" s="5">
        <f>E4093/D4093</f>
        <v>0.34410000000000002</v>
      </c>
      <c r="P4093" s="6">
        <f>ROUND(E4093/L4093,2)</f>
        <v>132.35</v>
      </c>
      <c r="Q4093" t="str">
        <f>LEFT(N4093, SEARCH("/",N4093)-1)</f>
        <v>theater</v>
      </c>
      <c r="R4093" t="str">
        <f>RIGHT(N4093, LEN(N4093)-SEARCH("/",N4093))</f>
        <v>spaces</v>
      </c>
      <c r="S4093" s="10">
        <f t="shared" si="126"/>
        <v>42800.593483796292</v>
      </c>
      <c r="T4093" s="10">
        <f t="shared" si="127"/>
        <v>42830.551817129628</v>
      </c>
    </row>
    <row r="4094" spans="1:20" ht="33" x14ac:dyDescent="0.25">
      <c r="A4094">
        <v>2703</v>
      </c>
      <c r="B4094" s="3" t="s">
        <v>2703</v>
      </c>
      <c r="C4094" s="3" t="s">
        <v>6813</v>
      </c>
      <c r="D4094">
        <v>40000</v>
      </c>
      <c r="E4094">
        <v>41500</v>
      </c>
      <c r="F4094" t="s">
        <v>8222</v>
      </c>
      <c r="G4094" t="s">
        <v>8238</v>
      </c>
      <c r="H4094" t="s">
        <v>8256</v>
      </c>
      <c r="I4094">
        <v>1490196830</v>
      </c>
      <c r="J4094">
        <v>1485016430</v>
      </c>
      <c r="K4094" t="b">
        <v>0</v>
      </c>
      <c r="L4094">
        <v>45</v>
      </c>
      <c r="M4094" t="b">
        <v>0</v>
      </c>
      <c r="N4094" t="s">
        <v>8303</v>
      </c>
      <c r="O4094" s="5">
        <f>E4094/D4094</f>
        <v>1.0375000000000001</v>
      </c>
      <c r="P4094" s="6">
        <f>ROUND(E4094/L4094,2)</f>
        <v>922.22</v>
      </c>
      <c r="Q4094" t="str">
        <f>LEFT(N4094, SEARCH("/",N4094)-1)</f>
        <v>theater</v>
      </c>
      <c r="R4094" t="str">
        <f>RIGHT(N4094, LEN(N4094)-SEARCH("/",N4094))</f>
        <v>spaces</v>
      </c>
      <c r="S4094" s="10">
        <f t="shared" si="126"/>
        <v>42756.481828703698</v>
      </c>
      <c r="T4094" s="10">
        <f t="shared" si="127"/>
        <v>42816.440162037034</v>
      </c>
    </row>
    <row r="4095" spans="1:20" ht="49" x14ac:dyDescent="0.25">
      <c r="A4095">
        <v>2704</v>
      </c>
      <c r="B4095" s="3" t="s">
        <v>2704</v>
      </c>
      <c r="C4095" s="3" t="s">
        <v>6814</v>
      </c>
      <c r="D4095">
        <v>19000</v>
      </c>
      <c r="E4095">
        <v>1145</v>
      </c>
      <c r="F4095" t="s">
        <v>8222</v>
      </c>
      <c r="G4095" t="s">
        <v>8224</v>
      </c>
      <c r="H4095" t="s">
        <v>8246</v>
      </c>
      <c r="I4095">
        <v>1491421314</v>
      </c>
      <c r="J4095">
        <v>1487709714</v>
      </c>
      <c r="K4095" t="b">
        <v>0</v>
      </c>
      <c r="L4095">
        <v>7</v>
      </c>
      <c r="M4095" t="b">
        <v>0</v>
      </c>
      <c r="N4095" t="s">
        <v>8303</v>
      </c>
      <c r="O4095" s="5">
        <f>E4095/D4095</f>
        <v>6.0263157894736845E-2</v>
      </c>
      <c r="P4095" s="6">
        <f>ROUND(E4095/L4095,2)</f>
        <v>163.57</v>
      </c>
      <c r="Q4095" t="str">
        <f>LEFT(N4095, SEARCH("/",N4095)-1)</f>
        <v>theater</v>
      </c>
      <c r="R4095" t="str">
        <f>RIGHT(N4095, LEN(N4095)-SEARCH("/",N4095))</f>
        <v>spaces</v>
      </c>
      <c r="S4095" s="10">
        <f t="shared" si="126"/>
        <v>42787.654097222221</v>
      </c>
      <c r="T4095" s="10">
        <f t="shared" si="127"/>
        <v>42830.61243055555</v>
      </c>
    </row>
    <row r="4096" spans="1:20" ht="33" x14ac:dyDescent="0.25">
      <c r="A4096">
        <v>2705</v>
      </c>
      <c r="B4096" s="3" t="s">
        <v>2705</v>
      </c>
      <c r="C4096" s="3" t="s">
        <v>6815</v>
      </c>
      <c r="D4096">
        <v>16500</v>
      </c>
      <c r="E4096">
        <v>1739</v>
      </c>
      <c r="F4096" t="s">
        <v>8222</v>
      </c>
      <c r="G4096" t="s">
        <v>8224</v>
      </c>
      <c r="H4096" t="s">
        <v>8246</v>
      </c>
      <c r="I4096">
        <v>1490389158</v>
      </c>
      <c r="J4096">
        <v>1486504758</v>
      </c>
      <c r="K4096" t="b">
        <v>0</v>
      </c>
      <c r="L4096">
        <v>8</v>
      </c>
      <c r="M4096" t="b">
        <v>0</v>
      </c>
      <c r="N4096" t="s">
        <v>8303</v>
      </c>
      <c r="O4096" s="5">
        <f>E4096/D4096</f>
        <v>0.10539393939393939</v>
      </c>
      <c r="P4096" s="6">
        <f>ROUND(E4096/L4096,2)</f>
        <v>217.38</v>
      </c>
      <c r="Q4096" t="str">
        <f>LEFT(N4096, SEARCH("/",N4096)-1)</f>
        <v>theater</v>
      </c>
      <c r="R4096" t="str">
        <f>RIGHT(N4096, LEN(N4096)-SEARCH("/",N4096))</f>
        <v>spaces</v>
      </c>
      <c r="S4096" s="10">
        <f t="shared" si="126"/>
        <v>42773.70784722222</v>
      </c>
      <c r="T4096" s="10">
        <f t="shared" si="127"/>
        <v>42818.666180555556</v>
      </c>
    </row>
    <row r="4097" spans="1:20" ht="49" x14ac:dyDescent="0.25">
      <c r="A4097">
        <v>3128</v>
      </c>
      <c r="B4097" s="3" t="s">
        <v>3128</v>
      </c>
      <c r="C4097" s="3" t="s">
        <v>7238</v>
      </c>
      <c r="D4097">
        <v>15000</v>
      </c>
      <c r="E4097">
        <v>16291</v>
      </c>
      <c r="F4097" t="s">
        <v>8222</v>
      </c>
      <c r="G4097" t="s">
        <v>8224</v>
      </c>
      <c r="H4097" t="s">
        <v>8246</v>
      </c>
      <c r="I4097">
        <v>1489690141</v>
      </c>
      <c r="J4097">
        <v>1487101741</v>
      </c>
      <c r="K4097" t="b">
        <v>0</v>
      </c>
      <c r="L4097">
        <v>117</v>
      </c>
      <c r="M4097" t="b">
        <v>0</v>
      </c>
      <c r="N4097" t="s">
        <v>8271</v>
      </c>
      <c r="O4097" s="5">
        <f>E4097/D4097</f>
        <v>1.0860666666666667</v>
      </c>
      <c r="P4097" s="6">
        <f>ROUND(E4097/L4097,2)</f>
        <v>139.24</v>
      </c>
      <c r="Q4097" t="str">
        <f>LEFT(N4097, SEARCH("/",N4097)-1)</f>
        <v>theater</v>
      </c>
      <c r="R4097" t="str">
        <f>RIGHT(N4097, LEN(N4097)-SEARCH("/",N4097))</f>
        <v>plays</v>
      </c>
      <c r="S4097" s="10">
        <f t="shared" si="126"/>
        <v>42780.617372685178</v>
      </c>
      <c r="T4097" s="10">
        <f t="shared" si="127"/>
        <v>42810.575706018521</v>
      </c>
    </row>
    <row r="4098" spans="1:20" ht="49" x14ac:dyDescent="0.25">
      <c r="A4098">
        <v>3129</v>
      </c>
      <c r="B4098" s="3" t="s">
        <v>3129</v>
      </c>
      <c r="C4098" s="3" t="s">
        <v>7239</v>
      </c>
      <c r="D4098">
        <v>1250</v>
      </c>
      <c r="E4098">
        <v>10</v>
      </c>
      <c r="F4098" t="s">
        <v>8222</v>
      </c>
      <c r="G4098" t="s">
        <v>8224</v>
      </c>
      <c r="H4098" t="s">
        <v>8246</v>
      </c>
      <c r="I4098">
        <v>1492542819</v>
      </c>
      <c r="J4098">
        <v>1489090419</v>
      </c>
      <c r="K4098" t="b">
        <v>0</v>
      </c>
      <c r="L4098">
        <v>1</v>
      </c>
      <c r="M4098" t="b">
        <v>0</v>
      </c>
      <c r="N4098" t="s">
        <v>8271</v>
      </c>
      <c r="O4098" s="5">
        <f>E4098/D4098</f>
        <v>8.0000000000000002E-3</v>
      </c>
      <c r="P4098" s="6">
        <f>ROUND(E4098/L4098,2)</f>
        <v>10</v>
      </c>
      <c r="Q4098" t="str">
        <f>LEFT(N4098, SEARCH("/",N4098)-1)</f>
        <v>theater</v>
      </c>
      <c r="R4098" t="str">
        <f>RIGHT(N4098, LEN(N4098)-SEARCH("/",N4098))</f>
        <v>plays</v>
      </c>
      <c r="S4098" s="10">
        <f t="shared" si="126"/>
        <v>42803.634479166663</v>
      </c>
      <c r="T4098" s="10">
        <f t="shared" si="127"/>
        <v>42843.592812499999</v>
      </c>
    </row>
    <row r="4099" spans="1:20" ht="33" x14ac:dyDescent="0.25">
      <c r="A4099">
        <v>3130</v>
      </c>
      <c r="B4099" s="3" t="s">
        <v>3130</v>
      </c>
      <c r="C4099" s="3" t="s">
        <v>7240</v>
      </c>
      <c r="D4099">
        <v>10000</v>
      </c>
      <c r="E4099">
        <v>375</v>
      </c>
      <c r="F4099" t="s">
        <v>8222</v>
      </c>
      <c r="G4099" t="s">
        <v>8224</v>
      </c>
      <c r="H4099" t="s">
        <v>8246</v>
      </c>
      <c r="I4099">
        <v>1492145940</v>
      </c>
      <c r="J4099">
        <v>1489504916</v>
      </c>
      <c r="K4099" t="b">
        <v>0</v>
      </c>
      <c r="L4099">
        <v>4</v>
      </c>
      <c r="M4099" t="b">
        <v>0</v>
      </c>
      <c r="N4099" t="s">
        <v>8271</v>
      </c>
      <c r="O4099" s="5">
        <f>E4099/D4099</f>
        <v>3.7499999999999999E-2</v>
      </c>
      <c r="P4099" s="6">
        <f>ROUND(E4099/L4099,2)</f>
        <v>93.75</v>
      </c>
      <c r="Q4099" t="str">
        <f>LEFT(N4099, SEARCH("/",N4099)-1)</f>
        <v>theater</v>
      </c>
      <c r="R4099" t="str">
        <f>RIGHT(N4099, LEN(N4099)-SEARCH("/",N4099))</f>
        <v>plays</v>
      </c>
      <c r="S4099" s="10">
        <f t="shared" ref="S4099:S4115" si="128">(J4099/86400)+25569+(-5/24)</f>
        <v>42808.431898148141</v>
      </c>
      <c r="T4099" s="10">
        <f t="shared" ref="T4099:T4115" si="129">(I4099/86400)+25569+(-5/24)</f>
        <v>42838.999305555553</v>
      </c>
    </row>
    <row r="4100" spans="1:20" ht="33" x14ac:dyDescent="0.25">
      <c r="A4100">
        <v>3131</v>
      </c>
      <c r="B4100" s="3" t="s">
        <v>3131</v>
      </c>
      <c r="C4100" s="3" t="s">
        <v>7241</v>
      </c>
      <c r="D4100">
        <v>4100</v>
      </c>
      <c r="E4100">
        <v>645</v>
      </c>
      <c r="F4100" t="s">
        <v>8222</v>
      </c>
      <c r="G4100" t="s">
        <v>8224</v>
      </c>
      <c r="H4100" t="s">
        <v>8246</v>
      </c>
      <c r="I4100">
        <v>1491656045</v>
      </c>
      <c r="J4100">
        <v>1489067645</v>
      </c>
      <c r="K4100" t="b">
        <v>0</v>
      </c>
      <c r="L4100">
        <v>12</v>
      </c>
      <c r="M4100" t="b">
        <v>0</v>
      </c>
      <c r="N4100" t="s">
        <v>8271</v>
      </c>
      <c r="O4100" s="5">
        <f>E4100/D4100</f>
        <v>0.15731707317073171</v>
      </c>
      <c r="P4100" s="6">
        <f>ROUND(E4100/L4100,2)</f>
        <v>53.75</v>
      </c>
      <c r="Q4100" t="str">
        <f>LEFT(N4100, SEARCH("/",N4100)-1)</f>
        <v>theater</v>
      </c>
      <c r="R4100" t="str">
        <f>RIGHT(N4100, LEN(N4100)-SEARCH("/",N4100))</f>
        <v>plays</v>
      </c>
      <c r="S4100" s="10">
        <f t="shared" si="128"/>
        <v>42803.370891203704</v>
      </c>
      <c r="T4100" s="10">
        <f t="shared" si="129"/>
        <v>42833.329224537032</v>
      </c>
    </row>
    <row r="4101" spans="1:20" ht="33" x14ac:dyDescent="0.25">
      <c r="A4101">
        <v>3132</v>
      </c>
      <c r="B4101" s="3" t="s">
        <v>3132</v>
      </c>
      <c r="C4101" s="3" t="s">
        <v>7242</v>
      </c>
      <c r="D4101">
        <v>30000</v>
      </c>
      <c r="E4101">
        <v>10</v>
      </c>
      <c r="F4101" t="s">
        <v>8222</v>
      </c>
      <c r="G4101" t="s">
        <v>8224</v>
      </c>
      <c r="H4101" t="s">
        <v>8246</v>
      </c>
      <c r="I4101">
        <v>1492759460</v>
      </c>
      <c r="J4101">
        <v>1487579060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3.3333333333333332E-4</v>
      </c>
      <c r="P4101" s="6">
        <f>ROUND(E4101/L4101,2)</f>
        <v>10</v>
      </c>
      <c r="Q4101" t="str">
        <f>LEFT(N4101, SEARCH("/",N4101)-1)</f>
        <v>theater</v>
      </c>
      <c r="R4101" t="str">
        <f>RIGHT(N4101, LEN(N4101)-SEARCH("/",N4101))</f>
        <v>plays</v>
      </c>
      <c r="S4101" s="10">
        <f t="shared" si="128"/>
        <v>42786.141898148147</v>
      </c>
      <c r="T4101" s="10">
        <f t="shared" si="129"/>
        <v>42846.100231481476</v>
      </c>
    </row>
    <row r="4102" spans="1:20" ht="49" x14ac:dyDescent="0.25">
      <c r="A4102">
        <v>3133</v>
      </c>
      <c r="B4102" s="3" t="s">
        <v>3133</v>
      </c>
      <c r="C4102" s="3" t="s">
        <v>7243</v>
      </c>
      <c r="D4102">
        <v>500</v>
      </c>
      <c r="E4102">
        <v>540</v>
      </c>
      <c r="F4102" t="s">
        <v>8222</v>
      </c>
      <c r="G4102" t="s">
        <v>8225</v>
      </c>
      <c r="H4102" t="s">
        <v>8247</v>
      </c>
      <c r="I4102">
        <v>1490358834</v>
      </c>
      <c r="J4102">
        <v>1487770434</v>
      </c>
      <c r="K4102" t="b">
        <v>0</v>
      </c>
      <c r="L4102">
        <v>16</v>
      </c>
      <c r="M4102" t="b">
        <v>0</v>
      </c>
      <c r="N4102" t="s">
        <v>8271</v>
      </c>
      <c r="O4102" s="5">
        <f>E4102/D4102</f>
        <v>1.08</v>
      </c>
      <c r="P4102" s="6">
        <f>ROUND(E4102/L4102,2)</f>
        <v>33.75</v>
      </c>
      <c r="Q4102" t="str">
        <f>LEFT(N4102, SEARCH("/",N4102)-1)</f>
        <v>theater</v>
      </c>
      <c r="R4102" t="str">
        <f>RIGHT(N4102, LEN(N4102)-SEARCH("/",N4102))</f>
        <v>plays</v>
      </c>
      <c r="S4102" s="10">
        <f t="shared" si="128"/>
        <v>42788.356874999998</v>
      </c>
      <c r="T4102" s="10">
        <f t="shared" si="129"/>
        <v>42818.315208333333</v>
      </c>
    </row>
    <row r="4103" spans="1:20" ht="49" x14ac:dyDescent="0.25">
      <c r="A4103">
        <v>3134</v>
      </c>
      <c r="B4103" s="3" t="s">
        <v>3134</v>
      </c>
      <c r="C4103" s="3" t="s">
        <v>7244</v>
      </c>
      <c r="D4103">
        <v>1000</v>
      </c>
      <c r="E4103">
        <v>225</v>
      </c>
      <c r="F4103" t="s">
        <v>8222</v>
      </c>
      <c r="G4103" t="s">
        <v>8225</v>
      </c>
      <c r="H4103" t="s">
        <v>8247</v>
      </c>
      <c r="I4103">
        <v>1490631419</v>
      </c>
      <c r="J4103">
        <v>1488820619</v>
      </c>
      <c r="K4103" t="b">
        <v>0</v>
      </c>
      <c r="L4103">
        <v>12</v>
      </c>
      <c r="M4103" t="b">
        <v>0</v>
      </c>
      <c r="N4103" t="s">
        <v>8271</v>
      </c>
      <c r="O4103" s="5">
        <f>E4103/D4103</f>
        <v>0.22500000000000001</v>
      </c>
      <c r="P4103" s="6">
        <f>ROUND(E4103/L4103,2)</f>
        <v>18.75</v>
      </c>
      <c r="Q4103" t="str">
        <f>LEFT(N4103, SEARCH("/",N4103)-1)</f>
        <v>theater</v>
      </c>
      <c r="R4103" t="str">
        <f>RIGHT(N4103, LEN(N4103)-SEARCH("/",N4103))</f>
        <v>plays</v>
      </c>
      <c r="S4103" s="10">
        <f t="shared" si="128"/>
        <v>42800.511793981474</v>
      </c>
      <c r="T4103" s="10">
        <f t="shared" si="129"/>
        <v>42821.470127314817</v>
      </c>
    </row>
    <row r="4104" spans="1:20" ht="49" x14ac:dyDescent="0.25">
      <c r="A4104">
        <v>3135</v>
      </c>
      <c r="B4104" s="3" t="s">
        <v>3135</v>
      </c>
      <c r="C4104" s="3" t="s">
        <v>7245</v>
      </c>
      <c r="D4104">
        <v>777</v>
      </c>
      <c r="E4104">
        <v>162</v>
      </c>
      <c r="F4104" t="s">
        <v>8222</v>
      </c>
      <c r="G4104" t="s">
        <v>8224</v>
      </c>
      <c r="H4104" t="s">
        <v>8246</v>
      </c>
      <c r="I4104">
        <v>1491277121</v>
      </c>
      <c r="J4104">
        <v>1489376321</v>
      </c>
      <c r="K4104" t="b">
        <v>0</v>
      </c>
      <c r="L4104">
        <v>7</v>
      </c>
      <c r="M4104" t="b">
        <v>0</v>
      </c>
      <c r="N4104" t="s">
        <v>8271</v>
      </c>
      <c r="O4104" s="5">
        <f>E4104/D4104</f>
        <v>0.20849420849420849</v>
      </c>
      <c r="P4104" s="6">
        <f>ROUND(E4104/L4104,2)</f>
        <v>23.14</v>
      </c>
      <c r="Q4104" t="str">
        <f>LEFT(N4104, SEARCH("/",N4104)-1)</f>
        <v>theater</v>
      </c>
      <c r="R4104" t="str">
        <f>RIGHT(N4104, LEN(N4104)-SEARCH("/",N4104))</f>
        <v>plays</v>
      </c>
      <c r="S4104" s="10">
        <f t="shared" si="128"/>
        <v>42806.943530092591</v>
      </c>
      <c r="T4104" s="10">
        <f t="shared" si="129"/>
        <v>42828.943530092591</v>
      </c>
    </row>
    <row r="4105" spans="1:20" ht="49" x14ac:dyDescent="0.25">
      <c r="A4105">
        <v>3136</v>
      </c>
      <c r="B4105" s="3" t="s">
        <v>3136</v>
      </c>
      <c r="C4105" s="3" t="s">
        <v>7246</v>
      </c>
      <c r="D4105">
        <v>500</v>
      </c>
      <c r="E4105">
        <v>639</v>
      </c>
      <c r="F4105" t="s">
        <v>8222</v>
      </c>
      <c r="G4105" t="s">
        <v>8225</v>
      </c>
      <c r="H4105" t="s">
        <v>8247</v>
      </c>
      <c r="I4105">
        <v>1491001140</v>
      </c>
      <c r="J4105">
        <v>1487847954</v>
      </c>
      <c r="K4105" t="b">
        <v>0</v>
      </c>
      <c r="L4105">
        <v>22</v>
      </c>
      <c r="M4105" t="b">
        <v>0</v>
      </c>
      <c r="N4105" t="s">
        <v>8271</v>
      </c>
      <c r="O4105" s="5">
        <f>E4105/D4105</f>
        <v>1.278</v>
      </c>
      <c r="P4105" s="6">
        <f>ROUND(E4105/L4105,2)</f>
        <v>29.05</v>
      </c>
      <c r="Q4105" t="str">
        <f>LEFT(N4105, SEARCH("/",N4105)-1)</f>
        <v>theater</v>
      </c>
      <c r="R4105" t="str">
        <f>RIGHT(N4105, LEN(N4105)-SEARCH("/",N4105))</f>
        <v>plays</v>
      </c>
      <c r="S4105" s="10">
        <f t="shared" si="128"/>
        <v>42789.25409722222</v>
      </c>
      <c r="T4105" s="10">
        <f t="shared" si="129"/>
        <v>42825.749305555553</v>
      </c>
    </row>
    <row r="4106" spans="1:20" ht="33" x14ac:dyDescent="0.25">
      <c r="A4106">
        <v>3137</v>
      </c>
      <c r="B4106" s="3" t="s">
        <v>3137</v>
      </c>
      <c r="C4106" s="3" t="s">
        <v>7247</v>
      </c>
      <c r="D4106">
        <v>1500</v>
      </c>
      <c r="E4106">
        <v>50</v>
      </c>
      <c r="F4106" t="s">
        <v>8222</v>
      </c>
      <c r="G4106" t="s">
        <v>8224</v>
      </c>
      <c r="H4106" t="s">
        <v>8246</v>
      </c>
      <c r="I4106">
        <v>1493838720</v>
      </c>
      <c r="J4106">
        <v>1489439669</v>
      </c>
      <c r="K4106" t="b">
        <v>0</v>
      </c>
      <c r="L4106">
        <v>1</v>
      </c>
      <c r="M4106" t="b">
        <v>0</v>
      </c>
      <c r="N4106" t="s">
        <v>8271</v>
      </c>
      <c r="O4106" s="5">
        <f>E4106/D4106</f>
        <v>3.3333333333333333E-2</v>
      </c>
      <c r="P4106" s="6">
        <f>ROUND(E4106/L4106,2)</f>
        <v>50</v>
      </c>
      <c r="Q4106" t="str">
        <f>LEFT(N4106, SEARCH("/",N4106)-1)</f>
        <v>theater</v>
      </c>
      <c r="R4106" t="str">
        <f>RIGHT(N4106, LEN(N4106)-SEARCH("/",N4106))</f>
        <v>plays</v>
      </c>
      <c r="S4106" s="10">
        <f t="shared" si="128"/>
        <v>42807.676724537036</v>
      </c>
      <c r="T4106" s="10">
        <f t="shared" si="129"/>
        <v>42858.591666666667</v>
      </c>
    </row>
    <row r="4107" spans="1:20" ht="65" x14ac:dyDescent="0.25">
      <c r="A4107">
        <v>3138</v>
      </c>
      <c r="B4107" s="3" t="s">
        <v>3138</v>
      </c>
      <c r="C4107" s="3" t="s">
        <v>7248</v>
      </c>
      <c r="D4107">
        <v>200</v>
      </c>
      <c r="E4107">
        <v>0</v>
      </c>
      <c r="F4107" t="s">
        <v>8222</v>
      </c>
      <c r="G4107" t="s">
        <v>8225</v>
      </c>
      <c r="H4107" t="s">
        <v>8247</v>
      </c>
      <c r="I4107">
        <v>1491233407</v>
      </c>
      <c r="J4107">
        <v>1489591807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6" t="e">
        <f>ROUND(E4107/L4107,2)</f>
        <v>#DIV/0!</v>
      </c>
      <c r="Q4107" t="str">
        <f>LEFT(N4107, SEARCH("/",N4107)-1)</f>
        <v>theater</v>
      </c>
      <c r="R4107" t="str">
        <f>RIGHT(N4107, LEN(N4107)-SEARCH("/",N4107))</f>
        <v>plays</v>
      </c>
      <c r="S4107" s="10">
        <f t="shared" si="128"/>
        <v>42809.437581018516</v>
      </c>
      <c r="T4107" s="10">
        <f t="shared" si="129"/>
        <v>42828.437581018516</v>
      </c>
    </row>
    <row r="4108" spans="1:20" ht="49" x14ac:dyDescent="0.25">
      <c r="A4108">
        <v>3139</v>
      </c>
      <c r="B4108" s="3" t="s">
        <v>3139</v>
      </c>
      <c r="C4108" s="3" t="s">
        <v>7249</v>
      </c>
      <c r="D4108">
        <v>50000</v>
      </c>
      <c r="E4108">
        <v>2700</v>
      </c>
      <c r="F4108" t="s">
        <v>8222</v>
      </c>
      <c r="G4108" t="s">
        <v>8238</v>
      </c>
      <c r="H4108" t="s">
        <v>8256</v>
      </c>
      <c r="I4108">
        <v>1490416380</v>
      </c>
      <c r="J4108">
        <v>1487485760</v>
      </c>
      <c r="K4108" t="b">
        <v>0</v>
      </c>
      <c r="L4108">
        <v>6</v>
      </c>
      <c r="M4108" t="b">
        <v>0</v>
      </c>
      <c r="N4108" t="s">
        <v>8271</v>
      </c>
      <c r="O4108" s="5">
        <f>E4108/D4108</f>
        <v>5.3999999999999999E-2</v>
      </c>
      <c r="P4108" s="6">
        <f>ROUND(E4108/L4108,2)</f>
        <v>450</v>
      </c>
      <c r="Q4108" t="str">
        <f>LEFT(N4108, SEARCH("/",N4108)-1)</f>
        <v>theater</v>
      </c>
      <c r="R4108" t="str">
        <f>RIGHT(N4108, LEN(N4108)-SEARCH("/",N4108))</f>
        <v>plays</v>
      </c>
      <c r="S4108" s="10">
        <f t="shared" si="128"/>
        <v>42785.062037037038</v>
      </c>
      <c r="T4108" s="10">
        <f t="shared" si="129"/>
        <v>42818.981249999997</v>
      </c>
    </row>
    <row r="4109" spans="1:20" ht="49" x14ac:dyDescent="0.25">
      <c r="A4109">
        <v>3140</v>
      </c>
      <c r="B4109" s="3" t="s">
        <v>3140</v>
      </c>
      <c r="C4109" s="3" t="s">
        <v>7250</v>
      </c>
      <c r="D4109">
        <v>10000</v>
      </c>
      <c r="E4109">
        <v>96</v>
      </c>
      <c r="F4109" t="s">
        <v>8222</v>
      </c>
      <c r="G4109" t="s">
        <v>8230</v>
      </c>
      <c r="H4109" t="s">
        <v>8249</v>
      </c>
      <c r="I4109">
        <v>1491581703</v>
      </c>
      <c r="J4109">
        <v>1488993303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9.5999999999999992E-3</v>
      </c>
      <c r="P4109" s="6">
        <f>ROUND(E4109/L4109,2)</f>
        <v>24</v>
      </c>
      <c r="Q4109" t="str">
        <f>LEFT(N4109, SEARCH("/",N4109)-1)</f>
        <v>theater</v>
      </c>
      <c r="R4109" t="str">
        <f>RIGHT(N4109, LEN(N4109)-SEARCH("/",N4109))</f>
        <v>plays</v>
      </c>
      <c r="S4109" s="10">
        <f t="shared" si="128"/>
        <v>42802.510451388887</v>
      </c>
      <c r="T4109" s="10">
        <f t="shared" si="129"/>
        <v>42832.468784722216</v>
      </c>
    </row>
    <row r="4110" spans="1:20" ht="65" x14ac:dyDescent="0.25">
      <c r="A4110">
        <v>3141</v>
      </c>
      <c r="B4110" s="3" t="s">
        <v>3141</v>
      </c>
      <c r="C4110" s="3" t="s">
        <v>7251</v>
      </c>
      <c r="D4110">
        <v>500</v>
      </c>
      <c r="E4110">
        <v>258</v>
      </c>
      <c r="F4110" t="s">
        <v>8222</v>
      </c>
      <c r="G4110" t="s">
        <v>8233</v>
      </c>
      <c r="H4110" t="s">
        <v>8249</v>
      </c>
      <c r="I4110">
        <v>1492372800</v>
      </c>
      <c r="J4110">
        <v>1488823488</v>
      </c>
      <c r="K4110" t="b">
        <v>0</v>
      </c>
      <c r="L4110">
        <v>8</v>
      </c>
      <c r="M4110" t="b">
        <v>0</v>
      </c>
      <c r="N4110" t="s">
        <v>8271</v>
      </c>
      <c r="O4110" s="5">
        <f>E4110/D4110</f>
        <v>0.51600000000000001</v>
      </c>
      <c r="P4110" s="6">
        <f>ROUND(E4110/L4110,2)</f>
        <v>32.25</v>
      </c>
      <c r="Q4110" t="str">
        <f>LEFT(N4110, SEARCH("/",N4110)-1)</f>
        <v>theater</v>
      </c>
      <c r="R4110" t="str">
        <f>RIGHT(N4110, LEN(N4110)-SEARCH("/",N4110))</f>
        <v>plays</v>
      </c>
      <c r="S4110" s="10">
        <f t="shared" si="128"/>
        <v>42800.544999999998</v>
      </c>
      <c r="T4110" s="10">
        <f t="shared" si="129"/>
        <v>42841.624999999993</v>
      </c>
    </row>
    <row r="4111" spans="1:20" ht="49" x14ac:dyDescent="0.25">
      <c r="A4111">
        <v>3142</v>
      </c>
      <c r="B4111" s="3" t="s">
        <v>3142</v>
      </c>
      <c r="C4111" s="3" t="s">
        <v>7252</v>
      </c>
      <c r="D4111">
        <v>2750</v>
      </c>
      <c r="E4111">
        <v>45</v>
      </c>
      <c r="F4111" t="s">
        <v>8222</v>
      </c>
      <c r="G4111" t="s">
        <v>8225</v>
      </c>
      <c r="H4111" t="s">
        <v>8247</v>
      </c>
      <c r="I4111">
        <v>1489922339</v>
      </c>
      <c r="J4111">
        <v>1487333939</v>
      </c>
      <c r="K4111" t="b">
        <v>0</v>
      </c>
      <c r="L4111">
        <v>3</v>
      </c>
      <c r="M4111" t="b">
        <v>0</v>
      </c>
      <c r="N4111" t="s">
        <v>8271</v>
      </c>
      <c r="O4111" s="5">
        <f>E4111/D4111</f>
        <v>1.6363636363636365E-2</v>
      </c>
      <c r="P4111" s="6">
        <f>ROUND(E4111/L4111,2)</f>
        <v>15</v>
      </c>
      <c r="Q4111" t="str">
        <f>LEFT(N4111, SEARCH("/",N4111)-1)</f>
        <v>theater</v>
      </c>
      <c r="R4111" t="str">
        <f>RIGHT(N4111, LEN(N4111)-SEARCH("/",N4111))</f>
        <v>plays</v>
      </c>
      <c r="S4111" s="10">
        <f t="shared" si="128"/>
        <v>42783.304849537039</v>
      </c>
      <c r="T4111" s="10">
        <f t="shared" si="129"/>
        <v>42813.263182870367</v>
      </c>
    </row>
    <row r="4112" spans="1:20" ht="65" x14ac:dyDescent="0.25">
      <c r="A4112">
        <v>3143</v>
      </c>
      <c r="B4112" s="3" t="s">
        <v>3143</v>
      </c>
      <c r="C4112" s="3" t="s">
        <v>7253</v>
      </c>
      <c r="D4112">
        <v>700</v>
      </c>
      <c r="E4112">
        <v>0</v>
      </c>
      <c r="F4112" t="s">
        <v>8222</v>
      </c>
      <c r="G4112" t="s">
        <v>8225</v>
      </c>
      <c r="H4112" t="s">
        <v>8247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6" t="e">
        <f>ROUND(E4112/L4112,2)</f>
        <v>#DIV/0!</v>
      </c>
      <c r="Q4112" t="str">
        <f>LEFT(N4112, SEARCH("/",N4112)-1)</f>
        <v>theater</v>
      </c>
      <c r="R4112" t="str">
        <f>RIGHT(N4112, LEN(N4112)-SEARCH("/",N4112))</f>
        <v>plays</v>
      </c>
      <c r="S4112" s="10">
        <f t="shared" si="128"/>
        <v>42808.149953703702</v>
      </c>
      <c r="T4112" s="10">
        <f t="shared" si="129"/>
        <v>42834.149953703702</v>
      </c>
    </row>
    <row r="4113" spans="1:20" ht="65" x14ac:dyDescent="0.25">
      <c r="A4113">
        <v>3144</v>
      </c>
      <c r="B4113" s="3" t="s">
        <v>3144</v>
      </c>
      <c r="C4113" s="3" t="s">
        <v>7254</v>
      </c>
      <c r="D4113">
        <v>10000</v>
      </c>
      <c r="E4113">
        <v>7540</v>
      </c>
      <c r="F4113" t="s">
        <v>8222</v>
      </c>
      <c r="G4113" t="s">
        <v>8224</v>
      </c>
      <c r="H4113" t="s">
        <v>8246</v>
      </c>
      <c r="I4113">
        <v>1489903200</v>
      </c>
      <c r="J4113">
        <v>1488459307</v>
      </c>
      <c r="K4113" t="b">
        <v>0</v>
      </c>
      <c r="L4113">
        <v>30</v>
      </c>
      <c r="M4113" t="b">
        <v>0</v>
      </c>
      <c r="N4113" t="s">
        <v>8271</v>
      </c>
      <c r="O4113" s="5">
        <f>E4113/D4113</f>
        <v>0.754</v>
      </c>
      <c r="P4113" s="6">
        <f>ROUND(E4113/L4113,2)</f>
        <v>251.33</v>
      </c>
      <c r="Q4113" t="str">
        <f>LEFT(N4113, SEARCH("/",N4113)-1)</f>
        <v>theater</v>
      </c>
      <c r="R4113" t="str">
        <f>RIGHT(N4113, LEN(N4113)-SEARCH("/",N4113))</f>
        <v>plays</v>
      </c>
      <c r="S4113" s="10">
        <f t="shared" si="128"/>
        <v>42796.329942129632</v>
      </c>
      <c r="T4113" s="10">
        <f t="shared" si="129"/>
        <v>42813.041666666664</v>
      </c>
    </row>
    <row r="4114" spans="1:20" ht="33" x14ac:dyDescent="0.25">
      <c r="A4114">
        <v>3145</v>
      </c>
      <c r="B4114" s="3" t="s">
        <v>3145</v>
      </c>
      <c r="C4114" s="3" t="s">
        <v>7255</v>
      </c>
      <c r="D4114">
        <v>25000</v>
      </c>
      <c r="E4114">
        <v>0</v>
      </c>
      <c r="F4114" t="s">
        <v>8222</v>
      </c>
      <c r="G4114" t="s">
        <v>8224</v>
      </c>
      <c r="H4114" t="s">
        <v>8246</v>
      </c>
      <c r="I4114">
        <v>1490659134</v>
      </c>
      <c r="J4114">
        <v>1485478734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6" t="e">
        <f>ROUND(E4114/L4114,2)</f>
        <v>#DIV/0!</v>
      </c>
      <c r="Q4114" t="str">
        <f>LEFT(N4114, SEARCH("/",N4114)-1)</f>
        <v>theater</v>
      </c>
      <c r="R4114" t="str">
        <f>RIGHT(N4114, LEN(N4114)-SEARCH("/",N4114))</f>
        <v>plays</v>
      </c>
      <c r="S4114" s="10">
        <f t="shared" si="128"/>
        <v>42761.832569444443</v>
      </c>
      <c r="T4114" s="10">
        <f t="shared" si="129"/>
        <v>42821.790902777771</v>
      </c>
    </row>
    <row r="4115" spans="1:20" ht="33" x14ac:dyDescent="0.25">
      <c r="A4115">
        <v>3146</v>
      </c>
      <c r="B4115" s="3" t="s">
        <v>3146</v>
      </c>
      <c r="C4115" s="3" t="s">
        <v>7256</v>
      </c>
      <c r="D4115">
        <v>50000</v>
      </c>
      <c r="E4115">
        <v>5250</v>
      </c>
      <c r="F4115" t="s">
        <v>8222</v>
      </c>
      <c r="G4115" t="s">
        <v>8238</v>
      </c>
      <c r="H4115" t="s">
        <v>8256</v>
      </c>
      <c r="I4115">
        <v>1492356166</v>
      </c>
      <c r="J4115">
        <v>1488471766</v>
      </c>
      <c r="K4115" t="b">
        <v>0</v>
      </c>
      <c r="L4115">
        <v>12</v>
      </c>
      <c r="M4115" t="b">
        <v>0</v>
      </c>
      <c r="N4115" t="s">
        <v>8271</v>
      </c>
      <c r="O4115" s="5">
        <f>E4115/D4115</f>
        <v>0.105</v>
      </c>
      <c r="P4115" s="6">
        <f>ROUND(E4115/L4115,2)</f>
        <v>437.5</v>
      </c>
      <c r="Q4115" t="str">
        <f>LEFT(N4115, SEARCH("/",N4115)-1)</f>
        <v>theater</v>
      </c>
      <c r="R4115" t="str">
        <f>RIGHT(N4115, LEN(N4115)-SEARCH("/",N4115))</f>
        <v>plays</v>
      </c>
      <c r="S4115" s="10">
        <f t="shared" si="128"/>
        <v>42796.474143518521</v>
      </c>
      <c r="T4115" s="10">
        <f t="shared" si="129"/>
        <v>42841.432476851849</v>
      </c>
    </row>
  </sheetData>
  <conditionalFormatting sqref="F2:F4115">
    <cfRule type="containsText" dxfId="0" priority="2" operator="containsText" text="live">
      <formula>NOT(ISERROR(SEARCH("live",F2)))</formula>
    </cfRule>
    <cfRule type="containsText" dxfId="3" priority="3" operator="containsText" text="canceled">
      <formula>NOT(ISERROR(SEARCH("canceled",F2)))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B4ED-22CA-9B46-A663-6247CDDDF5F0}">
  <dimension ref="A1:F14"/>
  <sheetViews>
    <sheetView workbookViewId="0">
      <selection activeCell="C29" sqref="C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8317</v>
      </c>
      <c r="B5" s="9">
        <v>839</v>
      </c>
      <c r="C5" s="9">
        <v>493</v>
      </c>
      <c r="D5" s="9">
        <v>37</v>
      </c>
      <c r="E5" s="9">
        <v>24</v>
      </c>
      <c r="F5" s="9">
        <v>1393</v>
      </c>
    </row>
    <row r="6" spans="1:6" x14ac:dyDescent="0.2">
      <c r="A6" s="8" t="s">
        <v>8325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</row>
    <row r="7" spans="1:6" x14ac:dyDescent="0.2">
      <c r="A7" s="8" t="s">
        <v>8319</v>
      </c>
      <c r="B7" s="9">
        <v>209</v>
      </c>
      <c r="C7" s="9">
        <v>213</v>
      </c>
      <c r="D7" s="9">
        <v>178</v>
      </c>
      <c r="E7" s="9"/>
      <c r="F7" s="9">
        <v>600</v>
      </c>
    </row>
    <row r="8" spans="1:6" x14ac:dyDescent="0.2">
      <c r="A8" s="8" t="s">
        <v>8310</v>
      </c>
      <c r="B8" s="9">
        <v>300</v>
      </c>
      <c r="C8" s="9">
        <v>180</v>
      </c>
      <c r="D8" s="9">
        <v>40</v>
      </c>
      <c r="E8" s="9"/>
      <c r="F8" s="9">
        <v>520</v>
      </c>
    </row>
    <row r="9" spans="1:6" x14ac:dyDescent="0.2">
      <c r="A9" s="8" t="s">
        <v>8322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2">
      <c r="A10" s="8" t="s">
        <v>8333</v>
      </c>
      <c r="B10" s="9">
        <v>80</v>
      </c>
      <c r="C10" s="9">
        <v>140</v>
      </c>
      <c r="D10" s="9"/>
      <c r="E10" s="9"/>
      <c r="F10" s="9">
        <v>220</v>
      </c>
    </row>
    <row r="11" spans="1:6" x14ac:dyDescent="0.2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8336</v>
      </c>
      <c r="B12" s="9">
        <v>34</v>
      </c>
      <c r="C12" s="9">
        <v>140</v>
      </c>
      <c r="D12" s="9">
        <v>20</v>
      </c>
      <c r="E12" s="9">
        <v>6</v>
      </c>
      <c r="F12" s="9">
        <v>200</v>
      </c>
    </row>
    <row r="13" spans="1:6" x14ac:dyDescent="0.2">
      <c r="A13" s="8" t="s">
        <v>8331</v>
      </c>
      <c r="B13" s="9"/>
      <c r="C13" s="9"/>
      <c r="D13" s="9">
        <v>24</v>
      </c>
      <c r="E13" s="9"/>
      <c r="F13" s="9">
        <v>24</v>
      </c>
    </row>
    <row r="14" spans="1:6" x14ac:dyDescent="0.2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0FDA-B571-074E-8D03-8B2881C278E0}">
  <dimension ref="A1:F47"/>
  <sheetViews>
    <sheetView workbookViewId="0">
      <selection activeCell="F5" sqref="F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8" t="s">
        <v>8318</v>
      </c>
      <c r="B6" s="9">
        <v>694</v>
      </c>
      <c r="C6" s="9">
        <v>19</v>
      </c>
      <c r="D6" s="9">
        <v>353</v>
      </c>
      <c r="E6" s="9"/>
      <c r="F6" s="9">
        <v>1066</v>
      </c>
    </row>
    <row r="7" spans="1:6" x14ac:dyDescent="0.2">
      <c r="A7" s="8" t="s">
        <v>8326</v>
      </c>
      <c r="B7" s="9">
        <v>260</v>
      </c>
      <c r="C7" s="9"/>
      <c r="D7" s="9"/>
      <c r="E7" s="9"/>
      <c r="F7" s="9">
        <v>260</v>
      </c>
    </row>
    <row r="8" spans="1:6" x14ac:dyDescent="0.2">
      <c r="A8" s="8" t="s">
        <v>8321</v>
      </c>
      <c r="B8" s="9">
        <v>20</v>
      </c>
      <c r="C8" s="9"/>
      <c r="D8" s="9">
        <v>120</v>
      </c>
      <c r="E8" s="9">
        <v>60</v>
      </c>
      <c r="F8" s="9">
        <v>200</v>
      </c>
    </row>
    <row r="9" spans="1:6" x14ac:dyDescent="0.2">
      <c r="A9" s="8" t="s">
        <v>8357</v>
      </c>
      <c r="B9" s="9">
        <v>85</v>
      </c>
      <c r="C9" s="9">
        <v>5</v>
      </c>
      <c r="D9" s="9">
        <v>80</v>
      </c>
      <c r="E9" s="9">
        <v>17</v>
      </c>
      <c r="F9" s="9">
        <v>187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8339</v>
      </c>
      <c r="B11" s="9">
        <v>103</v>
      </c>
      <c r="C11" s="9"/>
      <c r="D11" s="9">
        <v>57</v>
      </c>
      <c r="E11" s="9"/>
      <c r="F11" s="9">
        <v>160</v>
      </c>
    </row>
    <row r="12" spans="1:6" x14ac:dyDescent="0.2">
      <c r="A12" s="8" t="s">
        <v>8320</v>
      </c>
      <c r="B12" s="9"/>
      <c r="C12" s="9"/>
      <c r="D12" s="9">
        <v>60</v>
      </c>
      <c r="E12" s="9">
        <v>100</v>
      </c>
      <c r="F12" s="9">
        <v>160</v>
      </c>
    </row>
    <row r="13" spans="1:6" x14ac:dyDescent="0.2">
      <c r="A13" s="8" t="s">
        <v>8329</v>
      </c>
      <c r="B13" s="9">
        <v>140</v>
      </c>
      <c r="C13" s="9"/>
      <c r="D13" s="9">
        <v>20</v>
      </c>
      <c r="E13" s="9"/>
      <c r="F13" s="9">
        <v>160</v>
      </c>
    </row>
    <row r="14" spans="1:6" x14ac:dyDescent="0.2">
      <c r="A14" s="8" t="s">
        <v>8349</v>
      </c>
      <c r="B14" s="9">
        <v>140</v>
      </c>
      <c r="C14" s="9"/>
      <c r="D14" s="9"/>
      <c r="E14" s="9"/>
      <c r="F14" s="9">
        <v>140</v>
      </c>
    </row>
    <row r="15" spans="1:6" x14ac:dyDescent="0.2">
      <c r="A15" s="8" t="s">
        <v>8337</v>
      </c>
      <c r="B15" s="9"/>
      <c r="C15" s="9"/>
      <c r="D15" s="9">
        <v>120</v>
      </c>
      <c r="E15" s="9">
        <v>20</v>
      </c>
      <c r="F15" s="9">
        <v>140</v>
      </c>
    </row>
    <row r="16" spans="1:6" x14ac:dyDescent="0.2">
      <c r="A16" s="8" t="s">
        <v>8359</v>
      </c>
      <c r="B16" s="9">
        <v>60</v>
      </c>
      <c r="C16" s="9"/>
      <c r="D16" s="9">
        <v>60</v>
      </c>
      <c r="E16" s="9">
        <v>20</v>
      </c>
      <c r="F16" s="9">
        <v>140</v>
      </c>
    </row>
    <row r="17" spans="1:6" x14ac:dyDescent="0.2">
      <c r="A17" s="8" t="s">
        <v>8334</v>
      </c>
      <c r="B17" s="9"/>
      <c r="C17" s="9"/>
      <c r="D17" s="9">
        <v>100</v>
      </c>
      <c r="E17" s="9"/>
      <c r="F17" s="9">
        <v>100</v>
      </c>
    </row>
    <row r="18" spans="1:6" x14ac:dyDescent="0.2">
      <c r="A18" s="8" t="s">
        <v>8316</v>
      </c>
      <c r="B18" s="9"/>
      <c r="C18" s="9"/>
      <c r="D18" s="9">
        <v>100</v>
      </c>
      <c r="E18" s="9"/>
      <c r="F18" s="9">
        <v>100</v>
      </c>
    </row>
    <row r="19" spans="1:6" x14ac:dyDescent="0.2">
      <c r="A19" s="8" t="s">
        <v>8314</v>
      </c>
      <c r="B19" s="9"/>
      <c r="C19" s="9"/>
      <c r="D19" s="9">
        <v>80</v>
      </c>
      <c r="E19" s="9"/>
      <c r="F19" s="9">
        <v>80</v>
      </c>
    </row>
    <row r="20" spans="1:6" x14ac:dyDescent="0.2">
      <c r="A20" s="8" t="s">
        <v>8351</v>
      </c>
      <c r="B20" s="9">
        <v>80</v>
      </c>
      <c r="C20" s="9"/>
      <c r="D20" s="9"/>
      <c r="E20" s="9"/>
      <c r="F20" s="9">
        <v>80</v>
      </c>
    </row>
    <row r="21" spans="1:6" x14ac:dyDescent="0.2">
      <c r="A21" s="8" t="s">
        <v>8347</v>
      </c>
      <c r="B21" s="9"/>
      <c r="C21" s="9">
        <v>20</v>
      </c>
      <c r="D21" s="9">
        <v>40</v>
      </c>
      <c r="E21" s="9"/>
      <c r="F21" s="9">
        <v>60</v>
      </c>
    </row>
    <row r="22" spans="1:6" x14ac:dyDescent="0.2">
      <c r="A22" s="8" t="s">
        <v>8328</v>
      </c>
      <c r="B22" s="9"/>
      <c r="C22" s="9"/>
      <c r="D22" s="9">
        <v>60</v>
      </c>
      <c r="E22" s="9"/>
      <c r="F22" s="9">
        <v>60</v>
      </c>
    </row>
    <row r="23" spans="1:6" x14ac:dyDescent="0.2">
      <c r="A23" s="8" t="s">
        <v>8355</v>
      </c>
      <c r="B23" s="9">
        <v>40</v>
      </c>
      <c r="C23" s="9"/>
      <c r="D23" s="9">
        <v>2</v>
      </c>
      <c r="E23" s="9">
        <v>18</v>
      </c>
      <c r="F23" s="9">
        <v>60</v>
      </c>
    </row>
    <row r="24" spans="1:6" x14ac:dyDescent="0.2">
      <c r="A24" s="8" t="s">
        <v>8312</v>
      </c>
      <c r="B24" s="9">
        <v>60</v>
      </c>
      <c r="C24" s="9"/>
      <c r="D24" s="9"/>
      <c r="E24" s="9"/>
      <c r="F24" s="9">
        <v>60</v>
      </c>
    </row>
    <row r="25" spans="1:6" x14ac:dyDescent="0.2">
      <c r="A25" s="8" t="s">
        <v>8311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8341</v>
      </c>
      <c r="B27" s="9"/>
      <c r="C27" s="9"/>
      <c r="D27" s="9">
        <v>47</v>
      </c>
      <c r="E27" s="9">
        <v>10</v>
      </c>
      <c r="F27" s="9">
        <v>57</v>
      </c>
    </row>
    <row r="28" spans="1:6" x14ac:dyDescent="0.2">
      <c r="A28" s="8" t="s">
        <v>8330</v>
      </c>
      <c r="B28" s="9">
        <v>40</v>
      </c>
      <c r="C28" s="9"/>
      <c r="D28" s="9"/>
      <c r="E28" s="9"/>
      <c r="F28" s="9">
        <v>40</v>
      </c>
    </row>
    <row r="29" spans="1:6" x14ac:dyDescent="0.2">
      <c r="A29" s="8" t="s">
        <v>8324</v>
      </c>
      <c r="B29" s="9"/>
      <c r="C29" s="9"/>
      <c r="D29" s="9">
        <v>40</v>
      </c>
      <c r="E29" s="9"/>
      <c r="F29" s="9">
        <v>40</v>
      </c>
    </row>
    <row r="30" spans="1:6" x14ac:dyDescent="0.2">
      <c r="A30" s="8" t="s">
        <v>8354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8335</v>
      </c>
      <c r="B31" s="9"/>
      <c r="C31" s="9"/>
      <c r="D31" s="9">
        <v>40</v>
      </c>
      <c r="E31" s="9"/>
      <c r="F31" s="9">
        <v>40</v>
      </c>
    </row>
    <row r="32" spans="1:6" x14ac:dyDescent="0.2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2">
      <c r="A33" s="8" t="s">
        <v>8358</v>
      </c>
      <c r="B33" s="9"/>
      <c r="C33" s="9"/>
      <c r="D33" s="9">
        <v>40</v>
      </c>
      <c r="E33" s="9"/>
      <c r="F33" s="9">
        <v>40</v>
      </c>
    </row>
    <row r="34" spans="1:6" x14ac:dyDescent="0.2">
      <c r="A34" s="8" t="s">
        <v>8313</v>
      </c>
      <c r="B34" s="9"/>
      <c r="C34" s="9"/>
      <c r="D34" s="9"/>
      <c r="E34" s="9">
        <v>40</v>
      </c>
      <c r="F34" s="9">
        <v>40</v>
      </c>
    </row>
    <row r="35" spans="1:6" x14ac:dyDescent="0.2">
      <c r="A35" s="8" t="s">
        <v>8352</v>
      </c>
      <c r="B35" s="9">
        <v>34</v>
      </c>
      <c r="C35" s="9">
        <v>6</v>
      </c>
      <c r="D35" s="9"/>
      <c r="E35" s="9"/>
      <c r="F35" s="9">
        <v>40</v>
      </c>
    </row>
    <row r="36" spans="1:6" x14ac:dyDescent="0.2">
      <c r="A36" s="8" t="s">
        <v>8332</v>
      </c>
      <c r="B36" s="9"/>
      <c r="C36" s="9"/>
      <c r="D36" s="9"/>
      <c r="E36" s="9">
        <v>24</v>
      </c>
      <c r="F36" s="9">
        <v>24</v>
      </c>
    </row>
    <row r="37" spans="1:6" x14ac:dyDescent="0.2">
      <c r="A37" s="8" t="s">
        <v>8343</v>
      </c>
      <c r="B37" s="9"/>
      <c r="C37" s="9"/>
      <c r="D37" s="9">
        <v>20</v>
      </c>
      <c r="E37" s="9"/>
      <c r="F37" s="9">
        <v>20</v>
      </c>
    </row>
    <row r="38" spans="1:6" x14ac:dyDescent="0.2">
      <c r="A38" s="8" t="s">
        <v>8344</v>
      </c>
      <c r="B38" s="9"/>
      <c r="C38" s="9"/>
      <c r="D38" s="9"/>
      <c r="E38" s="9">
        <v>20</v>
      </c>
      <c r="F38" s="9">
        <v>20</v>
      </c>
    </row>
    <row r="39" spans="1:6" x14ac:dyDescent="0.2">
      <c r="A39" s="8" t="s">
        <v>8340</v>
      </c>
      <c r="B39" s="9"/>
      <c r="C39" s="9"/>
      <c r="D39" s="9"/>
      <c r="E39" s="9">
        <v>20</v>
      </c>
      <c r="F39" s="9">
        <v>20</v>
      </c>
    </row>
    <row r="40" spans="1:6" x14ac:dyDescent="0.2">
      <c r="A40" s="8" t="s">
        <v>8342</v>
      </c>
      <c r="B40" s="9">
        <v>20</v>
      </c>
      <c r="C40" s="9"/>
      <c r="D40" s="9"/>
      <c r="E40" s="9"/>
      <c r="F40" s="9">
        <v>20</v>
      </c>
    </row>
    <row r="41" spans="1:6" x14ac:dyDescent="0.2">
      <c r="A41" s="8" t="s">
        <v>8348</v>
      </c>
      <c r="B41" s="9"/>
      <c r="C41" s="9"/>
      <c r="D41" s="9">
        <v>20</v>
      </c>
      <c r="E41" s="9"/>
      <c r="F41" s="9">
        <v>20</v>
      </c>
    </row>
    <row r="42" spans="1:6" x14ac:dyDescent="0.2">
      <c r="A42" s="8" t="s">
        <v>8356</v>
      </c>
      <c r="B42" s="9">
        <v>9</v>
      </c>
      <c r="C42" s="9"/>
      <c r="D42" s="9">
        <v>11</v>
      </c>
      <c r="E42" s="9"/>
      <c r="F42" s="9">
        <v>20</v>
      </c>
    </row>
    <row r="43" spans="1:6" x14ac:dyDescent="0.2">
      <c r="A43" s="8" t="s">
        <v>8350</v>
      </c>
      <c r="B43" s="9"/>
      <c r="C43" s="9"/>
      <c r="D43" s="9">
        <v>20</v>
      </c>
      <c r="E43" s="9"/>
      <c r="F43" s="9">
        <v>20</v>
      </c>
    </row>
    <row r="44" spans="1:6" x14ac:dyDescent="0.2">
      <c r="A44" s="8" t="s">
        <v>8327</v>
      </c>
      <c r="B44" s="9">
        <v>20</v>
      </c>
      <c r="C44" s="9"/>
      <c r="D44" s="9"/>
      <c r="E44" s="9"/>
      <c r="F44" s="9">
        <v>20</v>
      </c>
    </row>
    <row r="45" spans="1:6" x14ac:dyDescent="0.2">
      <c r="A45" s="8" t="s">
        <v>8345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8353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C16DB-DA90-B743-8B3A-C4AA2C673B78}">
  <dimension ref="A1:F18"/>
  <sheetViews>
    <sheetView workbookViewId="0">
      <selection activeCell="H28" sqref="H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1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1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1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1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1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1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1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1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1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E31D3-C75D-2242-8DD9-663CE7B23B30}">
  <dimension ref="A1:H13"/>
  <sheetViews>
    <sheetView topLeftCell="A3" workbookViewId="0">
      <selection activeCell="H28" sqref="H28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8388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8389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8390</v>
      </c>
      <c r="B3">
        <f>COUNTIFS('Raw Data'!$F:$F,"successful",'Raw Data'!$D:$D,"&gt;=1000",'Raw Data'!$D:$D,"&lt;5000")</f>
        <v>932</v>
      </c>
      <c r="C3">
        <f>COUNTIFS('Raw Data'!$F:$F,"failed",'Raw Data'!$D:$D,"&gt;=1000",'Raw Data'!$D:$D,"&lt;5000")</f>
        <v>420</v>
      </c>
      <c r="D3">
        <f>COUNTIFS('Raw Data'!$F:$F,"canceled",'Raw Data'!$D:$D,"&gt;=1000",'Raw Data'!$D:$D,"&lt;5000")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8391</v>
      </c>
      <c r="B4">
        <f>COUNTIFS('Raw Data'!$F:$F,"successful",'Raw Data'!$D:$D,"&gt;=5000",'Raw Data'!$D:$D,"&lt;10000")</f>
        <v>381</v>
      </c>
      <c r="C4">
        <f>COUNTIFS('Raw Data'!$F:$F,"failed",'Raw Data'!$D:$D,"&gt;=5000",'Raw Data'!$D:$D,"&lt;10000")</f>
        <v>283</v>
      </c>
      <c r="D4">
        <f>COUNTIFS('Raw Data'!$F:$F,"canceled",'Raw Data'!$D:$D,"&gt;=5000",'Raw Data'!$D:$D,"&lt;10000")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COUNTIFS('Raw Data'!$F:$F,"successful",'Raw Data'!$D:$D,"&gt;=10000",'Raw Data'!$D:$D,"&lt;15000")</f>
        <v>168</v>
      </c>
      <c r="C5">
        <f>COUNTIFS('Raw Data'!$F:$F,"failed",'Raw Data'!$D:$D,"&gt;=10000",'Raw Data'!$D:$D,"&lt;15000")</f>
        <v>144</v>
      </c>
      <c r="D5">
        <f>COUNTIFS('Raw Data'!$F:$F,"canceled",'Raw Data'!$D:$D,"&gt;=10000",'Raw Data'!$D:$D,"&lt;15000")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COUNTIFS('Raw Data'!$F:$F,"successful",'Raw Data'!$D:$D,"&gt;=15000",'Raw Data'!$D:$D,"&lt;20000")</f>
        <v>94</v>
      </c>
      <c r="C6">
        <f>COUNTIFS('Raw Data'!$F:$F,"failed",'Raw Data'!$D:$D,"&gt;=15000",'Raw Data'!$D:$D,"&lt;20000")</f>
        <v>90</v>
      </c>
      <c r="D6">
        <f>COUNTIFS('Raw Data'!$F:$F,"canceled",'Raw Data'!$D:$D,"&gt;=15000",'Raw Data'!$D:$D,"&lt;20000")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COUNTIFS('Raw Data'!$F:$F,"successful",'Raw Data'!$D:$D,"&gt;=20000",'Raw Data'!$D:$D,"&lt;25000")</f>
        <v>62</v>
      </c>
      <c r="C7">
        <f>COUNTIFS('Raw Data'!$F:$F,"failed",'Raw Data'!$D:$D,"&gt;=20000",'Raw Data'!$D:$D,"&lt;25000")</f>
        <v>72</v>
      </c>
      <c r="D7">
        <f>COUNTIFS('Raw Data'!$F:$F,"canceled",'Raw Data'!$D:$D,"&gt;=20000",'Raw Data'!$D:$D,"&lt;25000")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COUNTIFS('Raw Data'!$F:$F,"successful",'Raw Data'!$D:$D,"&gt;=25000",'Raw Data'!$D:$D,"&lt;30000")</f>
        <v>55</v>
      </c>
      <c r="C8">
        <f>COUNTIFS('Raw Data'!$F:$F,"failed",'Raw Data'!$D:$D,"&gt;=25000",'Raw Data'!$D:$D,"&lt;30000")</f>
        <v>64</v>
      </c>
      <c r="D8">
        <f>COUNTIFS('Raw Data'!$F:$F,"canceled",'Raw Data'!$D:$D,"&gt;=25000",'Raw Data'!$D:$D,"&lt;30000")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COUNTIFS('Raw Data'!$F:$F,"successful",'Raw Data'!$D:$D,"&gt;=30000",'Raw Data'!$D:$D,"&lt;35000")</f>
        <v>32</v>
      </c>
      <c r="C9">
        <f>COUNTIFS('Raw Data'!$F:$F,"failed",'Raw Data'!$D:$D,"&gt;=30000",'Raw Data'!$D:$D,"&lt;35000")</f>
        <v>37</v>
      </c>
      <c r="D9">
        <f>COUNTIFS('Raw Data'!$F:$F,"canceled",'Raw Data'!$D:$D,"&gt;=30000",'Raw Data'!$D:$D,"&lt;35000")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COUNTIFS('Raw Data'!$F:$F,"successful",'Raw Data'!$D:$D,"&gt;=35000",'Raw Data'!$D:$D,"&lt;40000")</f>
        <v>26</v>
      </c>
      <c r="C10">
        <f>COUNTIFS('Raw Data'!$F:$F,"failed",'Raw Data'!$D:$D,"&gt;=35000",'Raw Data'!$D:$D,"&lt;40000")</f>
        <v>22</v>
      </c>
      <c r="D10">
        <f>COUNTIFS('Raw Data'!$F:$F,"canceled",'Raw Data'!$D:$D,"&gt;=35000",'Raw Data'!$D:$D,"&lt;40000")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COUNTIFS('Raw Data'!$F:$F,"successful",'Raw Data'!$D:$D,"&gt;=40000",'Raw Data'!$D:$D,"&lt;45000")</f>
        <v>21</v>
      </c>
      <c r="C11">
        <f>COUNTIFS('Raw Data'!$F:$F,"failed",'Raw Data'!$D:$D,"&gt;=40000",'Raw Data'!$D:$D,"&lt;45000")</f>
        <v>16</v>
      </c>
      <c r="D11">
        <f>COUNTIFS('Raw Data'!$F:$F,"canceled",'Raw Data'!$D:$D,"&gt;=40000",'Raw Data'!$D:$D,"&lt;45000")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COUNTIFS('Raw Data'!$F:$F,"successful",'Raw Data'!$D:$D,"&gt;=45000",'Raw Data'!$D:$D,"&lt;50000")</f>
        <v>6</v>
      </c>
      <c r="C12">
        <f>COUNTIFS('Raw Data'!$F:$F,"failed",'Raw Data'!$D:$D,"&gt;=45000",'Raw Data'!$D:$D,"&lt;50000")</f>
        <v>11</v>
      </c>
      <c r="D12">
        <f>COUNTIFS('Raw Data'!$F:$F,"canceled",'Raw Data'!$D:$D,"&gt;=45000",'Raw Data'!$D:$D,"&lt;50000")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Count of Category by State</vt:lpstr>
      <vt:lpstr>Count of SubCategory By State</vt:lpstr>
      <vt:lpstr>Count of Month by State</vt:lpstr>
      <vt:lpstr>Bonus - Goal Amount by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2019-02-25T00:35:20Z</dcterms:modified>
</cp:coreProperties>
</file>