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o S\Desktop\Calculadora de custos\"/>
    </mc:Choice>
  </mc:AlternateContent>
  <xr:revisionPtr revIDLastSave="0" documentId="13_ncr:1_{FA6C2599-CB00-4C7B-8D06-D2B270D6E5D8}" xr6:coauthVersionLast="36" xr6:coauthVersionMax="36" xr10:uidLastSave="{00000000-0000-0000-0000-000000000000}"/>
  <bookViews>
    <workbookView xWindow="0" yWindow="0" windowWidth="20490" windowHeight="7545" firstSheet="1" activeTab="1" xr2:uid="{00000000-000D-0000-FFFF-FFFF00000000}"/>
  </bookViews>
  <sheets>
    <sheet name="Antenas" sheetId="2" r:id="rId1"/>
    <sheet name="Equipamentos de rede interna" sheetId="1" r:id="rId2"/>
  </sheets>
  <calcPr calcId="191029"/>
</workbook>
</file>

<file path=xl/calcChain.xml><?xml version="1.0" encoding="utf-8"?>
<calcChain xmlns="http://schemas.openxmlformats.org/spreadsheetml/2006/main">
  <c r="C20" i="1" l="1"/>
  <c r="F2" i="2"/>
  <c r="F11" i="2" s="1"/>
  <c r="F3" i="2"/>
  <c r="F4" i="2"/>
  <c r="F5" i="2"/>
  <c r="F6" i="2"/>
  <c r="F7" i="2"/>
  <c r="F8" i="2"/>
  <c r="F2" i="1" l="1"/>
  <c r="F3" i="1"/>
  <c r="F4" i="1"/>
  <c r="F5" i="1"/>
  <c r="F6" i="1"/>
  <c r="F7" i="1"/>
  <c r="F8" i="1"/>
  <c r="F17" i="1" s="1"/>
  <c r="F9" i="1"/>
  <c r="F10" i="1"/>
  <c r="F11" i="1"/>
  <c r="F12" i="1"/>
  <c r="F13" i="1"/>
  <c r="F14" i="1"/>
</calcChain>
</file>

<file path=xl/sharedStrings.xml><?xml version="1.0" encoding="utf-8"?>
<sst xmlns="http://schemas.openxmlformats.org/spreadsheetml/2006/main" count="77" uniqueCount="68">
  <si>
    <t>Equipamentos</t>
  </si>
  <si>
    <t>Preço (Un)</t>
  </si>
  <si>
    <t>Quantidade</t>
  </si>
  <si>
    <t>Custo Total</t>
  </si>
  <si>
    <t>Access Point</t>
  </si>
  <si>
    <t>Switch</t>
  </si>
  <si>
    <t>Patch Panel (24 portas)</t>
  </si>
  <si>
    <t>Conectores RJ45</t>
  </si>
  <si>
    <t>Fibra Óptica</t>
  </si>
  <si>
    <t>Conectores SC/APC</t>
  </si>
  <si>
    <t>PC p/ Servidor</t>
  </si>
  <si>
    <t>1</t>
  </si>
  <si>
    <t>Observação</t>
  </si>
  <si>
    <t>Total</t>
  </si>
  <si>
    <t>Marca/Modelo</t>
  </si>
  <si>
    <t>Link de compra</t>
  </si>
  <si>
    <t>Ubiquiti UniFi 6 Lite</t>
  </si>
  <si>
    <t>https://www.amazon.com.br/Ponto-acesso-Ubiquiti-U6-LITE-UniFi/dp/B08T6CKG5B/ref=asc_df_B08T6CKG5B/?tag=googleshopp00-20&amp;linkCode=df0&amp;hvadid=709884378361&amp;hvpos=&amp;hvnetw=g&amp;hvrand=9651933467766206928&amp;hvpone=&amp;hvptwo=&amp;hvqmt=&amp;hvdev=c&amp;hvdvcmdl=&amp;hvlocint=&amp;hvlocphy=9198038&amp;hvtargid=pla-1182964561905&amp;psc=1&amp;mcid=59a5879f586e30c39cacd58867fd47a4&amp;gad_source=1</t>
  </si>
  <si>
    <t>https://www.amazon.com.br/SWITCH-GERENCI%C3%81VEL-GIGABIT-JETSTREAM-TL-SG3428/dp/B08MH7LN99/ref=asc_df_B08MH7LN99/?tag=googleshopp00-20&amp;linkCode=df0&amp;hvadid=709884378196&amp;hvpos=&amp;hvnetw=g&amp;hvrand=11920046113126755698&amp;hvpone=&amp;hvptwo=&amp;hvqmt=&amp;hvdev=c&amp;hvdvcmdl=&amp;hvlocint=&amp;hvlocphy=9198038&amp;hvtargid=pla-1157629037945&amp;psc=1&amp;mcid=dfdaee4129d333c6919e0e833e36c452&amp;gad_source=1</t>
  </si>
  <si>
    <t>24 portas GERENCIAVEL</t>
  </si>
  <si>
    <t>Rack Fechado de parede</t>
  </si>
  <si>
    <t>rack de parede 5u</t>
  </si>
  <si>
    <t>https://www.amazon.com.br/Mini-Rack-Parede-Rede-Preto/dp/B0CMR7SF94/ref=asc_df_B0CMR7SF94/?tag=googleshopp00-20&amp;linkCode=df0&amp;hvadid=709884378154&amp;hvpos=&amp;hvnetw=g&amp;hvrand=9588138349079396255&amp;hvpone=&amp;hvptwo=&amp;hvqmt=&amp;hvdev=c&amp;hvdvcmdl=&amp;hvlocint=&amp;hvlocphy=9198038&amp;hvtargid=pla-2265198260146&amp;psc=1&amp;mcid=e86347b2daee3dff9414a69aaf16cbfa&amp;gad_source=1</t>
  </si>
  <si>
    <t>utilizado para guardar switch+Aps+nobreak</t>
  </si>
  <si>
    <t>https://www.amazon.com.br/Metros-Cabo-SohoPlus-Furukawa-Cobre/dp/B09QFP7SGW/ref=asc_df_B09QFP7SGW/?tag=googleshopp00-20&amp;linkCode=df0&amp;hvadid=709884378136&amp;hvpos=&amp;hvnetw=g&amp;hvrand=13247754214890843724&amp;hvpone=&amp;hvptwo=&amp;hvqmt=&amp;hvdev=c&amp;hvdvcmdl=&amp;hvlocint=&amp;hvlocphy=9198038&amp;hvtargid=pla-1834732469980&amp;mcid=b0f321a7576733f98a70eab83d705bc4&amp;gad_source=1&amp;th=1</t>
  </si>
  <si>
    <t>Caixa com 100 metros</t>
  </si>
  <si>
    <t xml:space="preserve">Caixa de cabo CAT-6 </t>
  </si>
  <si>
    <t>Furukawa</t>
  </si>
  <si>
    <t>https://produto.mercadolivre.com.br/MLB-4468924856-kit-100-pecas-conector-plug-rj45-ez-crimp-cat6-pote-_JM?matt_tool=76735400&amp;matt_word=&amp;matt_source=google&amp;matt_campaign_id=14303413823&amp;matt_ad_group_id=125956126719&amp;matt_match_type=&amp;matt_network=g&amp;matt_device=c&amp;matt_creative=543112166789&amp;matt_keyword=&amp;matt_ad_position=&amp;matt_ad_type=pla&amp;matt_merchant_id=420013587&amp;matt_product_id=MLB4468924856&amp;matt_product_partition_id=2270299237635&amp;matt_target_id=aud-2009166904988:pla-2270299237635&amp;cq_src=google_ads&amp;cq_cmp=14303413823&amp;cq_net=g&amp;cq_plt=gp&amp;cq_med=pla&amp;gad_source=1&amp;gclid=Cj0KCQjw7Py4BhCbARIsAMMx-_KqdLhNs3srvhahp-fXK0cjq3jofUCkcPkr0Uej0Cc9_FONJHtUvEYaAvdDEALw_wcB</t>
  </si>
  <si>
    <t>Pacote com 100</t>
  </si>
  <si>
    <t>https://www.hdstore.com.br/cabo-optico-drop-1-km-intelbrasfiberhome-cfoac-bli-ab-cm-01-fo-co-lszh-4830162?campaignid=10803647034&amp;adgroupid=106408573677&amp;creative=455500099898&amp;matchtype=&amp;network=g&amp;device=c&amp;keyword=&amp;gad_source=1&amp;gclid=Cj0KCQjw7Py4BhCbARIsAMMx-_KoUG5zBtgZrhCn13E4tvX1MU3INh-5prPY9IMkEv7HQyrrPrP99S0aAqnqEALw_wcB</t>
  </si>
  <si>
    <t>bobina 1Km</t>
  </si>
  <si>
    <t>https://www.mercadolivre.com.br/kit-10-conector-fibra-optica-fast-sc-apc-rosca-3-posicoes/p/MLB35970259?pdp_filters=item_id%3AMLB3761799259&amp;from=gshop&amp;matt_tool=10818270&amp;matt_word=&amp;matt_source=google&amp;matt_campaign_id=14303413601&amp;matt_ad_group_id=125956123919&amp;matt_match_type=&amp;matt_network=g&amp;matt_device=c&amp;matt_creative=543112166567&amp;matt_keyword=&amp;matt_ad_position=&amp;matt_ad_type=pla&amp;matt_merchant_id=735125422&amp;matt_product_id=MLB35970259-product&amp;matt_product_partition_id=2269213519353&amp;matt_target_id=aud-2009166904988:pla-2269213519353&amp;cq_src=google_ads&amp;cq_cmp=14303413601&amp;cq_net=g&amp;cq_plt=gp&amp;cq_med=pla&amp;gad_source=1&amp;gclid=Cj0KCQjw7Py4BhCbARIsAMMx-_KNbmff8H8YoqTIsTjWb1gtaHlY0SVhVyhGBaHLF_mUEK8YPJEm5dQaAqFWEALw_wcB</t>
  </si>
  <si>
    <t>Pacote com 10 (conector de fibra optica)</t>
  </si>
  <si>
    <t>https://www.amazon.com.br/intelbras-Nobreak-ATTIV-1500VA-BI-Preto/dp/B09VJ1K2WP/ref=asc_df_B09VJ1K2WP/?tag=googleshopp00-20&amp;linkCode=df0&amp;hvadid=709884378217&amp;hvpos=&amp;hvnetw=g&amp;hvrand=13611461632677856272&amp;hvpone=&amp;hvptwo=&amp;hvqmt=&amp;hvdev=c&amp;hvdvcmdl=&amp;hvlocint=&amp;hvlocphy=9198038&amp;hvtargid=pla-1668575349815&amp;mcid=6a5abb5d36b2391f82d34167eb2b5199&amp;gad_source=1&amp;th=1</t>
  </si>
  <si>
    <t>Intelbras</t>
  </si>
  <si>
    <t>Servidores Locais</t>
  </si>
  <si>
    <t>https://www.hdstore.com.br/servidor-lenovo-thinksystem-st50-v2-xeon-e-2324g-4c-16gb-2tb-hd-500w-3-anos-onsite?campaignid=10803647034&amp;adgroupid=106408573677&amp;creative=455500099898&amp;matchtype=&amp;network=g&amp;device=c&amp;keyword=&amp;gad_source=1&amp;gclid=Cj0KCQjw7Py4BhCbARIsAMMx-_KZV5FSGzUk1cGNpnQPzkmnWo7zTfglXiO7GyqBM38IjihnXMLExnwaAnq1EALw_wcB</t>
  </si>
  <si>
    <t>Lenovo</t>
  </si>
  <si>
    <t>https://www.amazon.com.br/Notebook-Aspire5-A515-45-R36L-num%C3%A9rico-Independente/dp/B0B8YW587B/ref=asc_df_B0B8YW587B/?tag=googleshopp00-20&amp;linkCode=df0&amp;hvadid=709884378364&amp;hvpos=&amp;hvnetw=g&amp;hvrand=10693895309691386039&amp;hvpone=&amp;hvptwo=&amp;hvqmt=&amp;hvdev=c&amp;hvdvcmdl=&amp;hvlocint=&amp;hvlocphy=9198038&amp;hvtargid=pla-2309687200002&amp;psc=1&amp;mcid=a9723a554140348d989b58c77078994b&amp;gad_source=1</t>
  </si>
  <si>
    <t>Variavel</t>
  </si>
  <si>
    <t>Pode ser qualquer desktop, ou notebook</t>
  </si>
  <si>
    <t>Nobreak 3000VA bivolts</t>
  </si>
  <si>
    <t>https://www.mercadolivre.com.br/nobreak-3-kva-online-intelbras-tw-3000va-220v/p/MLB21639371?pdp_filters=item_id%3AMLB3890034029&amp;from=gshop&amp;matt_tool=39437454&amp;matt_word=&amp;matt_source=google&amp;matt_campaign_id=14303413652&amp;matt_ad_group_id=125956125319&amp;matt_match_type=&amp;matt_network=g&amp;matt_device=c&amp;matt_creative=543112166618&amp;matt_keyword=&amp;matt_ad_position=&amp;matt_ad_type=pla&amp;matt_merchant_id=735125422&amp;matt_product_id=MLB21639371-product&amp;matt_product_partition_id=2269213519393&amp;matt_target_id=aud-2009166904988:pla-2269213519393&amp;cq_src=google_ads&amp;cq_cmp=14303413652&amp;cq_net=g&amp;cq_plt=gp&amp;cq_med=pla&amp;gad_source=1&amp;gclid=Cj0KCQjw7Py4BhCbARIsAMMx-_KDxsgv_Tu64hGVo-gJBosD2r0rDEPDbEW4SSk0gEU0yEtamT4Sx1gaAkcvEALw_wcB</t>
  </si>
  <si>
    <t>Nobreak 600VA bivolts</t>
  </si>
  <si>
    <t>Rack Padrão servidores</t>
  </si>
  <si>
    <t>rack de chão 20u</t>
  </si>
  <si>
    <t>https://produto.mercadolivre.com.br/MLB-4593203208-rack-piso-19-20u-x-570mm-soldado-rede-servidor-telecom-_JM?matt_tool=83149186&amp;matt_word=&amp;matt_source=google&amp;matt_campaign_id=14303413646&amp;matt_ad_group_id=125984292437&amp;matt_match_type=&amp;matt_network=g&amp;matt_device=c&amp;matt_creative=539354956527&amp;matt_keyword=&amp;matt_ad_position=&amp;matt_ad_type=pla&amp;matt_merchant_id=309917043&amp;matt_product_id=MLB4593203208&amp;matt_product_partition_id=2270553733438&amp;matt_target_id=aud-2009166904988:pla-2270553733438&amp;cq_src=google_ads&amp;cq_cmp=14303413646&amp;cq_net=g&amp;cq_plt=gp&amp;cq_med=pla&amp;gad_source=1&amp;gclid=Cj0KCQjw7Py4BhCbARIsAMMx-_JDzqe3X7TqquysKot_7fEMANw4emjsulN-UxpnFYIRaGpOWoxSg7EaArPLEALw_wcB</t>
  </si>
  <si>
    <t>rack para Servidores no prédio 1</t>
  </si>
  <si>
    <t>https://www.kabum.com.br/produto/474006/patch-panel-furukawa-t568a-b-soho-plus-cat-5e-24-portas-35050438?utm_id=21416437434&amp;gad_source=1&amp;gclid=Cj0KCQjw7Py4BhCbARIsAMMx-_Lc207SIrfeiviKlCm4pSkOmSkhDVIgfHYq1ElizPTxwCNro9XuPXIaAiJuEALw_wcB</t>
  </si>
  <si>
    <t>2 para o prédio 1, e 1 para o prédio 2</t>
  </si>
  <si>
    <t>TP-Link</t>
  </si>
  <si>
    <t>posicionado no teto, ou dentro dos racks de parede juntamente aos switch caso tenha</t>
  </si>
  <si>
    <t>nobreak para manter a energia dos switch+Aps em caso de quedas</t>
  </si>
  <si>
    <t>Um servidor para cada tipo de rede vlan</t>
  </si>
  <si>
    <t xml:space="preserve">Nobreak para manter a energia dos Switchs principais + servidores do predio 1 </t>
  </si>
  <si>
    <t>Antenas Direcionais de Rádio</t>
  </si>
  <si>
    <t xml:space="preserve">Rádios Ubiquiti/ MikroTik </t>
  </si>
  <si>
    <t>Mastros e Suportes para Antenas</t>
  </si>
  <si>
    <t>Switch POE</t>
  </si>
  <si>
    <t>Kit de Proteção Elétrica</t>
  </si>
  <si>
    <t>Serviços de Licenciamento</t>
  </si>
  <si>
    <t>R$ 250 (90% de desconto domínio publico)</t>
  </si>
  <si>
    <t>https://www.mercadolivre.com.br/cabo-coaxial-rg6-75ohm-95-malha-megatron-anatel-rl-100mts/p/MLB28082626?pdp_filters=item_id%3AMLB3762712849&amp;from=gshop&amp;matt_tool=31508429&amp;matt_word=&amp;matt_source=google&amp;matt_campaign_id=14303413595&amp;matt_ad_group_id=125984286477&amp;matt_match_type=&amp;matt_network=g&amp;matt_device=c&amp;matt_creative=539354956065&amp;matt_keyword=&amp;matt_ad_position=&amp;matt_ad_type=pla&amp;matt_merchant_id=735098660&amp;matt_product_id=MLB28082626-product&amp;matt_product_partition_id=2270553733398&amp;matt_target_id=aud-2009166904988:pla-2270553733398&amp;cq_src=google_ads&amp;cq_cmp=14303413595&amp;cq_net=g&amp;cq_plt=gp&amp;cq_med=pla&amp;gad_source=1&amp;gclid=Cj0KCQiAoae5BhCNARIsADVLzZdK1gkQAO73Nnj3gkULR6JIeehGCtK7oKprpTcqQ5Cv53RgCSR8UL0aArH0EALw_wcB</t>
  </si>
  <si>
    <t>total</t>
  </si>
  <si>
    <t>ubiquiti</t>
  </si>
  <si>
    <t xml:space="preserve">Cabos Coaxiais </t>
  </si>
  <si>
    <t>100 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</si>
</sst>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F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164" fontId="0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  <xf numFmtId="49" fontId="0" fillId="0" borderId="1" xfId="0" applyNumberFormat="1" applyFont="1" applyBorder="1" applyAlignment="1">
      <alignment horizontal="left" vertical="top"/>
    </xf>
    <xf numFmtId="49" fontId="0" fillId="0" borderId="0" xfId="0" applyNumberFormat="1" applyFont="1" applyAlignment="1">
      <alignment horizontal="left"/>
    </xf>
    <xf numFmtId="164" fontId="1" fillId="2" borderId="0" xfId="0" applyNumberFormat="1" applyFont="1" applyFill="1" applyAlignment="1">
      <alignment horizontal="left"/>
    </xf>
    <xf numFmtId="3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13">
    <dxf>
      <numFmt numFmtId="0" formatCode="General"/>
    </dxf>
    <dxf>
      <border outline="0"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&quot;R$&quot;\ #,##0.00"/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&quot;R$&quot;\ #,##0.00"/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border outline="0">
        <top style="thin">
          <color auto="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C4B6DA-A39D-45F1-9285-E6AEB7342B6F}" name="Table2" displayName="Table2" ref="A1:G8" totalsRowShown="0" headerRowBorderDxfId="1">
  <autoFilter ref="A1:G8" xr:uid="{D3AF5269-329C-4E54-8976-CE3D3C3AB868}"/>
  <tableColumns count="7">
    <tableColumn id="1" xr3:uid="{EF2E38C5-F511-4672-97D8-BA280B6C4BBB}" name="Equipamentos"/>
    <tableColumn id="2" xr3:uid="{FDD9D45C-FA03-487F-995A-40B2A767CAE0}" name="Marca/Modelo"/>
    <tableColumn id="3" xr3:uid="{807160FE-68C6-4DF6-9E15-DDD39CF8AE50}" name="Preço (Un)"/>
    <tableColumn id="4" xr3:uid="{942957E0-EE47-456C-8A1B-904595D3278F}" name="Quantidade"/>
    <tableColumn id="5" xr3:uid="{B642FB87-89B7-4E8B-93D5-9E388EC26E12}" name="Observação"/>
    <tableColumn id="6" xr3:uid="{D226A64A-3479-4547-82B1-418D9B481FA3}" name="Custo Total" dataDxfId="0">
      <calculatedColumnFormula>Table2[[#This Row],[Preço (Un)]]*Table2[[#This Row],[Quantidade]]</calculatedColumnFormula>
    </tableColumn>
    <tableColumn id="7" xr3:uid="{0D9B3A03-1ACE-41A5-925E-00683103F55F}" name="Link de compr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86244-1B80-4093-8D2F-0BA10E15BCA1}" name="Table1" displayName="Table1" ref="A1:G14" totalsRowShown="0" headerRowDxfId="12" dataDxfId="10" headerRowBorderDxfId="11" tableBorderDxfId="9">
  <autoFilter ref="A1:G14" xr:uid="{B2D15C23-8394-47EC-89F2-59A6236D9553}"/>
  <tableColumns count="7">
    <tableColumn id="1" xr3:uid="{E6FF8D98-38EA-4E41-998B-EF3F230602EB}" name="Equipamentos" dataDxfId="8"/>
    <tableColumn id="6" xr3:uid="{F6BE6F80-7999-4C40-9675-A536AED7E75D}" name="Marca/Modelo" dataDxfId="7"/>
    <tableColumn id="2" xr3:uid="{19228167-CE9A-40B2-90A7-E4B749AFBC95}" name="Preço (Un)" dataDxfId="6"/>
    <tableColumn id="3" xr3:uid="{34373BA0-0037-4923-8030-940644C947AB}" name="Quantidade" dataDxfId="5"/>
    <tableColumn id="4" xr3:uid="{2A3A3BC6-DF5E-4E81-9829-5FD619F9912B}" name="Observação" dataDxfId="4"/>
    <tableColumn id="5" xr3:uid="{A36D062B-BAF0-49D6-97FD-D1F0F4E8F888}" name="Custo Total" dataDxfId="3">
      <calculatedColumnFormula>C2*D2</calculatedColumnFormula>
    </tableColumn>
    <tableColumn id="9" xr3:uid="{B385CD47-78D1-4572-8A05-D6BAF8B3016A}" name="Link de compr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DDE3-54E8-4135-8FEA-34C1CC0F18EA}">
  <dimension ref="A1:G11"/>
  <sheetViews>
    <sheetView workbookViewId="0">
      <selection activeCell="A15" sqref="A15"/>
    </sheetView>
  </sheetViews>
  <sheetFormatPr defaultRowHeight="15" x14ac:dyDescent="0.25"/>
  <cols>
    <col min="1" max="1" width="33.28515625" bestFit="1" customWidth="1"/>
    <col min="2" max="2" width="16.7109375" hidden="1" customWidth="1"/>
    <col min="3" max="3" width="12.7109375" bestFit="1" customWidth="1"/>
    <col min="4" max="4" width="13.7109375" bestFit="1" customWidth="1"/>
    <col min="5" max="5" width="13.5703125" bestFit="1" customWidth="1"/>
    <col min="6" max="6" width="13.140625" bestFit="1" customWidth="1"/>
    <col min="7" max="7" width="16.7109375" bestFit="1" customWidth="1"/>
  </cols>
  <sheetData>
    <row r="1" spans="1:7" s="2" customFormat="1" x14ac:dyDescent="0.25">
      <c r="A1" s="1" t="s">
        <v>0</v>
      </c>
      <c r="B1" s="1" t="s">
        <v>14</v>
      </c>
      <c r="C1" s="3" t="s">
        <v>1</v>
      </c>
      <c r="D1" s="1" t="s">
        <v>2</v>
      </c>
      <c r="E1" s="1" t="s">
        <v>12</v>
      </c>
      <c r="F1" s="3" t="s">
        <v>3</v>
      </c>
      <c r="G1" s="7" t="s">
        <v>15</v>
      </c>
    </row>
    <row r="2" spans="1:7" x14ac:dyDescent="0.25">
      <c r="A2" t="s">
        <v>56</v>
      </c>
      <c r="B2" t="s">
        <v>65</v>
      </c>
      <c r="C2">
        <v>900</v>
      </c>
      <c r="D2">
        <v>4</v>
      </c>
      <c r="F2">
        <f>Table2[[#This Row],[Preço (Un)]]*Table2[[#This Row],[Quantidade]]</f>
        <v>3600</v>
      </c>
    </row>
    <row r="3" spans="1:7" x14ac:dyDescent="0.25">
      <c r="A3" t="s">
        <v>57</v>
      </c>
      <c r="C3" s="10">
        <v>2200</v>
      </c>
      <c r="D3">
        <v>4</v>
      </c>
      <c r="F3">
        <f>Table2[[#This Row],[Preço (Un)]]*Table2[[#This Row],[Quantidade]]</f>
        <v>8800</v>
      </c>
    </row>
    <row r="4" spans="1:7" x14ac:dyDescent="0.25">
      <c r="A4" t="s">
        <v>66</v>
      </c>
      <c r="C4">
        <v>189</v>
      </c>
      <c r="D4">
        <v>1</v>
      </c>
      <c r="E4" t="s">
        <v>67</v>
      </c>
      <c r="F4">
        <f>Table2[[#This Row],[Preço (Un)]]*Table2[[#This Row],[Quantidade]]</f>
        <v>189</v>
      </c>
      <c r="G4" t="s">
        <v>63</v>
      </c>
    </row>
    <row r="5" spans="1:7" x14ac:dyDescent="0.25">
      <c r="A5" t="s">
        <v>58</v>
      </c>
      <c r="C5">
        <v>1000</v>
      </c>
      <c r="D5">
        <v>4</v>
      </c>
      <c r="F5">
        <f>Table2[[#This Row],[Preço (Un)]]*Table2[[#This Row],[Quantidade]]</f>
        <v>4000</v>
      </c>
    </row>
    <row r="6" spans="1:7" x14ac:dyDescent="0.25">
      <c r="A6" t="s">
        <v>59</v>
      </c>
      <c r="C6">
        <v>500</v>
      </c>
      <c r="D6">
        <v>4</v>
      </c>
      <c r="F6">
        <f>Table2[[#This Row],[Preço (Un)]]*Table2[[#This Row],[Quantidade]]</f>
        <v>2000</v>
      </c>
    </row>
    <row r="7" spans="1:7" x14ac:dyDescent="0.25">
      <c r="A7" t="s">
        <v>60</v>
      </c>
      <c r="C7">
        <v>700</v>
      </c>
      <c r="D7">
        <v>4</v>
      </c>
      <c r="F7">
        <f>Table2[[#This Row],[Preço (Un)]]*Table2[[#This Row],[Quantidade]]</f>
        <v>2800</v>
      </c>
    </row>
    <row r="8" spans="1:7" x14ac:dyDescent="0.25">
      <c r="A8" t="s">
        <v>61</v>
      </c>
      <c r="C8" s="11">
        <v>2500</v>
      </c>
      <c r="D8">
        <v>1</v>
      </c>
      <c r="E8" t="s">
        <v>62</v>
      </c>
      <c r="F8">
        <f>Table2[[#This Row],[Preço (Un)]]*Table2[[#This Row],[Quantidade]]</f>
        <v>2500</v>
      </c>
    </row>
    <row r="11" spans="1:7" x14ac:dyDescent="0.25">
      <c r="E11" s="12" t="s">
        <v>64</v>
      </c>
      <c r="F11" s="12">
        <f>SUM(Table2[Custo Total])</f>
        <v>23889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21" sqref="C21"/>
    </sheetView>
  </sheetViews>
  <sheetFormatPr defaultColWidth="26.5703125" defaultRowHeight="15" x14ac:dyDescent="0.25"/>
  <cols>
    <col min="1" max="1" width="22.7109375" style="2" bestFit="1" customWidth="1"/>
    <col min="2" max="2" width="18.5703125" style="2" hidden="1" customWidth="1"/>
    <col min="3" max="3" width="12.7109375" style="5" bestFit="1" customWidth="1"/>
    <col min="4" max="4" width="13.7109375" style="2" bestFit="1" customWidth="1"/>
    <col min="5" max="5" width="29" style="2" hidden="1" customWidth="1"/>
    <col min="6" max="6" width="13.140625" style="5" bestFit="1" customWidth="1"/>
    <col min="7" max="7" width="255.7109375" style="8" bestFit="1" customWidth="1"/>
    <col min="8" max="16384" width="26.5703125" style="2"/>
  </cols>
  <sheetData>
    <row r="1" spans="1:7" x14ac:dyDescent="0.25">
      <c r="A1" s="1" t="s">
        <v>0</v>
      </c>
      <c r="B1" s="1" t="s">
        <v>14</v>
      </c>
      <c r="C1" s="3" t="s">
        <v>1</v>
      </c>
      <c r="D1" s="1" t="s">
        <v>2</v>
      </c>
      <c r="E1" s="1" t="s">
        <v>12</v>
      </c>
      <c r="F1" s="3" t="s">
        <v>3</v>
      </c>
      <c r="G1" s="7" t="s">
        <v>15</v>
      </c>
    </row>
    <row r="2" spans="1:7" x14ac:dyDescent="0.25">
      <c r="A2" s="2" t="s">
        <v>4</v>
      </c>
      <c r="B2" s="4" t="s">
        <v>16</v>
      </c>
      <c r="C2" s="5">
        <v>919</v>
      </c>
      <c r="D2" s="2">
        <v>12</v>
      </c>
      <c r="E2" s="2" t="s">
        <v>52</v>
      </c>
      <c r="F2" s="5">
        <f t="shared" ref="F2:F14" si="0">C2*D2</f>
        <v>11028</v>
      </c>
      <c r="G2" s="8" t="s">
        <v>17</v>
      </c>
    </row>
    <row r="3" spans="1:7" x14ac:dyDescent="0.25">
      <c r="A3" s="2" t="s">
        <v>5</v>
      </c>
      <c r="B3" s="2" t="s">
        <v>51</v>
      </c>
      <c r="C3" s="5">
        <v>1386</v>
      </c>
      <c r="D3" s="2">
        <v>16</v>
      </c>
      <c r="E3" s="2" t="s">
        <v>19</v>
      </c>
      <c r="F3" s="5">
        <f t="shared" si="0"/>
        <v>22176</v>
      </c>
      <c r="G3" s="8" t="s">
        <v>18</v>
      </c>
    </row>
    <row r="4" spans="1:7" x14ac:dyDescent="0.25">
      <c r="A4" s="2" t="s">
        <v>6</v>
      </c>
      <c r="B4" s="2" t="s">
        <v>27</v>
      </c>
      <c r="C4" s="5">
        <v>194.9</v>
      </c>
      <c r="D4" s="2">
        <v>3</v>
      </c>
      <c r="E4" s="2" t="s">
        <v>50</v>
      </c>
      <c r="F4" s="5">
        <f t="shared" si="0"/>
        <v>584.70000000000005</v>
      </c>
      <c r="G4" s="8" t="s">
        <v>49</v>
      </c>
    </row>
    <row r="5" spans="1:7" x14ac:dyDescent="0.25">
      <c r="A5" s="2" t="s">
        <v>45</v>
      </c>
      <c r="B5" s="2" t="s">
        <v>46</v>
      </c>
      <c r="C5" s="5">
        <v>1106</v>
      </c>
      <c r="D5" s="2">
        <v>2</v>
      </c>
      <c r="E5" s="2" t="s">
        <v>48</v>
      </c>
      <c r="F5" s="5">
        <f t="shared" si="0"/>
        <v>2212</v>
      </c>
      <c r="G5" s="8" t="s">
        <v>47</v>
      </c>
    </row>
    <row r="6" spans="1:7" x14ac:dyDescent="0.25">
      <c r="A6" s="2" t="s">
        <v>20</v>
      </c>
      <c r="B6" s="2" t="s">
        <v>21</v>
      </c>
      <c r="C6" s="5">
        <v>457</v>
      </c>
      <c r="D6" s="2">
        <v>13</v>
      </c>
      <c r="E6" s="2" t="s">
        <v>23</v>
      </c>
      <c r="F6" s="5">
        <f t="shared" si="0"/>
        <v>5941</v>
      </c>
      <c r="G6" s="8" t="s">
        <v>22</v>
      </c>
    </row>
    <row r="7" spans="1:7" x14ac:dyDescent="0.25">
      <c r="A7" s="2" t="s">
        <v>26</v>
      </c>
      <c r="B7" s="2" t="s">
        <v>27</v>
      </c>
      <c r="C7" s="5">
        <v>378</v>
      </c>
      <c r="D7" s="2">
        <v>8</v>
      </c>
      <c r="E7" s="2" t="s">
        <v>25</v>
      </c>
      <c r="F7" s="5">
        <f t="shared" si="0"/>
        <v>3024</v>
      </c>
      <c r="G7" s="8" t="s">
        <v>24</v>
      </c>
    </row>
    <row r="8" spans="1:7" x14ac:dyDescent="0.25">
      <c r="A8" s="2" t="s">
        <v>7</v>
      </c>
      <c r="C8" s="5">
        <v>78</v>
      </c>
      <c r="D8" s="2">
        <v>4</v>
      </c>
      <c r="E8" s="2" t="s">
        <v>29</v>
      </c>
      <c r="F8" s="5">
        <f t="shared" si="0"/>
        <v>312</v>
      </c>
      <c r="G8" s="8" t="s">
        <v>28</v>
      </c>
    </row>
    <row r="9" spans="1:7" x14ac:dyDescent="0.25">
      <c r="A9" s="2" t="s">
        <v>8</v>
      </c>
      <c r="C9" s="5">
        <v>422</v>
      </c>
      <c r="D9" s="2">
        <v>1</v>
      </c>
      <c r="E9" s="2" t="s">
        <v>31</v>
      </c>
      <c r="F9" s="5">
        <f t="shared" si="0"/>
        <v>422</v>
      </c>
      <c r="G9" s="8" t="s">
        <v>30</v>
      </c>
    </row>
    <row r="10" spans="1:7" x14ac:dyDescent="0.25">
      <c r="A10" s="2" t="s">
        <v>9</v>
      </c>
      <c r="C10" s="5">
        <v>54</v>
      </c>
      <c r="D10" s="2">
        <v>1</v>
      </c>
      <c r="E10" s="2" t="s">
        <v>33</v>
      </c>
      <c r="F10" s="5">
        <f t="shared" si="0"/>
        <v>54</v>
      </c>
      <c r="G10" s="8" t="s">
        <v>32</v>
      </c>
    </row>
    <row r="11" spans="1:7" x14ac:dyDescent="0.25">
      <c r="A11" s="2" t="s">
        <v>44</v>
      </c>
      <c r="B11" s="2" t="s">
        <v>35</v>
      </c>
      <c r="C11" s="5">
        <v>485.5</v>
      </c>
      <c r="D11" s="2">
        <v>12</v>
      </c>
      <c r="E11" s="2" t="s">
        <v>53</v>
      </c>
      <c r="F11" s="5">
        <f t="shared" si="0"/>
        <v>5826</v>
      </c>
      <c r="G11" s="8" t="s">
        <v>34</v>
      </c>
    </row>
    <row r="12" spans="1:7" x14ac:dyDescent="0.25">
      <c r="A12" s="2" t="s">
        <v>42</v>
      </c>
      <c r="B12" s="2" t="s">
        <v>35</v>
      </c>
      <c r="C12" s="5">
        <v>4291</v>
      </c>
      <c r="D12" s="2">
        <v>1</v>
      </c>
      <c r="E12" s="2" t="s">
        <v>55</v>
      </c>
      <c r="F12" s="5">
        <f t="shared" si="0"/>
        <v>4291</v>
      </c>
      <c r="G12" s="8" t="s">
        <v>43</v>
      </c>
    </row>
    <row r="13" spans="1:7" x14ac:dyDescent="0.25">
      <c r="A13" s="2" t="s">
        <v>36</v>
      </c>
      <c r="B13" s="2" t="s">
        <v>38</v>
      </c>
      <c r="C13" s="5">
        <v>6814</v>
      </c>
      <c r="D13" s="2">
        <v>4</v>
      </c>
      <c r="E13" s="2" t="s">
        <v>54</v>
      </c>
      <c r="F13" s="5">
        <f t="shared" si="0"/>
        <v>27256</v>
      </c>
      <c r="G13" s="8" t="s">
        <v>37</v>
      </c>
    </row>
    <row r="14" spans="1:7" x14ac:dyDescent="0.25">
      <c r="A14" s="2" t="s">
        <v>10</v>
      </c>
      <c r="B14" s="2" t="s">
        <v>40</v>
      </c>
      <c r="C14" s="5">
        <v>2780</v>
      </c>
      <c r="D14" s="2" t="s">
        <v>11</v>
      </c>
      <c r="E14" s="2" t="s">
        <v>41</v>
      </c>
      <c r="F14" s="5">
        <f t="shared" si="0"/>
        <v>2780</v>
      </c>
      <c r="G14" s="8" t="s">
        <v>39</v>
      </c>
    </row>
    <row r="17" spans="3:6" x14ac:dyDescent="0.25">
      <c r="E17" s="6" t="s">
        <v>13</v>
      </c>
      <c r="F17" s="9">
        <f>SUM(Table1[Custo Total])</f>
        <v>85906.7</v>
      </c>
    </row>
    <row r="19" spans="3:6" x14ac:dyDescent="0.25">
      <c r="C19" s="2"/>
    </row>
    <row r="20" spans="3:6" x14ac:dyDescent="0.25">
      <c r="C20" s="5">
        <f>SUM(F2:F10,F11,F14)</f>
        <v>54359.7</v>
      </c>
    </row>
    <row r="21" spans="3:6" x14ac:dyDescent="0.25">
      <c r="C21" s="2"/>
    </row>
    <row r="22" spans="3:6" x14ac:dyDescent="0.25">
      <c r="C22" s="2"/>
    </row>
    <row r="23" spans="3:6" x14ac:dyDescent="0.25">
      <c r="C23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Antenas</vt:lpstr>
      <vt:lpstr>Equipamentos de rede interna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Breno Sales</cp:lastModifiedBy>
  <dcterms:created xsi:type="dcterms:W3CDTF">2024-10-28T20:27:19Z</dcterms:created>
  <dcterms:modified xsi:type="dcterms:W3CDTF">2024-11-06T04:04:16Z</dcterms:modified>
</cp:coreProperties>
</file>