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eno\Dropbox\Engenharia\3. Tese\0. Artigos\9. Geração Fotovoltaica 2023\REVISAO\"/>
    </mc:Choice>
  </mc:AlternateContent>
  <xr:revisionPtr revIDLastSave="0" documentId="13_ncr:1_{110AC883-C168-4E9D-AECA-DD95A765DF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mensionamento" sheetId="2" r:id="rId1"/>
  </sheets>
  <calcPr calcId="191029"/>
  <pivotCaches>
    <pivotCache cacheId="0" r:id="rId2"/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2" l="1"/>
  <c r="U8" i="2" l="1"/>
  <c r="U9" i="2"/>
  <c r="U10" i="2"/>
  <c r="U11" i="2"/>
  <c r="U12" i="2"/>
  <c r="U13" i="2"/>
  <c r="U14" i="2"/>
  <c r="U15" i="2"/>
  <c r="U16" i="2"/>
  <c r="U7" i="2"/>
  <c r="U6" i="2"/>
  <c r="U5" i="2"/>
  <c r="AD16" i="2"/>
  <c r="AD15" i="2"/>
  <c r="AD6" i="2"/>
  <c r="AD7" i="2"/>
  <c r="AD8" i="2"/>
  <c r="AD9" i="2"/>
  <c r="AD10" i="2"/>
  <c r="AD11" i="2"/>
  <c r="AD12" i="2"/>
  <c r="AD13" i="2"/>
  <c r="AD14" i="2"/>
  <c r="T30" i="2"/>
  <c r="U30" i="2" l="1"/>
  <c r="T17" i="2"/>
  <c r="S34" i="2"/>
  <c r="S31" i="2"/>
  <c r="S24" i="2"/>
  <c r="T34" i="2"/>
  <c r="T27" i="2"/>
  <c r="T28" i="2"/>
  <c r="S33" i="2"/>
  <c r="S28" i="2"/>
  <c r="T23" i="2"/>
  <c r="T24" i="2"/>
  <c r="S30" i="2"/>
  <c r="S23" i="2"/>
  <c r="T29" i="2"/>
  <c r="S29" i="2"/>
  <c r="S25" i="2"/>
  <c r="T33" i="2"/>
  <c r="T26" i="2"/>
  <c r="S26" i="2"/>
  <c r="S27" i="2"/>
  <c r="T31" i="2"/>
  <c r="T32" i="2"/>
  <c r="S32" i="2"/>
  <c r="T25" i="2"/>
  <c r="U29" i="2" l="1"/>
  <c r="U28" i="2"/>
  <c r="U23" i="2"/>
  <c r="U31" i="2"/>
  <c r="U26" i="2"/>
  <c r="U27" i="2"/>
  <c r="U33" i="2"/>
  <c r="U25" i="2"/>
  <c r="U32" i="2"/>
  <c r="U24" i="2"/>
  <c r="U34" i="2"/>
  <c r="E23" i="2"/>
  <c r="Q23" i="2" s="1"/>
  <c r="L8" i="2"/>
  <c r="Q25" i="2" l="1"/>
  <c r="Q29" i="2"/>
  <c r="Q33" i="2"/>
  <c r="Q31" i="2"/>
  <c r="Q28" i="2"/>
  <c r="Q26" i="2"/>
  <c r="Q30" i="2"/>
  <c r="Q34" i="2"/>
  <c r="Q27" i="2"/>
  <c r="Q24" i="2"/>
  <c r="Q32" i="2"/>
  <c r="F23" i="2"/>
  <c r="I23" i="2" s="1"/>
  <c r="E5" i="2"/>
  <c r="Q8" i="2" s="1"/>
  <c r="Q5" i="2" l="1"/>
  <c r="Z8" i="2"/>
  <c r="Z12" i="2"/>
  <c r="Z16" i="2"/>
  <c r="Z9" i="2"/>
  <c r="Z13" i="2"/>
  <c r="Z5" i="2"/>
  <c r="Z6" i="2"/>
  <c r="Z10" i="2"/>
  <c r="Z14" i="2"/>
  <c r="Z7" i="2"/>
  <c r="Z11" i="2"/>
  <c r="Z15" i="2"/>
  <c r="J24" i="2"/>
  <c r="J28" i="2"/>
  <c r="J32" i="2"/>
  <c r="J30" i="2"/>
  <c r="J25" i="2"/>
  <c r="J29" i="2"/>
  <c r="J33" i="2"/>
  <c r="J26" i="2"/>
  <c r="J34" i="2"/>
  <c r="J27" i="2"/>
  <c r="J31" i="2"/>
  <c r="J23" i="2"/>
  <c r="F5" i="2"/>
  <c r="Q16" i="2"/>
  <c r="Q12" i="2"/>
  <c r="Q15" i="2"/>
  <c r="Q11" i="2"/>
  <c r="Q7" i="2"/>
  <c r="Q14" i="2"/>
  <c r="Q10" i="2"/>
  <c r="Q6" i="2"/>
  <c r="Q13" i="2"/>
  <c r="Q9" i="2"/>
  <c r="T35" i="2" l="1"/>
  <c r="D39" i="2" l="1"/>
  <c r="D40" i="2"/>
  <c r="D41" i="2"/>
  <c r="D42" i="2"/>
  <c r="D43" i="2"/>
  <c r="D44" i="2"/>
  <c r="D45" i="2"/>
  <c r="D46" i="2"/>
  <c r="D47" i="2"/>
  <c r="E47" i="2" s="1"/>
  <c r="D48" i="2"/>
  <c r="D49" i="2"/>
  <c r="D38" i="2"/>
  <c r="E38" i="2" s="1"/>
  <c r="L23" i="2" s="1"/>
  <c r="M23" i="2" s="1"/>
  <c r="N23" i="2" s="1"/>
  <c r="B39" i="2" l="1"/>
  <c r="E39" i="2" s="1"/>
  <c r="L24" i="2" s="1"/>
  <c r="E40" i="2"/>
  <c r="L25" i="2" s="1"/>
  <c r="E41" i="2"/>
  <c r="L26" i="2" s="1"/>
  <c r="E42" i="2"/>
  <c r="L27" i="2" s="1"/>
  <c r="E43" i="2"/>
  <c r="L28" i="2" s="1"/>
  <c r="E44" i="2"/>
  <c r="L29" i="2" s="1"/>
  <c r="E45" i="2"/>
  <c r="L30" i="2" s="1"/>
  <c r="E46" i="2"/>
  <c r="L31" i="2" s="1"/>
  <c r="E48" i="2"/>
  <c r="L33" i="2" s="1"/>
  <c r="E49" i="2"/>
  <c r="L34" i="2" s="1"/>
  <c r="K24" i="2"/>
  <c r="M24" i="2" l="1"/>
  <c r="L32" i="2"/>
  <c r="G5" i="2"/>
  <c r="I5" i="2" s="1"/>
  <c r="J5" i="2" s="1"/>
  <c r="L7" i="2"/>
  <c r="L6" i="2"/>
  <c r="L5" i="2"/>
  <c r="J16" i="2" l="1"/>
  <c r="M16" i="2" s="1"/>
  <c r="N16" i="2" s="1"/>
  <c r="W14" i="2" s="1"/>
  <c r="J12" i="2"/>
  <c r="M12" i="2" s="1"/>
  <c r="N12" i="2" s="1"/>
  <c r="W10" i="2" s="1"/>
  <c r="J8" i="2"/>
  <c r="M8" i="2" s="1"/>
  <c r="N8" i="2" s="1"/>
  <c r="W6" i="2" s="1"/>
  <c r="J15" i="2"/>
  <c r="M15" i="2" s="1"/>
  <c r="N15" i="2" s="1"/>
  <c r="W13" i="2" s="1"/>
  <c r="J11" i="2"/>
  <c r="M11" i="2" s="1"/>
  <c r="N11" i="2" s="1"/>
  <c r="W9" i="2" s="1"/>
  <c r="J7" i="2"/>
  <c r="J13" i="2"/>
  <c r="M13" i="2" s="1"/>
  <c r="N13" i="2" s="1"/>
  <c r="W11" i="2" s="1"/>
  <c r="J14" i="2"/>
  <c r="M14" i="2" s="1"/>
  <c r="N14" i="2" s="1"/>
  <c r="W12" i="2" s="1"/>
  <c r="J10" i="2"/>
  <c r="M10" i="2" s="1"/>
  <c r="N10" i="2" s="1"/>
  <c r="W8" i="2" s="1"/>
  <c r="J9" i="2"/>
  <c r="M9" i="2" s="1"/>
  <c r="N9" i="2" s="1"/>
  <c r="W7" i="2" s="1"/>
  <c r="M5" i="2"/>
  <c r="N5" i="2" s="1"/>
  <c r="W15" i="2" s="1"/>
  <c r="J6" i="2"/>
  <c r="M6" i="2" s="1"/>
  <c r="N6" i="2" s="1"/>
  <c r="W16" i="2" s="1"/>
  <c r="M7" i="2" l="1"/>
  <c r="N7" i="2" s="1"/>
  <c r="W5" i="2" s="1"/>
  <c r="M25" i="2"/>
  <c r="N25" i="2" s="1"/>
  <c r="M34" i="2"/>
  <c r="N34" i="2" s="1"/>
  <c r="N24" i="2"/>
  <c r="M27" i="2"/>
  <c r="N27" i="2" s="1"/>
  <c r="M26" i="2"/>
  <c r="N26" i="2" s="1"/>
  <c r="M31" i="2"/>
  <c r="N31" i="2" s="1"/>
  <c r="M30" i="2"/>
  <c r="N30" i="2" s="1"/>
  <c r="M33" i="2"/>
  <c r="N33" i="2" s="1"/>
  <c r="M29" i="2"/>
  <c r="N29" i="2" s="1"/>
  <c r="M28" i="2"/>
  <c r="N28" i="2" s="1"/>
  <c r="M32" i="2"/>
  <c r="N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Teles</author>
  </authors>
  <commentList>
    <comment ref="D5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Felipe Teles:</t>
        </r>
        <r>
          <rPr>
            <sz val="9"/>
            <color indexed="81"/>
            <rFont val="Segoe UI"/>
            <family val="2"/>
          </rPr>
          <t xml:space="preserve">
Por que pegou esse valor e não o correspodente ao valor máximo do histórico da barragem.
</t>
        </r>
      </text>
    </comment>
    <comment ref="L8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Felipe Teles:</t>
        </r>
        <r>
          <rPr>
            <sz val="9"/>
            <color indexed="81"/>
            <rFont val="Segoe UI"/>
            <family val="2"/>
          </rPr>
          <t xml:space="preserve">
Valor correspondente a menor geração da hidrelétrica di 71 (GWh) ocorrida em 20/02/2022.
</t>
        </r>
      </text>
    </comment>
    <comment ref="L3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Felipe Teles:</t>
        </r>
        <r>
          <rPr>
            <sz val="9"/>
            <color indexed="81"/>
            <rFont val="Segoe UI"/>
            <family val="2"/>
          </rPr>
          <t xml:space="preserve">
Felipe Teles:
Valor correspondente a menor geração da hidrelétrica de 6 (GWh) ocorrida em 25/10/2020.</t>
        </r>
      </text>
    </comment>
    <comment ref="E47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Felipe Teles:</t>
        </r>
        <r>
          <rPr>
            <sz val="9"/>
            <color indexed="81"/>
            <rFont val="Segoe UI"/>
            <family val="2"/>
          </rPr>
          <t xml:space="preserve">
Valor correspondente a menor geração da hidrelétrica de 6 (GWh) ocorrida em 25/10/2020.</t>
        </r>
      </text>
    </comment>
  </commentList>
</comments>
</file>

<file path=xl/sharedStrings.xml><?xml version="1.0" encoding="utf-8"?>
<sst xmlns="http://schemas.openxmlformats.org/spreadsheetml/2006/main" count="215" uniqueCount="96">
  <si>
    <t>Nov</t>
  </si>
  <si>
    <t>Dez</t>
  </si>
  <si>
    <t>Jan</t>
  </si>
  <si>
    <t>Fever</t>
  </si>
  <si>
    <t>Març</t>
  </si>
  <si>
    <t>Abril</t>
  </si>
  <si>
    <t>Maio</t>
  </si>
  <si>
    <t>Jun</t>
  </si>
  <si>
    <t>Julh</t>
  </si>
  <si>
    <t>Agost</t>
  </si>
  <si>
    <t>Setembr</t>
  </si>
  <si>
    <t>Out</t>
  </si>
  <si>
    <t>Itaipu</t>
  </si>
  <si>
    <t>Horas/Mês</t>
  </si>
  <si>
    <t>Belo Monte</t>
  </si>
  <si>
    <t>kWh</t>
  </si>
  <si>
    <t>Horas por mês</t>
  </si>
  <si>
    <t>Mês</t>
  </si>
  <si>
    <t>Potência (kW)</t>
  </si>
  <si>
    <t>Fator de Capacidade</t>
  </si>
  <si>
    <t>Meses</t>
  </si>
  <si>
    <t>Ano</t>
  </si>
  <si>
    <t>Potência inst. FVF (W)</t>
  </si>
  <si>
    <t>FVF</t>
  </si>
  <si>
    <t>FC (2017)</t>
  </si>
  <si>
    <t>Soma do Total Gerado</t>
  </si>
  <si>
    <t>Dias dos meses</t>
  </si>
  <si>
    <t>Média em (GWh) = (Soma /  4). OBS: os dois últimos meses foram divididos por 3</t>
  </si>
  <si>
    <t>FC (2020 e 2021)</t>
  </si>
  <si>
    <t>Geração de Wh para GWh</t>
  </si>
  <si>
    <t>Fator de Capacidade de Belém - 2017</t>
  </si>
  <si>
    <t xml:space="preserve">Transfomação de Wh para GWh = </t>
  </si>
  <si>
    <t>Mínimo (GWh)</t>
  </si>
  <si>
    <t>Máximo (GWh)</t>
  </si>
  <si>
    <t>Geração (GWh)</t>
  </si>
  <si>
    <t>Capacidade (%)</t>
  </si>
  <si>
    <t>x</t>
  </si>
  <si>
    <t>Geração de 100% em (GWh)</t>
  </si>
  <si>
    <t>Valor de Geração (Máximo - Mínimo) (GWh)</t>
  </si>
  <si>
    <t>Outubro (horas ao mês)</t>
  </si>
  <si>
    <t>Potência Instalada (GW)</t>
  </si>
  <si>
    <t>Usina</t>
  </si>
  <si>
    <t>UHE Itaipu</t>
  </si>
  <si>
    <t>UHE Belo Monte</t>
  </si>
  <si>
    <t>71 (21.028%)</t>
  </si>
  <si>
    <t>303 (90.313%)</t>
  </si>
  <si>
    <t>6 (0.175%)</t>
  </si>
  <si>
    <t>267 (99.523%)</t>
  </si>
  <si>
    <t>Rótulos de Linha</t>
  </si>
  <si>
    <t>Soma de Geração [GWh]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</si>
  <si>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</si>
  <si>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</si>
  <si>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</si>
  <si>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</si>
  <si>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</si>
  <si>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</si>
  <si>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</si>
  <si>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</si>
  <si>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</si>
  <si>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</si>
  <si>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</si>
  <si>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</si>
  <si>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</si>
  <si>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valor</t>
  </si>
  <si>
    <t>Média de valor</t>
  </si>
  <si>
    <t>Fator de FvF poderia ser gerado (fevereiro de 2021)</t>
  </si>
  <si>
    <t>Fator de FvF poderia ser gerado (outubro de 2017)</t>
  </si>
  <si>
    <t xml:space="preserve">Maio </t>
  </si>
  <si>
    <t>Jul</t>
  </si>
  <si>
    <t>Setembro</t>
  </si>
  <si>
    <t>Novembro</t>
  </si>
  <si>
    <t>Dezembr</t>
  </si>
  <si>
    <t>Geração FVF [GWh]</t>
  </si>
  <si>
    <t>Dias por mês</t>
  </si>
  <si>
    <t>Fev</t>
  </si>
  <si>
    <t>Mar</t>
  </si>
  <si>
    <t>Abr</t>
  </si>
  <si>
    <t>Mai</t>
  </si>
  <si>
    <t>Ago</t>
  </si>
  <si>
    <t>Set</t>
  </si>
  <si>
    <t>Informações da hidrelétrica</t>
  </si>
  <si>
    <t>Geração (Energ.) = Pot. Inst. FVF*horas no mês*FC (Wh)</t>
  </si>
  <si>
    <t>Soma (GWh) de 01/01/2020 até 31/30/2023</t>
  </si>
  <si>
    <t>Soma (GWh) de 01/01/2018 até 31/10/2023</t>
  </si>
  <si>
    <t>Geração 100% (GWh/dias)</t>
  </si>
  <si>
    <t>Média em (GWh) = (Soma /  6). OBS: os dois últimos meses foram divididos por 5</t>
  </si>
  <si>
    <t>Meses =</t>
  </si>
  <si>
    <t>Soma (GWh) de 01/01/2013 até 31/10/2023</t>
  </si>
  <si>
    <t>Itaipi (2013/01 até 2023/10)</t>
  </si>
  <si>
    <t>Belo Monte (01/01/2020 até 31/10/2023)</t>
  </si>
  <si>
    <t>Belo Monte (Média)</t>
  </si>
  <si>
    <t>Média de Geração (GWh) de 01/01/2013 até 31/10/2023</t>
  </si>
  <si>
    <t>Média de Geração (GWh) de 01/01/2020 até 20/11/2023</t>
  </si>
  <si>
    <t>Compl. Gáfico</t>
  </si>
  <si>
    <t>Ger. Med. Gráfico</t>
  </si>
  <si>
    <t>Itaipu (média)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</si>
</sst>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416]m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2" fontId="0" fillId="6" borderId="1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3" fillId="10" borderId="30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2" fontId="0" fillId="12" borderId="30" xfId="0" applyNumberForma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1" fontId="0" fillId="12" borderId="30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1" fillId="12" borderId="25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 wrapText="1"/>
    </xf>
    <xf numFmtId="0" fontId="1" fillId="12" borderId="36" xfId="0" applyFont="1" applyFill="1" applyBorder="1" applyAlignment="1">
      <alignment horizontal="center" vertical="center" wrapText="1"/>
    </xf>
    <xf numFmtId="0" fontId="1" fillId="12" borderId="33" xfId="0" applyFont="1" applyFill="1" applyBorder="1" applyAlignment="1">
      <alignment horizontal="center" vertical="center" wrapText="1"/>
    </xf>
    <xf numFmtId="0" fontId="1" fillId="12" borderId="37" xfId="0" applyFont="1" applyFill="1" applyBorder="1" applyAlignment="1">
      <alignment horizontal="center" vertical="center" wrapText="1"/>
    </xf>
    <xf numFmtId="0" fontId="2" fillId="10" borderId="33" xfId="0" applyFont="1" applyFill="1" applyBorder="1" applyAlignment="1">
      <alignment horizontal="center" vertical="center" wrapText="1"/>
    </xf>
    <xf numFmtId="0" fontId="1" fillId="12" borderId="34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0" fontId="1" fillId="4" borderId="26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/>
    </xf>
    <xf numFmtId="0" fontId="1" fillId="16" borderId="4" xfId="0" applyFont="1" applyFill="1" applyBorder="1" applyAlignment="1">
      <alignment horizontal="center" vertical="center" wrapText="1"/>
    </xf>
    <xf numFmtId="0" fontId="1" fillId="16" borderId="26" xfId="0" applyFont="1" applyFill="1" applyBorder="1" applyAlignment="1">
      <alignment horizontal="center" vertical="center" wrapText="1"/>
    </xf>
    <xf numFmtId="0" fontId="1" fillId="16" borderId="32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vertical="center"/>
    </xf>
    <xf numFmtId="0" fontId="1" fillId="9" borderId="3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164" fontId="0" fillId="12" borderId="5" xfId="0" applyNumberFormat="1" applyFill="1" applyBorder="1" applyAlignment="1">
      <alignment horizontal="center"/>
    </xf>
    <xf numFmtId="164" fontId="0" fillId="12" borderId="38" xfId="0" applyNumberFormat="1" applyFill="1" applyBorder="1" applyAlignment="1">
      <alignment horizontal="center"/>
    </xf>
    <xf numFmtId="0" fontId="1" fillId="12" borderId="39" xfId="0" applyFont="1" applyFill="1" applyBorder="1" applyAlignment="1">
      <alignment horizontal="center" vertical="center" wrapText="1"/>
    </xf>
    <xf numFmtId="0" fontId="0" fillId="12" borderId="40" xfId="0" applyFill="1" applyBorder="1" applyAlignment="1">
      <alignment horizontal="center"/>
    </xf>
    <xf numFmtId="0" fontId="1" fillId="6" borderId="41" xfId="0" applyFont="1" applyFill="1" applyBorder="1" applyAlignment="1">
      <alignment horizontal="center" vertical="center" wrapText="1"/>
    </xf>
    <xf numFmtId="0" fontId="0" fillId="6" borderId="4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1" fillId="6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2" fontId="0" fillId="6" borderId="2" xfId="0" applyNumberFormat="1" applyFill="1" applyBorder="1" applyAlignment="1">
      <alignment horizontal="center"/>
    </xf>
    <xf numFmtId="2" fontId="1" fillId="6" borderId="8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7" borderId="10" xfId="0" applyFont="1" applyFill="1" applyBorder="1"/>
    <xf numFmtId="0" fontId="1" fillId="7" borderId="11" xfId="0" applyFont="1" applyFill="1" applyBorder="1"/>
    <xf numFmtId="0" fontId="1" fillId="13" borderId="4" xfId="0" applyFont="1" applyFill="1" applyBorder="1" applyAlignment="1">
      <alignment horizontal="center" vertical="center" wrapText="1"/>
    </xf>
    <xf numFmtId="165" fontId="0" fillId="13" borderId="1" xfId="0" applyNumberFormat="1" applyFill="1" applyBorder="1" applyAlignment="1">
      <alignment horizontal="center"/>
    </xf>
    <xf numFmtId="165" fontId="0" fillId="13" borderId="2" xfId="0" applyNumberFormat="1" applyFill="1" applyBorder="1" applyAlignment="1">
      <alignment horizontal="center"/>
    </xf>
    <xf numFmtId="165" fontId="1" fillId="13" borderId="8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164" fontId="0" fillId="12" borderId="23" xfId="0" applyNumberFormat="1" applyFill="1" applyBorder="1" applyAlignment="1">
      <alignment horizontal="center"/>
    </xf>
    <xf numFmtId="164" fontId="1" fillId="12" borderId="8" xfId="0" applyNumberFormat="1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2" fontId="0" fillId="14" borderId="1" xfId="0" applyNumberFormat="1" applyFill="1" applyBorder="1"/>
    <xf numFmtId="0" fontId="0" fillId="14" borderId="1" xfId="0" applyFill="1" applyBorder="1"/>
    <xf numFmtId="164" fontId="0" fillId="14" borderId="1" xfId="0" applyNumberFormat="1" applyFill="1" applyBorder="1"/>
    <xf numFmtId="2" fontId="1" fillId="14" borderId="1" xfId="0" applyNumberFormat="1" applyFont="1" applyFill="1" applyBorder="1"/>
    <xf numFmtId="0" fontId="1" fillId="14" borderId="1" xfId="0" applyFont="1" applyFill="1" applyBorder="1"/>
    <xf numFmtId="164" fontId="1" fillId="14" borderId="1" xfId="0" applyNumberFormat="1" applyFont="1" applyFill="1" applyBorder="1"/>
    <xf numFmtId="0" fontId="0" fillId="16" borderId="28" xfId="0" applyFill="1" applyBorder="1" applyAlignment="1">
      <alignment horizontal="center"/>
    </xf>
    <xf numFmtId="0" fontId="6" fillId="0" borderId="0" xfId="0" applyFont="1"/>
    <xf numFmtId="0" fontId="0" fillId="12" borderId="1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1" borderId="9" xfId="0" applyFont="1" applyFill="1" applyBorder="1"/>
    <xf numFmtId="0" fontId="2" fillId="8" borderId="4" xfId="0" applyFont="1" applyFill="1" applyBorder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16" borderId="1" xfId="0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1" fillId="14" borderId="4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164" fontId="0" fillId="12" borderId="27" xfId="0" applyNumberFormat="1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16" borderId="16" xfId="0" applyFont="1" applyFill="1" applyBorder="1" applyAlignment="1">
      <alignment horizontal="center"/>
    </xf>
    <xf numFmtId="0" fontId="1" fillId="16" borderId="17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0" fillId="9" borderId="20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0" fillId="12" borderId="21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0" fontId="0" fillId="12" borderId="27" xfId="0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Complementaridade</a:t>
            </a:r>
            <a:r>
              <a:rPr lang="en-US" sz="2400" b="1" baseline="0">
                <a:solidFill>
                  <a:sysClr val="windowText" lastClr="000000"/>
                </a:solidFill>
              </a:rPr>
              <a:t> FVF e UHE [GWh] </a:t>
            </a:r>
            <a:r>
              <a:rPr lang="en-US" sz="2400" b="1">
                <a:solidFill>
                  <a:sysClr val="windowText" lastClr="000000"/>
                </a:solidFill>
              </a:rPr>
              <a:t>- Belo Monte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741366137785883E-2"/>
          <c:y val="0.11913216975517919"/>
          <c:w val="0.90692655600470407"/>
          <c:h val="0.71180681843772486"/>
        </c:manualLayout>
      </c:layout>
      <c:barChart>
        <c:barDir val="col"/>
        <c:grouping val="stacked"/>
        <c:varyColors val="0"/>
        <c:ser>
          <c:idx val="1"/>
          <c:order val="0"/>
          <c:tx>
            <c:v>FVF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Dimensionamento!$P$23:$P$34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Dimensionamento!$N$23:$N$34</c:f>
              <c:numCache>
                <c:formatCode>General</c:formatCode>
                <c:ptCount val="12"/>
                <c:pt idx="0">
                  <c:v>7139.4259537769976</c:v>
                </c:pt>
                <c:pt idx="1">
                  <c:v>6263.5538289868819</c:v>
                </c:pt>
                <c:pt idx="2">
                  <c:v>6515.6340990484268</c:v>
                </c:pt>
                <c:pt idx="3">
                  <c:v>5872.6157830439752</c:v>
                </c:pt>
                <c:pt idx="4">
                  <c:v>5887.5696973696613</c:v>
                </c:pt>
                <c:pt idx="5">
                  <c:v>5411.1807124228408</c:v>
                </c:pt>
                <c:pt idx="6">
                  <c:v>6197.3293512588489</c:v>
                </c:pt>
                <c:pt idx="7">
                  <c:v>6823.257479462517</c:v>
                </c:pt>
                <c:pt idx="8">
                  <c:v>7205.6504315050315</c:v>
                </c:pt>
                <c:pt idx="9">
                  <c:v>8128.5205727472994</c:v>
                </c:pt>
                <c:pt idx="10">
                  <c:v>7927.7108660881049</c:v>
                </c:pt>
                <c:pt idx="11">
                  <c:v>7831.5785597086988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2-449C-8969-28A819497519}"/>
            </c:ext>
          </c:extLst>
        </c:ser>
        <c:ser>
          <c:idx val="0"/>
          <c:order val="1"/>
          <c:tx>
            <c:v>UHE</c:v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Dimensionamento!$P$23:$P$34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Dimensionamento!$U$23:$U$34</c:f>
              <c:numCache>
                <c:formatCode>General</c:formatCode>
                <c:ptCount val="12"/>
                <c:pt idx="0">
                  <c:v>4159.25</c:v>
                </c:pt>
                <c:pt idx="1">
                  <c:v>4547.75</c:v>
                </c:pt>
                <c:pt idx="2">
                  <c:v>6472.5</c:v>
                </c:pt>
                <c:pt idx="3">
                  <c:v>5564.5</c:v>
                </c:pt>
                <c:pt idx="4">
                  <c:v>4836.25</c:v>
                </c:pt>
                <c:pt idx="5">
                  <c:v>2509.25</c:v>
                </c:pt>
                <c:pt idx="6">
                  <c:v>972.25</c:v>
                </c:pt>
                <c:pt idx="7">
                  <c:v>364.25</c:v>
                </c:pt>
                <c:pt idx="8">
                  <c:v>248.5</c:v>
                </c:pt>
                <c:pt idx="9">
                  <c:v>246.25</c:v>
                </c:pt>
                <c:pt idx="10">
                  <c:v>624</c:v>
                </c:pt>
                <c:pt idx="11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2-449C-8969-28A81949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155422335"/>
        <c:axId val="1044245599"/>
      </c:barChart>
      <c:lineChart>
        <c:grouping val="standard"/>
        <c:varyColors val="0"/>
        <c:ser>
          <c:idx val="2"/>
          <c:order val="2"/>
          <c:tx>
            <c:v>Capacidade Limite da SE</c:v>
          </c:tx>
          <c:spPr>
            <a:ln w="508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Dimensionamento!$Q$23:$Q$34</c:f>
              <c:numCache>
                <c:formatCode>General</c:formatCode>
                <c:ptCount val="12"/>
                <c:pt idx="0">
                  <c:v>8316.670518372639</c:v>
                </c:pt>
                <c:pt idx="1">
                  <c:v>7511.8314359494798</c:v>
                </c:pt>
                <c:pt idx="2">
                  <c:v>8316.670518372639</c:v>
                </c:pt>
                <c:pt idx="3">
                  <c:v>8048.3908242315856</c:v>
                </c:pt>
                <c:pt idx="4">
                  <c:v>8316.670518372639</c:v>
                </c:pt>
                <c:pt idx="5">
                  <c:v>8048.3908242315856</c:v>
                </c:pt>
                <c:pt idx="6">
                  <c:v>8316.670518372639</c:v>
                </c:pt>
                <c:pt idx="7">
                  <c:v>8316.670518372639</c:v>
                </c:pt>
                <c:pt idx="8">
                  <c:v>8048.3908242315856</c:v>
                </c:pt>
                <c:pt idx="9">
                  <c:v>8316.670518372639</c:v>
                </c:pt>
                <c:pt idx="10">
                  <c:v>8048.3908242315856</c:v>
                </c:pt>
                <c:pt idx="11">
                  <c:v>8316.670518372639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2-449C-8969-28A81949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22335"/>
        <c:axId val="1044245599"/>
      </c:lineChart>
      <c:catAx>
        <c:axId val="115542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>
                    <a:solidFill>
                      <a:sysClr val="windowText" lastClr="000000"/>
                    </a:solidFill>
                  </a:rPr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245599"/>
        <c:crosses val="autoZero"/>
        <c:auto val="1"/>
        <c:lblAlgn val="ctr"/>
        <c:lblOffset val="100"/>
        <c:noMultiLvlLbl val="0"/>
      </c:catAx>
      <c:valAx>
        <c:axId val="10442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>
                    <a:solidFill>
                      <a:sysClr val="windowText" lastClr="000000"/>
                    </a:solidFill>
                  </a:rPr>
                  <a:t>Geração 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42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solidFill>
                  <a:sysClr val="windowText" lastClr="000000"/>
                </a:solidFill>
                <a:effectLst/>
              </a:rPr>
              <a:t>Complementaridade FVF e UHE [GWh] - Itaipu</a:t>
            </a:r>
            <a:endParaRPr lang="pt-BR" sz="2400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9471958862285076E-2"/>
          <c:y val="0.10037864360309148"/>
          <c:w val="0.88556205474315708"/>
          <c:h val="0.73121740919776168"/>
        </c:manualLayout>
      </c:layout>
      <c:barChart>
        <c:barDir val="col"/>
        <c:grouping val="stacked"/>
        <c:varyColors val="0"/>
        <c:ser>
          <c:idx val="1"/>
          <c:order val="0"/>
          <c:tx>
            <c:v>FVF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Dimensionamento!$AB$5:$AB$16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Dimensionamento!$W$5:$W$16</c:f>
              <c:numCache>
                <c:formatCode>0.00</c:formatCode>
                <c:ptCount val="12"/>
                <c:pt idx="0">
                  <c:v>5946.7967352983233</c:v>
                </c:pt>
                <c:pt idx="1">
                  <c:v>7405.9964346218148</c:v>
                </c:pt>
                <c:pt idx="2">
                  <c:v>6506.8828544122925</c:v>
                </c:pt>
                <c:pt idx="3">
                  <c:v>5324.5378686166741</c:v>
                </c:pt>
                <c:pt idx="4">
                  <c:v>5794.4203646570222</c:v>
                </c:pt>
                <c:pt idx="5">
                  <c:v>4001.3742665352847</c:v>
                </c:pt>
                <c:pt idx="6">
                  <c:v>6424.5172486602387</c:v>
                </c:pt>
                <c:pt idx="7">
                  <c:v>4921.344943685247</c:v>
                </c:pt>
                <c:pt idx="8">
                  <c:v>5918.3673165387436</c:v>
                </c:pt>
                <c:pt idx="9">
                  <c:v>4612.4739221150421</c:v>
                </c:pt>
                <c:pt idx="10">
                  <c:v>6775.2353118625342</c:v>
                </c:pt>
                <c:pt idx="11">
                  <c:v>6906.356042309756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B-4222-A127-CBFA529ABE4B}"/>
            </c:ext>
          </c:extLst>
        </c:ser>
        <c:ser>
          <c:idx val="0"/>
          <c:order val="1"/>
          <c:tx>
            <c:v>UHE</c:v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Dimensionamento!$AB$5:$AB$16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Dimensionamento!$AD$5:$AD$16</c:f>
              <c:numCache>
                <c:formatCode>General</c:formatCode>
                <c:ptCount val="12"/>
                <c:pt idx="0">
                  <c:v>6249.7042005481817</c:v>
                </c:pt>
                <c:pt idx="1">
                  <c:v>5894.4058911000002</c:v>
                </c:pt>
                <c:pt idx="2">
                  <c:v>6462.6242950018177</c:v>
                </c:pt>
                <c:pt idx="3">
                  <c:v>5824.8419401145447</c:v>
                </c:pt>
                <c:pt idx="4">
                  <c:v>5820.2166731527268</c:v>
                </c:pt>
                <c:pt idx="5">
                  <c:v>5494.6936051900002</c:v>
                </c:pt>
                <c:pt idx="6">
                  <c:v>5659.9804234600006</c:v>
                </c:pt>
                <c:pt idx="7">
                  <c:v>5704.8135828363638</c:v>
                </c:pt>
                <c:pt idx="8">
                  <c:v>5610.0490477790909</c:v>
                </c:pt>
                <c:pt idx="9">
                  <c:v>6488.724598552727</c:v>
                </c:pt>
                <c:pt idx="10">
                  <c:v>6354.2503925719993</c:v>
                </c:pt>
                <c:pt idx="11">
                  <c:v>6066.8124367930004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B-4222-A127-CBFA529A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20031176"/>
        <c:axId val="420028656"/>
      </c:barChart>
      <c:lineChart>
        <c:grouping val="standard"/>
        <c:varyColors val="0"/>
        <c:ser>
          <c:idx val="2"/>
          <c:order val="2"/>
          <c:tx>
            <c:v>Capacidade Limite da SE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Dimensionamento!$Z$5:$Z$16</c:f>
              <c:numCache>
                <c:formatCode>General</c:formatCode>
                <c:ptCount val="12"/>
                <c:pt idx="0">
                  <c:v>10400.496052617009</c:v>
                </c:pt>
                <c:pt idx="1">
                  <c:v>9393.9964346218148</c:v>
                </c:pt>
                <c:pt idx="2">
                  <c:v>10400.496052617009</c:v>
                </c:pt>
                <c:pt idx="3">
                  <c:v>10064.996179951944</c:v>
                </c:pt>
                <c:pt idx="4">
                  <c:v>10400.496052617009</c:v>
                </c:pt>
                <c:pt idx="5">
                  <c:v>10064.996179951944</c:v>
                </c:pt>
                <c:pt idx="6">
                  <c:v>10400.496052617009</c:v>
                </c:pt>
                <c:pt idx="7">
                  <c:v>10400.496052617009</c:v>
                </c:pt>
                <c:pt idx="8">
                  <c:v>10064.996179951944</c:v>
                </c:pt>
                <c:pt idx="9">
                  <c:v>10400.496052617009</c:v>
                </c:pt>
                <c:pt idx="10">
                  <c:v>10064.996179951944</c:v>
                </c:pt>
                <c:pt idx="11">
                  <c:v>10400.496052617009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B-4222-A127-CBFA529A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31176"/>
        <c:axId val="420028656"/>
      </c:lineChart>
      <c:catAx>
        <c:axId val="42003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solidFill>
                      <a:sysClr val="windowText" lastClr="000000"/>
                    </a:solidFill>
                  </a:rPr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028656"/>
        <c:crosses val="autoZero"/>
        <c:auto val="1"/>
        <c:lblAlgn val="ctr"/>
        <c:lblOffset val="100"/>
        <c:noMultiLvlLbl val="0"/>
      </c:catAx>
      <c:valAx>
        <c:axId val="420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ysClr val="windowText" lastClr="000000"/>
                    </a:solidFill>
                  </a:rPr>
                  <a:t>Geração 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03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Geração Média das Hidrelétricas </a:t>
            </a:r>
            <a:r>
              <a:rPr lang="en-US" sz="2400" b="1" baseline="0">
                <a:solidFill>
                  <a:sysClr val="windowText" lastClr="000000"/>
                </a:solidFill>
              </a:rPr>
              <a:t>[GWh] </a:t>
            </a:r>
            <a:endParaRPr lang="en-US" sz="2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741366137785883E-2"/>
          <c:y val="0.11913216975517919"/>
          <c:w val="0.90692655600470407"/>
          <c:h val="0.65695722736208551"/>
        </c:manualLayout>
      </c:layout>
      <c:barChart>
        <c:barDir val="col"/>
        <c:grouping val="clustered"/>
        <c:varyColors val="0"/>
        <c:ser>
          <c:idx val="1"/>
          <c:order val="0"/>
          <c:tx>
            <c:v>Belo Monte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Dimensionamento!$P$23:$P$34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Dimensionamento!$S$23:$S$34</c:f>
              <c:numCache>
                <c:formatCode>General</c:formatCode>
                <c:ptCount val="12"/>
                <c:pt idx="0">
                  <c:v>118.75268817204301</c:v>
                </c:pt>
                <c:pt idx="1">
                  <c:v>149.5680473372781</c:v>
                </c:pt>
                <c:pt idx="2">
                  <c:v>175.8763440860215</c:v>
                </c:pt>
                <c:pt idx="3">
                  <c:v>159.0611111111111</c:v>
                </c:pt>
                <c:pt idx="4">
                  <c:v>139.35483870967741</c:v>
                </c:pt>
                <c:pt idx="5">
                  <c:v>82.85</c:v>
                </c:pt>
                <c:pt idx="6">
                  <c:v>31.526881720430108</c:v>
                </c:pt>
                <c:pt idx="7">
                  <c:v>11.940860215053764</c:v>
                </c:pt>
                <c:pt idx="8">
                  <c:v>7.9888888888888889</c:v>
                </c:pt>
                <c:pt idx="9">
                  <c:v>7.865591397849462</c:v>
                </c:pt>
                <c:pt idx="10">
                  <c:v>17.871345029239766</c:v>
                </c:pt>
                <c:pt idx="11">
                  <c:v>74.361290322580643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3-42E7-B28C-2B6D7914A2CE}"/>
            </c:ext>
          </c:extLst>
        </c:ser>
        <c:ser>
          <c:idx val="0"/>
          <c:order val="1"/>
          <c:tx>
            <c:v>Itaipu</c:v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Dimensionamento!$P$23:$P$34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Dimensionamento!$AA$5:$AA$16</c:f>
              <c:numCache>
                <c:formatCode>General</c:formatCode>
                <c:ptCount val="12"/>
                <c:pt idx="0">
                  <c:v>178.70429999999999</c:v>
                </c:pt>
                <c:pt idx="1">
                  <c:v>184.37870000000001</c:v>
                </c:pt>
                <c:pt idx="2">
                  <c:v>186.17740000000001</c:v>
                </c:pt>
                <c:pt idx="3">
                  <c:v>163.2722</c:v>
                </c:pt>
                <c:pt idx="4">
                  <c:v>156.27959999999999</c:v>
                </c:pt>
                <c:pt idx="5">
                  <c:v>146.9778</c:v>
                </c:pt>
                <c:pt idx="6">
                  <c:v>141.39250000000001</c:v>
                </c:pt>
                <c:pt idx="7">
                  <c:v>156.21510000000001</c:v>
                </c:pt>
                <c:pt idx="8">
                  <c:v>167.4778</c:v>
                </c:pt>
                <c:pt idx="9">
                  <c:v>189.89250000000001</c:v>
                </c:pt>
                <c:pt idx="10">
                  <c:v>193.05260000000001</c:v>
                </c:pt>
                <c:pt idx="11">
                  <c:v>163.471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3-42E7-B28C-2B6D7914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55422335"/>
        <c:axId val="1044245599"/>
      </c:barChart>
      <c:catAx>
        <c:axId val="115542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>
                    <a:solidFill>
                      <a:sysClr val="windowText" lastClr="000000"/>
                    </a:solidFill>
                  </a:rPr>
                  <a:t>Mêses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245599"/>
        <c:crosses val="autoZero"/>
        <c:auto val="1"/>
        <c:lblAlgn val="ctr"/>
        <c:lblOffset val="100"/>
        <c:noMultiLvlLbl val="0"/>
      </c:catAx>
      <c:valAx>
        <c:axId val="10442455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>
                    <a:solidFill>
                      <a:sysClr val="windowText" lastClr="000000"/>
                    </a:solidFill>
                  </a:rPr>
                  <a:t>Geração 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42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998271</xdr:colOff>
      <xdr:row>42</xdr:row>
      <xdr:rowOff>184314</xdr:rowOff>
    </xdr:from>
    <xdr:to>
      <xdr:col>39</xdr:col>
      <xdr:colOff>35379</xdr:colOff>
      <xdr:row>77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163285</xdr:colOff>
      <xdr:row>43</xdr:row>
      <xdr:rowOff>108857</xdr:rowOff>
    </xdr:from>
    <xdr:to>
      <xdr:col>26</xdr:col>
      <xdr:colOff>1211035</xdr:colOff>
      <xdr:row>76</xdr:row>
      <xdr:rowOff>149679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46</xdr:col>
      <xdr:colOff>476250</xdr:colOff>
      <xdr:row>16</xdr:row>
      <xdr:rowOff>95250</xdr:rowOff>
    </xdr:from>
    <xdr:to>
      <xdr:col>59</xdr:col>
      <xdr:colOff>190687</xdr:colOff>
      <xdr:row>65</xdr:row>
      <xdr:rowOff>141194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0" y="3524250"/>
          <a:ext cx="7143936" cy="1004719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1200644</xdr:colOff>
      <xdr:row>79</xdr:row>
      <xdr:rowOff>112321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elipe%20Teles/Documents/UFC/Fotovoltaica%20Paulo%20Cesar/Estudos/Excel/Belo%20Monte%20Gera&#231;&#227;o%20mensal%20com%20FVF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elipe%20Teles/Documents/UFC/Fotovoltaica%20Paulo%20Cesar/Estudos/Excel/Belo%20Monte%20Gera&#231;&#227;o%20por%20di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elipe%20Teles/Downloads/ITAIPU%20gera&#231;&#227;o%20por%20m&#234;s%202013%20a%202023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yel" refreshedDate="45252.741123495369" createdVersion="8" refreshedVersion="8" minRefreshableVersion="3" recordCount="2151" xr:uid="{00000000-000A-0000-FFFF-FFFF13000000}">
  <cacheSource type="worksheet">
    <worksheetSource name="Tabela1" r:id="rId2"/>
  </cacheSource>
  <cacheFields count="5">
    <cacheField name="Data" numFmtId="14">
      <sharedItems containsSemiMixedTypes="0" containsNonDate="0" containsDate="1" containsString="0" minDate="2018-01-01T00:00:00" maxDate="2023-11-22T00:00:00" count="2151">
        <d v="2018-01-01T00:00:00"/>
        <d v="2019-01-01T00:00:00"/>
        <d v="2020-01-01T00:00:00"/>
        <d v="2021-01-01T00:00:00"/>
        <d v="2022-01-01T00:00:00"/>
        <d v="2023-01-01T00:00:00"/>
        <d v="2018-02-01T00:00:00"/>
        <d v="2019-02-01T00:00:00"/>
        <d v="2020-02-01T00:00:00"/>
        <d v="2021-02-01T00:00:00"/>
        <d v="2022-02-01T00:00:00"/>
        <d v="2023-02-01T00:00:00"/>
        <d v="2018-03-01T00:00:00"/>
        <d v="2019-03-01T00:00:00"/>
        <d v="2020-03-01T00:00:00"/>
        <d v="2021-03-01T00:00:00"/>
        <d v="2022-03-01T00:00:00"/>
        <d v="2023-03-01T00:00:00"/>
        <d v="2018-04-01T00:00:00"/>
        <d v="2019-04-01T00:00:00"/>
        <d v="2020-04-01T00:00:00"/>
        <d v="2021-04-01T00:00:00"/>
        <d v="2022-04-01T00:00:00"/>
        <d v="2023-04-01T00:00:00"/>
        <d v="2018-05-01T00:00:00"/>
        <d v="2019-05-01T00:00:00"/>
        <d v="2020-05-01T00:00:00"/>
        <d v="2021-05-01T00:00:00"/>
        <d v="2022-05-01T00:00:00"/>
        <d v="2023-05-01T00:00:00"/>
        <d v="2018-06-01T00:00:00"/>
        <d v="2019-06-01T00:00:00"/>
        <d v="2020-06-01T00:00:00"/>
        <d v="2021-06-01T00:00:00"/>
        <d v="2022-06-01T00:00:00"/>
        <d v="2023-06-01T00:00:00"/>
        <d v="2018-07-01T00:00:00"/>
        <d v="2019-07-01T00:00:00"/>
        <d v="2020-07-01T00:00:00"/>
        <d v="2021-07-01T00:00:00"/>
        <d v="2022-07-01T00:00:00"/>
        <d v="2023-07-01T00:00:00"/>
        <d v="2018-08-01T00:00:00"/>
        <d v="2019-08-01T00:00:00"/>
        <d v="2020-08-01T00:00:00"/>
        <d v="2021-08-01T00:00:00"/>
        <d v="2022-08-01T00:00:00"/>
        <d v="2023-08-01T00:00:00"/>
        <d v="2018-09-01T00:00:00"/>
        <d v="2019-09-01T00:00:00"/>
        <d v="2020-09-01T00:00:00"/>
        <d v="2021-09-01T00:00:00"/>
        <d v="2022-09-01T00:00:00"/>
        <d v="2023-09-01T00:00:00"/>
        <d v="2018-10-01T00:00:00"/>
        <d v="2019-10-01T00:00:00"/>
        <d v="2020-10-01T00:00:00"/>
        <d v="2021-10-01T00:00:00"/>
        <d v="2022-10-01T00:00:00"/>
        <d v="2023-10-01T00:00:00"/>
        <d v="2018-11-01T00:00:00"/>
        <d v="2019-11-01T00:00:00"/>
        <d v="2020-11-01T00:00:00"/>
        <d v="2021-11-01T00:00:00"/>
        <d v="2022-11-01T00:00:00"/>
        <d v="2023-11-01T00:00:00"/>
        <d v="2018-12-01T00:00:00"/>
        <d v="2019-12-01T00:00:00"/>
        <d v="2020-12-01T00:00:00"/>
        <d v="2021-12-01T00:00:00"/>
        <d v="2022-12-01T00:00:00"/>
        <d v="2018-01-02T00:00:00"/>
        <d v="2019-01-02T00:00:00"/>
        <d v="2020-01-02T00:00:00"/>
        <d v="2021-01-02T00:00:00"/>
        <d v="2022-01-02T00:00:00"/>
        <d v="2023-01-02T00:00:00"/>
        <d v="2018-02-02T00:00:00"/>
        <d v="2019-02-02T00:00:00"/>
        <d v="2020-02-02T00:00:00"/>
        <d v="2021-02-02T00:00:00"/>
        <d v="2022-02-02T00:00:00"/>
        <d v="2023-02-02T00:00:00"/>
        <d v="2018-03-02T00:00:00"/>
        <d v="2019-03-02T00:00:00"/>
        <d v="2020-03-02T00:00:00"/>
        <d v="2021-03-02T00:00:00"/>
        <d v="2022-03-02T00:00:00"/>
        <d v="2023-03-02T00:00:00"/>
        <d v="2018-04-02T00:00:00"/>
        <d v="2019-04-02T00:00:00"/>
        <d v="2020-04-02T00:00:00"/>
        <d v="2021-04-02T00:00:00"/>
        <d v="2022-04-02T00:00:00"/>
        <d v="2023-04-02T00:00:00"/>
        <d v="2018-05-02T00:00:00"/>
        <d v="2019-05-02T00:00:00"/>
        <d v="2020-05-02T00:00:00"/>
        <d v="2021-05-02T00:00:00"/>
        <d v="2022-05-02T00:00:00"/>
        <d v="2023-05-02T00:00:00"/>
        <d v="2018-06-02T00:00:00"/>
        <d v="2019-06-02T00:00:00"/>
        <d v="2020-06-02T00:00:00"/>
        <d v="2021-06-02T00:00:00"/>
        <d v="2022-06-02T00:00:00"/>
        <d v="2023-06-02T00:00:00"/>
        <d v="2018-07-02T00:00:00"/>
        <d v="2019-07-02T00:00:00"/>
        <d v="2020-07-02T00:00:00"/>
        <d v="2021-07-02T00:00:00"/>
        <d v="2022-07-02T00:00:00"/>
        <d v="2023-07-02T00:00:00"/>
        <d v="2018-08-02T00:00:00"/>
        <d v="2019-08-02T00:00:00"/>
        <d v="2020-08-02T00:00:00"/>
        <d v="2021-08-02T00:00:00"/>
        <d v="2022-08-02T00:00:00"/>
        <d v="2023-08-02T00:00:00"/>
        <d v="2018-09-02T00:00:00"/>
        <d v="2019-09-02T00:00:00"/>
        <d v="2020-09-02T00:00:00"/>
        <d v="2021-09-02T00:00:00"/>
        <d v="2022-09-02T00:00:00"/>
        <d v="2023-09-02T00:00:00"/>
        <d v="2018-10-02T00:00:00"/>
        <d v="2019-10-02T00:00:00"/>
        <d v="2020-10-02T00:00:00"/>
        <d v="2021-10-02T00:00:00"/>
        <d v="2022-10-02T00:00:00"/>
        <d v="2023-10-02T00:00:00"/>
        <d v="2018-11-02T00:00:00"/>
        <d v="2019-11-02T00:00:00"/>
        <d v="2020-11-02T00:00:00"/>
        <d v="2021-11-02T00:00:00"/>
        <d v="2022-11-02T00:00:00"/>
        <d v="2023-11-02T00:00:00"/>
        <d v="2018-12-02T00:00:00"/>
        <d v="2019-12-02T00:00:00"/>
        <d v="2020-12-02T00:00:00"/>
        <d v="2021-12-02T00:00:00"/>
        <d v="2022-12-02T00:00:00"/>
        <d v="2018-01-03T00:00:00"/>
        <d v="2019-01-03T00:00:00"/>
        <d v="2020-01-03T00:00:00"/>
        <d v="2021-01-03T00:00:00"/>
        <d v="2022-01-03T00:00:00"/>
        <d v="2023-01-03T00:00:00"/>
        <d v="2018-02-03T00:00:00"/>
        <d v="2019-02-03T00:00:00"/>
        <d v="2020-02-03T00:00:00"/>
        <d v="2021-02-03T00:00:00"/>
        <d v="2022-02-03T00:00:00"/>
        <d v="2023-02-03T00:00:00"/>
        <d v="2018-03-03T00:00:00"/>
        <d v="2019-03-03T00:00:00"/>
        <d v="2020-03-03T00:00:00"/>
        <d v="2021-03-03T00:00:00"/>
        <d v="2022-03-03T00:00:00"/>
        <d v="2023-03-03T00:00:00"/>
        <d v="2018-04-03T00:00:00"/>
        <d v="2019-04-03T00:00:00"/>
        <d v="2020-04-03T00:00:00"/>
        <d v="2021-04-03T00:00:00"/>
        <d v="2022-04-03T00:00:00"/>
        <d v="2023-04-03T00:00:00"/>
        <d v="2018-05-03T00:00:00"/>
        <d v="2019-05-03T00:00:00"/>
        <d v="2020-05-03T00:00:00"/>
        <d v="2021-05-03T00:00:00"/>
        <d v="2022-05-03T00:00:00"/>
        <d v="2023-05-03T00:00:00"/>
        <d v="2018-06-03T00:00:00"/>
        <d v="2019-06-03T00:00:00"/>
        <d v="2020-06-03T00:00:00"/>
        <d v="2021-06-03T00:00:00"/>
        <d v="2022-06-03T00:00:00"/>
        <d v="2023-06-03T00:00:00"/>
        <d v="2018-07-03T00:00:00"/>
        <d v="2019-07-03T00:00:00"/>
        <d v="2020-07-03T00:00:00"/>
        <d v="2021-07-03T00:00:00"/>
        <d v="2022-07-03T00:00:00"/>
        <d v="2023-07-03T00:00:00"/>
        <d v="2018-08-03T00:00:00"/>
        <d v="2019-08-03T00:00:00"/>
        <d v="2020-08-03T00:00:00"/>
        <d v="2021-08-03T00:00:00"/>
        <d v="2022-08-03T00:00:00"/>
        <d v="2023-08-03T00:00:00"/>
        <d v="2018-09-03T00:00:00"/>
        <d v="2019-09-03T00:00:00"/>
        <d v="2020-09-03T00:00:00"/>
        <d v="2021-09-03T00:00:00"/>
        <d v="2022-09-03T00:00:00"/>
        <d v="2023-09-03T00:00:00"/>
        <d v="2018-10-03T00:00:00"/>
        <d v="2019-10-03T00:00:00"/>
        <d v="2020-10-03T00:00:00"/>
        <d v="2021-10-03T00:00:00"/>
        <d v="2022-10-03T00:00:00"/>
        <d v="2023-10-03T00:00:00"/>
        <d v="2018-11-03T00:00:00"/>
        <d v="2019-11-03T00:00:00"/>
        <d v="2020-11-03T00:00:00"/>
        <d v="2021-11-03T00:00:00"/>
        <d v="2022-11-03T00:00:00"/>
        <d v="2023-11-03T00:00:00"/>
        <d v="2018-12-03T00:00:00"/>
        <d v="2019-12-03T00:00:00"/>
        <d v="2020-12-03T00:00:00"/>
        <d v="2021-12-03T00:00:00"/>
        <d v="2022-12-03T00:00:00"/>
        <d v="2018-01-04T00:00:00"/>
        <d v="2019-01-04T00:00:00"/>
        <d v="2020-01-04T00:00:00"/>
        <d v="2021-01-04T00:00:00"/>
        <d v="2022-01-04T00:00:00"/>
        <d v="2023-01-04T00:00:00"/>
        <d v="2018-02-04T00:00:00"/>
        <d v="2019-02-04T00:00:00"/>
        <d v="2020-02-04T00:00:00"/>
        <d v="2021-02-04T00:00:00"/>
        <d v="2022-02-04T00:00:00"/>
        <d v="2023-02-04T00:00:00"/>
        <d v="2018-03-04T00:00:00"/>
        <d v="2019-03-04T00:00:00"/>
        <d v="2020-03-04T00:00:00"/>
        <d v="2021-03-04T00:00:00"/>
        <d v="2022-03-04T00:00:00"/>
        <d v="2023-03-04T00:00:00"/>
        <d v="2018-04-04T00:00:00"/>
        <d v="2019-04-04T00:00:00"/>
        <d v="2020-04-04T00:00:00"/>
        <d v="2021-04-04T00:00:00"/>
        <d v="2022-04-04T00:00:00"/>
        <d v="2023-04-04T00:00:00"/>
        <d v="2018-05-04T00:00:00"/>
        <d v="2019-05-04T00:00:00"/>
        <d v="2020-05-04T00:00:00"/>
        <d v="2021-05-04T00:00:00"/>
        <d v="2022-05-04T00:00:00"/>
        <d v="2023-05-04T00:00:00"/>
        <d v="2018-06-04T00:00:00"/>
        <d v="2019-06-04T00:00:00"/>
        <d v="2020-06-04T00:00:00"/>
        <d v="2021-06-04T00:00:00"/>
        <d v="2022-06-04T00:00:00"/>
        <d v="2023-06-04T00:00:00"/>
        <d v="2018-07-04T00:00:00"/>
        <d v="2019-07-04T00:00:00"/>
        <d v="2020-07-04T00:00:00"/>
        <d v="2021-07-04T00:00:00"/>
        <d v="2022-07-04T00:00:00"/>
        <d v="2023-07-04T00:00:00"/>
        <d v="2018-08-04T00:00:00"/>
        <d v="2019-08-04T00:00:00"/>
        <d v="2020-08-04T00:00:00"/>
        <d v="2021-08-04T00:00:00"/>
        <d v="2022-08-04T00:00:00"/>
        <d v="2023-08-04T00:00:00"/>
        <d v="2018-09-04T00:00:00"/>
        <d v="2019-09-04T00:00:00"/>
        <d v="2020-09-04T00:00:00"/>
        <d v="2021-09-04T00:00:00"/>
        <d v="2022-09-04T00:00:00"/>
        <d v="2023-09-04T00:00:00"/>
        <d v="2018-10-04T00:00:00"/>
        <d v="2019-10-04T00:00:00"/>
        <d v="2020-10-04T00:00:00"/>
        <d v="2021-10-04T00:00:00"/>
        <d v="2022-10-04T00:00:00"/>
        <d v="2023-10-04T00:00:00"/>
        <d v="2018-11-04T00:00:00"/>
        <d v="2019-11-04T00:00:00"/>
        <d v="2020-11-04T00:00:00"/>
        <d v="2021-11-04T00:00:00"/>
        <d v="2022-11-04T00:00:00"/>
        <d v="2023-11-04T00:00:00"/>
        <d v="2018-12-04T00:00:00"/>
        <d v="2019-12-04T00:00:00"/>
        <d v="2020-12-04T00:00:00"/>
        <d v="2021-12-04T00:00:00"/>
        <d v="2022-12-04T00:00:00"/>
        <d v="2018-01-05T00:00:00"/>
        <d v="2019-01-05T00:00:00"/>
        <d v="2020-01-05T00:00:00"/>
        <d v="2021-01-05T00:00:00"/>
        <d v="2022-01-05T00:00:00"/>
        <d v="2023-01-05T00:00:00"/>
        <d v="2018-02-05T00:00:00"/>
        <d v="2019-02-05T00:00:00"/>
        <d v="2020-02-05T00:00:00"/>
        <d v="2021-02-05T00:00:00"/>
        <d v="2022-02-05T00:00:00"/>
        <d v="2023-02-05T00:00:00"/>
        <d v="2018-03-05T00:00:00"/>
        <d v="2019-03-05T00:00:00"/>
        <d v="2020-03-05T00:00:00"/>
        <d v="2021-03-05T00:00:00"/>
        <d v="2022-03-05T00:00:00"/>
        <d v="2023-03-05T00:00:00"/>
        <d v="2018-04-05T00:00:00"/>
        <d v="2019-04-05T00:00:00"/>
        <d v="2020-04-05T00:00:00"/>
        <d v="2021-04-05T00:00:00"/>
        <d v="2022-04-05T00:00:00"/>
        <d v="2023-04-05T00:00:00"/>
        <d v="2018-05-05T00:00:00"/>
        <d v="2019-05-05T00:00:00"/>
        <d v="2020-05-05T00:00:00"/>
        <d v="2021-05-05T00:00:00"/>
        <d v="2022-05-05T00:00:00"/>
        <d v="2023-05-05T00:00:00"/>
        <d v="2018-06-05T00:00:00"/>
        <d v="2019-06-05T00:00:00"/>
        <d v="2020-06-05T00:00:00"/>
        <d v="2021-06-05T00:00:00"/>
        <d v="2022-06-05T00:00:00"/>
        <d v="2023-06-05T00:00:00"/>
        <d v="2018-07-05T00:00:00"/>
        <d v="2019-07-05T00:00:00"/>
        <d v="2020-07-05T00:00:00"/>
        <d v="2021-07-05T00:00:00"/>
        <d v="2022-07-05T00:00:00"/>
        <d v="2023-07-05T00:00:00"/>
        <d v="2018-08-05T00:00:00"/>
        <d v="2019-08-05T00:00:00"/>
        <d v="2020-08-05T00:00:00"/>
        <d v="2021-08-05T00:00:00"/>
        <d v="2022-08-05T00:00:00"/>
        <d v="2023-08-05T00:00:00"/>
        <d v="2018-09-05T00:00:00"/>
        <d v="2019-09-05T00:00:00"/>
        <d v="2020-09-05T00:00:00"/>
        <d v="2021-09-05T00:00:00"/>
        <d v="2022-09-05T00:00:00"/>
        <d v="2023-09-05T00:00:00"/>
        <d v="2018-10-05T00:00:00"/>
        <d v="2019-10-05T00:00:00"/>
        <d v="2020-10-05T00:00:00"/>
        <d v="2021-10-05T00:00:00"/>
        <d v="2022-10-05T00:00:00"/>
        <d v="2023-10-05T00:00:00"/>
        <d v="2018-11-05T00:00:00"/>
        <d v="2019-11-05T00:00:00"/>
        <d v="2020-11-05T00:00:00"/>
        <d v="2021-11-05T00:00:00"/>
        <d v="2022-11-05T00:00:00"/>
        <d v="2023-11-05T00:00:00"/>
        <d v="2018-12-05T00:00:00"/>
        <d v="2019-12-05T00:00:00"/>
        <d v="2020-12-05T00:00:00"/>
        <d v="2021-12-05T00:00:00"/>
        <d v="2022-12-05T00:00:00"/>
        <d v="2018-01-06T00:00:00"/>
        <d v="2019-01-06T00:00:00"/>
        <d v="2020-01-06T00:00:00"/>
        <d v="2021-01-06T00:00:00"/>
        <d v="2022-01-06T00:00:00"/>
        <d v="2023-01-06T00:00:00"/>
        <d v="2018-02-06T00:00:00"/>
        <d v="2019-02-06T00:00:00"/>
        <d v="2020-02-06T00:00:00"/>
        <d v="2021-02-06T00:00:00"/>
        <d v="2022-02-06T00:00:00"/>
        <d v="2023-02-06T00:00:00"/>
        <d v="2018-03-06T00:00:00"/>
        <d v="2019-03-06T00:00:00"/>
        <d v="2020-03-06T00:00:00"/>
        <d v="2021-03-06T00:00:00"/>
        <d v="2022-03-06T00:00:00"/>
        <d v="2023-03-06T00:00:00"/>
        <d v="2018-04-06T00:00:00"/>
        <d v="2019-04-06T00:00:00"/>
        <d v="2020-04-06T00:00:00"/>
        <d v="2021-04-06T00:00:00"/>
        <d v="2022-04-06T00:00:00"/>
        <d v="2023-04-06T00:00:00"/>
        <d v="2018-05-06T00:00:00"/>
        <d v="2019-05-06T00:00:00"/>
        <d v="2020-05-06T00:00:00"/>
        <d v="2021-05-06T00:00:00"/>
        <d v="2022-05-06T00:00:00"/>
        <d v="2023-05-06T00:00:00"/>
        <d v="2018-06-06T00:00:00"/>
        <d v="2019-06-06T00:00:00"/>
        <d v="2020-06-06T00:00:00"/>
        <d v="2021-06-06T00:00:00"/>
        <d v="2022-06-06T00:00:00"/>
        <d v="2023-06-06T00:00:00"/>
        <d v="2018-07-06T00:00:00"/>
        <d v="2019-07-06T00:00:00"/>
        <d v="2020-07-06T00:00:00"/>
        <d v="2021-07-06T00:00:00"/>
        <d v="2022-07-06T00:00:00"/>
        <d v="2023-07-06T00:00:00"/>
        <d v="2018-08-06T00:00:00"/>
        <d v="2019-08-06T00:00:00"/>
        <d v="2020-08-06T00:00:00"/>
        <d v="2021-08-06T00:00:00"/>
        <d v="2022-08-06T00:00:00"/>
        <d v="2023-08-06T00:00:00"/>
        <d v="2018-09-06T00:00:00"/>
        <d v="2019-09-06T00:00:00"/>
        <d v="2020-09-06T00:00:00"/>
        <d v="2021-09-06T00:00:00"/>
        <d v="2022-09-06T00:00:00"/>
        <d v="2023-09-06T00:00:00"/>
        <d v="2018-10-06T00:00:00"/>
        <d v="2019-10-06T00:00:00"/>
        <d v="2020-10-06T00:00:00"/>
        <d v="2021-10-06T00:00:00"/>
        <d v="2022-10-06T00:00:00"/>
        <d v="2023-10-06T00:00:00"/>
        <d v="2018-11-06T00:00:00"/>
        <d v="2019-11-06T00:00:00"/>
        <d v="2020-11-06T00:00:00"/>
        <d v="2021-11-06T00:00:00"/>
        <d v="2022-11-06T00:00:00"/>
        <d v="2023-11-06T00:00:00"/>
        <d v="2018-12-06T00:00:00"/>
        <d v="2019-12-06T00:00:00"/>
        <d v="2020-12-06T00:00:00"/>
        <d v="2021-12-06T00:00:00"/>
        <d v="2022-12-06T00:00:00"/>
        <d v="2018-01-07T00:00:00"/>
        <d v="2019-01-07T00:00:00"/>
        <d v="2020-01-07T00:00:00"/>
        <d v="2021-01-07T00:00:00"/>
        <d v="2022-01-07T00:00:00"/>
        <d v="2023-01-07T00:00:00"/>
        <d v="2018-02-07T00:00:00"/>
        <d v="2019-02-07T00:00:00"/>
        <d v="2020-02-07T00:00:00"/>
        <d v="2021-02-07T00:00:00"/>
        <d v="2022-02-07T00:00:00"/>
        <d v="2023-02-07T00:00:00"/>
        <d v="2018-03-07T00:00:00"/>
        <d v="2019-03-07T00:00:00"/>
        <d v="2020-03-07T00:00:00"/>
        <d v="2021-03-07T00:00:00"/>
        <d v="2022-03-07T00:00:00"/>
        <d v="2023-03-07T00:00:00"/>
        <d v="2018-04-07T00:00:00"/>
        <d v="2019-04-07T00:00:00"/>
        <d v="2020-04-07T00:00:00"/>
        <d v="2021-04-07T00:00:00"/>
        <d v="2022-04-07T00:00:00"/>
        <d v="2023-04-07T00:00:00"/>
        <d v="2018-05-07T00:00:00"/>
        <d v="2019-05-07T00:00:00"/>
        <d v="2020-05-07T00:00:00"/>
        <d v="2021-05-07T00:00:00"/>
        <d v="2022-05-07T00:00:00"/>
        <d v="2023-05-07T00:00:00"/>
        <d v="2018-06-07T00:00:00"/>
        <d v="2019-06-07T00:00:00"/>
        <d v="2020-06-07T00:00:00"/>
        <d v="2021-06-07T00:00:00"/>
        <d v="2022-06-07T00:00:00"/>
        <d v="2023-06-07T00:00:00"/>
        <d v="2018-07-07T00:00:00"/>
        <d v="2019-07-07T00:00:00"/>
        <d v="2020-07-07T00:00:00"/>
        <d v="2021-07-07T00:00:00"/>
        <d v="2022-07-07T00:00:00"/>
        <d v="2023-07-07T00:00:00"/>
        <d v="2018-08-07T00:00:00"/>
        <d v="2019-08-07T00:00:00"/>
        <d v="2020-08-07T00:00:00"/>
        <d v="2021-08-07T00:00:00"/>
        <d v="2022-08-07T00:00:00"/>
        <d v="2023-08-07T00:00:00"/>
        <d v="2018-09-07T00:00:00"/>
        <d v="2019-09-07T00:00:00"/>
        <d v="2020-09-07T00:00:00"/>
        <d v="2021-09-07T00:00:00"/>
        <d v="2022-09-07T00:00:00"/>
        <d v="2023-09-07T00:00:00"/>
        <d v="2018-10-07T00:00:00"/>
        <d v="2019-10-07T00:00:00"/>
        <d v="2020-10-07T00:00:00"/>
        <d v="2021-10-07T00:00:00"/>
        <d v="2022-10-07T00:00:00"/>
        <d v="2023-10-07T00:00:00"/>
        <d v="2018-11-07T00:00:00"/>
        <d v="2019-11-07T00:00:00"/>
        <d v="2020-11-07T00:00:00"/>
        <d v="2021-11-07T00:00:00"/>
        <d v="2022-11-07T00:00:00"/>
        <d v="2023-11-07T00:00:00"/>
        <d v="2018-12-07T00:00:00"/>
        <d v="2019-12-07T00:00:00"/>
        <d v="2020-12-07T00:00:00"/>
        <d v="2021-12-07T00:00:00"/>
        <d v="2022-12-07T00:00:00"/>
        <d v="2018-01-08T00:00:00"/>
        <d v="2019-01-08T00:00:00"/>
        <d v="2020-01-08T00:00:00"/>
        <d v="2021-01-08T00:00:00"/>
        <d v="2022-01-08T00:00:00"/>
        <d v="2023-01-08T00:00:00"/>
        <d v="2018-02-08T00:00:00"/>
        <d v="2019-02-08T00:00:00"/>
        <d v="2020-02-08T00:00:00"/>
        <d v="2021-02-08T00:00:00"/>
        <d v="2022-02-08T00:00:00"/>
        <d v="2023-02-08T00:00:00"/>
        <d v="2018-03-08T00:00:00"/>
        <d v="2019-03-08T00:00:00"/>
        <d v="2020-03-08T00:00:00"/>
        <d v="2021-03-08T00:00:00"/>
        <d v="2022-03-08T00:00:00"/>
        <d v="2023-03-08T00:00:00"/>
        <d v="2018-04-08T00:00:00"/>
        <d v="2019-04-08T00:00:00"/>
        <d v="2020-04-08T00:00:00"/>
        <d v="2021-04-08T00:00:00"/>
        <d v="2022-04-08T00:00:00"/>
        <d v="2023-04-08T00:00:00"/>
        <d v="2018-05-08T00:00:00"/>
        <d v="2019-05-08T00:00:00"/>
        <d v="2020-05-08T00:00:00"/>
        <d v="2021-05-08T00:00:00"/>
        <d v="2022-05-08T00:00:00"/>
        <d v="2023-05-08T00:00:00"/>
        <d v="2018-06-08T00:00:00"/>
        <d v="2019-06-08T00:00:00"/>
        <d v="2020-06-08T00:00:00"/>
        <d v="2021-06-08T00:00:00"/>
        <d v="2022-06-08T00:00:00"/>
        <d v="2023-06-08T00:00:00"/>
        <d v="2018-07-08T00:00:00"/>
        <d v="2019-07-08T00:00:00"/>
        <d v="2020-07-08T00:00:00"/>
        <d v="2021-07-08T00:00:00"/>
        <d v="2022-07-08T00:00:00"/>
        <d v="2023-07-08T00:00:00"/>
        <d v="2018-08-08T00:00:00"/>
        <d v="2019-08-08T00:00:00"/>
        <d v="2020-08-08T00:00:00"/>
        <d v="2021-08-08T00:00:00"/>
        <d v="2022-08-08T00:00:00"/>
        <d v="2023-08-08T00:00:00"/>
        <d v="2018-09-08T00:00:00"/>
        <d v="2019-09-08T00:00:00"/>
        <d v="2020-09-08T00:00:00"/>
        <d v="2021-09-08T00:00:00"/>
        <d v="2022-09-08T00:00:00"/>
        <d v="2023-09-08T00:00:00"/>
        <d v="2018-10-08T00:00:00"/>
        <d v="2019-10-08T00:00:00"/>
        <d v="2020-10-08T00:00:00"/>
        <d v="2021-10-08T00:00:00"/>
        <d v="2022-10-08T00:00:00"/>
        <d v="2023-10-08T00:00:00"/>
        <d v="2018-11-08T00:00:00"/>
        <d v="2019-11-08T00:00:00"/>
        <d v="2020-11-08T00:00:00"/>
        <d v="2021-11-08T00:00:00"/>
        <d v="2022-11-08T00:00:00"/>
        <d v="2023-11-08T00:00:00"/>
        <d v="2018-12-08T00:00:00"/>
        <d v="2019-12-08T00:00:00"/>
        <d v="2020-12-08T00:00:00"/>
        <d v="2021-12-08T00:00:00"/>
        <d v="2022-12-08T00:00:00"/>
        <d v="2018-01-09T00:00:00"/>
        <d v="2019-01-09T00:00:00"/>
        <d v="2020-01-09T00:00:00"/>
        <d v="2021-01-09T00:00:00"/>
        <d v="2022-01-09T00:00:00"/>
        <d v="2023-01-09T00:00:00"/>
        <d v="2018-02-09T00:00:00"/>
        <d v="2019-02-09T00:00:00"/>
        <d v="2020-02-09T00:00:00"/>
        <d v="2021-02-09T00:00:00"/>
        <d v="2022-02-09T00:00:00"/>
        <d v="2023-02-09T00:00:00"/>
        <d v="2018-03-09T00:00:00"/>
        <d v="2019-03-09T00:00:00"/>
        <d v="2020-03-09T00:00:00"/>
        <d v="2021-03-09T00:00:00"/>
        <d v="2022-03-09T00:00:00"/>
        <d v="2023-03-09T00:00:00"/>
        <d v="2018-04-09T00:00:00"/>
        <d v="2019-04-09T00:00:00"/>
        <d v="2020-04-09T00:00:00"/>
        <d v="2021-04-09T00:00:00"/>
        <d v="2022-04-09T00:00:00"/>
        <d v="2023-04-09T00:00:00"/>
        <d v="2018-05-09T00:00:00"/>
        <d v="2019-05-09T00:00:00"/>
        <d v="2020-05-09T00:00:00"/>
        <d v="2021-05-09T00:00:00"/>
        <d v="2022-05-09T00:00:00"/>
        <d v="2023-05-09T00:00:00"/>
        <d v="2018-06-09T00:00:00"/>
        <d v="2019-06-09T00:00:00"/>
        <d v="2020-06-09T00:00:00"/>
        <d v="2021-06-09T00:00:00"/>
        <d v="2022-06-09T00:00:00"/>
        <d v="2023-06-09T00:00:00"/>
        <d v="2018-07-09T00:00:00"/>
        <d v="2019-07-09T00:00:00"/>
        <d v="2020-07-09T00:00:00"/>
        <d v="2021-07-09T00:00:00"/>
        <d v="2022-07-09T00:00:00"/>
        <d v="2023-07-09T00:00:00"/>
        <d v="2018-08-09T00:00:00"/>
        <d v="2019-08-09T00:00:00"/>
        <d v="2020-08-09T00:00:00"/>
        <d v="2021-08-09T00:00:00"/>
        <d v="2022-08-09T00:00:00"/>
        <d v="2023-08-09T00:00:00"/>
        <d v="2018-09-09T00:00:00"/>
        <d v="2019-09-09T00:00:00"/>
        <d v="2020-09-09T00:00:00"/>
        <d v="2021-09-09T00:00:00"/>
        <d v="2022-09-09T00:00:00"/>
        <d v="2023-09-09T00:00:00"/>
        <d v="2018-10-09T00:00:00"/>
        <d v="2019-10-09T00:00:00"/>
        <d v="2020-10-09T00:00:00"/>
        <d v="2021-10-09T00:00:00"/>
        <d v="2022-10-09T00:00:00"/>
        <d v="2023-10-09T00:00:00"/>
        <d v="2018-11-09T00:00:00"/>
        <d v="2019-11-09T00:00:00"/>
        <d v="2020-11-09T00:00:00"/>
        <d v="2021-11-09T00:00:00"/>
        <d v="2022-11-09T00:00:00"/>
        <d v="2023-11-09T00:00:00"/>
        <d v="2018-12-09T00:00:00"/>
        <d v="2019-12-09T00:00:00"/>
        <d v="2020-12-09T00:00:00"/>
        <d v="2021-12-09T00:00:00"/>
        <d v="2022-12-09T00:00:00"/>
        <d v="2018-01-10T00:00:00"/>
        <d v="2019-01-10T00:00:00"/>
        <d v="2020-01-10T00:00:00"/>
        <d v="2021-01-10T00:00:00"/>
        <d v="2022-01-10T00:00:00"/>
        <d v="2023-01-10T00:00:00"/>
        <d v="2018-02-10T00:00:00"/>
        <d v="2019-02-10T00:00:00"/>
        <d v="2020-02-10T00:00:00"/>
        <d v="2021-02-10T00:00:00"/>
        <d v="2022-02-10T00:00:00"/>
        <d v="2023-02-10T00:00:00"/>
        <d v="2018-03-10T00:00:00"/>
        <d v="2019-03-10T00:00:00"/>
        <d v="2020-03-10T00:00:00"/>
        <d v="2021-03-10T00:00:00"/>
        <d v="2022-03-10T00:00:00"/>
        <d v="2023-03-10T00:00:00"/>
        <d v="2018-04-10T00:00:00"/>
        <d v="2019-04-10T00:00:00"/>
        <d v="2020-04-10T00:00:00"/>
        <d v="2021-04-10T00:00:00"/>
        <d v="2022-04-10T00:00:00"/>
        <d v="2023-04-10T00:00:00"/>
        <d v="2018-05-10T00:00:00"/>
        <d v="2019-05-10T00:00:00"/>
        <d v="2020-05-10T00:00:00"/>
        <d v="2021-05-10T00:00:00"/>
        <d v="2022-05-10T00:00:00"/>
        <d v="2023-05-10T00:00:00"/>
        <d v="2018-06-10T00:00:00"/>
        <d v="2019-06-10T00:00:00"/>
        <d v="2020-06-10T00:00:00"/>
        <d v="2021-06-10T00:00:00"/>
        <d v="2022-06-10T00:00:00"/>
        <d v="2023-06-10T00:00:00"/>
        <d v="2018-07-10T00:00:00"/>
        <d v="2019-07-10T00:00:00"/>
        <d v="2020-07-10T00:00:00"/>
        <d v="2021-07-10T00:00:00"/>
        <d v="2022-07-10T00:00:00"/>
        <d v="2023-07-10T00:00:00"/>
        <d v="2018-08-10T00:00:00"/>
        <d v="2019-08-10T00:00:00"/>
        <d v="2020-08-10T00:00:00"/>
        <d v="2021-08-10T00:00:00"/>
        <d v="2022-08-10T00:00:00"/>
        <d v="2023-08-10T00:00:00"/>
        <d v="2018-09-10T00:00:00"/>
        <d v="2019-09-10T00:00:00"/>
        <d v="2020-09-10T00:00:00"/>
        <d v="2021-09-10T00:00:00"/>
        <d v="2022-09-10T00:00:00"/>
        <d v="2023-09-10T00:00:00"/>
        <d v="2018-10-10T00:00:00"/>
        <d v="2019-10-10T00:00:00"/>
        <d v="2020-10-10T00:00:00"/>
        <d v="2021-10-10T00:00:00"/>
        <d v="2022-10-10T00:00:00"/>
        <d v="2023-10-10T00:00:00"/>
        <d v="2018-11-10T00:00:00"/>
        <d v="2019-11-10T00:00:00"/>
        <d v="2020-11-10T00:00:00"/>
        <d v="2021-11-10T00:00:00"/>
        <d v="2022-11-10T00:00:00"/>
        <d v="2023-11-10T00:00:00"/>
        <d v="2018-12-10T00:00:00"/>
        <d v="2019-12-10T00:00:00"/>
        <d v="2020-12-10T00:00:00"/>
        <d v="2021-12-10T00:00:00"/>
        <d v="2022-12-10T00:00:00"/>
        <d v="2018-01-11T00:00:00"/>
        <d v="2019-01-11T00:00:00"/>
        <d v="2020-01-11T00:00:00"/>
        <d v="2021-01-11T00:00:00"/>
        <d v="2022-01-11T00:00:00"/>
        <d v="2023-01-11T00:00:00"/>
        <d v="2018-02-11T00:00:00"/>
        <d v="2019-02-11T00:00:00"/>
        <d v="2020-02-11T00:00:00"/>
        <d v="2021-02-11T00:00:00"/>
        <d v="2022-02-11T00:00:00"/>
        <d v="2023-02-11T00:00:00"/>
        <d v="2018-03-11T00:00:00"/>
        <d v="2019-03-11T00:00:00"/>
        <d v="2020-03-11T00:00:00"/>
        <d v="2021-03-11T00:00:00"/>
        <d v="2022-03-11T00:00:00"/>
        <d v="2023-03-11T00:00:00"/>
        <d v="2018-04-11T00:00:00"/>
        <d v="2019-04-11T00:00:00"/>
        <d v="2020-04-11T00:00:00"/>
        <d v="2021-04-11T00:00:00"/>
        <d v="2022-04-11T00:00:00"/>
        <d v="2023-04-11T00:00:00"/>
        <d v="2018-05-11T00:00:00"/>
        <d v="2019-05-11T00:00:00"/>
        <d v="2020-05-11T00:00:00"/>
        <d v="2021-05-11T00:00:00"/>
        <d v="2022-05-11T00:00:00"/>
        <d v="2023-05-11T00:00:00"/>
        <d v="2018-06-11T00:00:00"/>
        <d v="2019-06-11T00:00:00"/>
        <d v="2020-06-11T00:00:00"/>
        <d v="2021-06-11T00:00:00"/>
        <d v="2022-06-11T00:00:00"/>
        <d v="2023-06-11T00:00:00"/>
        <d v="2018-07-11T00:00:00"/>
        <d v="2019-07-11T00:00:00"/>
        <d v="2020-07-11T00:00:00"/>
        <d v="2021-07-11T00:00:00"/>
        <d v="2022-07-11T00:00:00"/>
        <d v="2023-07-11T00:00:00"/>
        <d v="2018-08-11T00:00:00"/>
        <d v="2019-08-11T00:00:00"/>
        <d v="2020-08-11T00:00:00"/>
        <d v="2021-08-11T00:00:00"/>
        <d v="2022-08-11T00:00:00"/>
        <d v="2023-08-11T00:00:00"/>
        <d v="2018-09-11T00:00:00"/>
        <d v="2019-09-11T00:00:00"/>
        <d v="2020-09-11T00:00:00"/>
        <d v="2021-09-11T00:00:00"/>
        <d v="2022-09-11T00:00:00"/>
        <d v="2023-09-11T00:00:00"/>
        <d v="2018-10-11T00:00:00"/>
        <d v="2019-10-11T00:00:00"/>
        <d v="2020-10-11T00:00:00"/>
        <d v="2021-10-11T00:00:00"/>
        <d v="2022-10-11T00:00:00"/>
        <d v="2023-10-11T00:00:00"/>
        <d v="2018-11-11T00:00:00"/>
        <d v="2019-11-11T00:00:00"/>
        <d v="2020-11-11T00:00:00"/>
        <d v="2021-11-11T00:00:00"/>
        <d v="2022-11-11T00:00:00"/>
        <d v="2023-11-11T00:00:00"/>
        <d v="2018-12-11T00:00:00"/>
        <d v="2019-12-11T00:00:00"/>
        <d v="2020-12-11T00:00:00"/>
        <d v="2021-12-11T00:00:00"/>
        <d v="2022-12-11T00:00:00"/>
        <d v="2018-01-12T00:00:00"/>
        <d v="2019-01-12T00:00:00"/>
        <d v="2020-01-12T00:00:00"/>
        <d v="2021-01-12T00:00:00"/>
        <d v="2022-01-12T00:00:00"/>
        <d v="2023-01-12T00:00:00"/>
        <d v="2018-02-12T00:00:00"/>
        <d v="2019-02-12T00:00:00"/>
        <d v="2020-02-12T00:00:00"/>
        <d v="2021-02-12T00:00:00"/>
        <d v="2022-02-12T00:00:00"/>
        <d v="2023-02-12T00:00:00"/>
        <d v="2018-03-12T00:00:00"/>
        <d v="2019-03-12T00:00:00"/>
        <d v="2020-03-12T00:00:00"/>
        <d v="2021-03-12T00:00:00"/>
        <d v="2022-03-12T00:00:00"/>
        <d v="2023-03-12T00:00:00"/>
        <d v="2018-04-12T00:00:00"/>
        <d v="2019-04-12T00:00:00"/>
        <d v="2020-04-12T00:00:00"/>
        <d v="2021-04-12T00:00:00"/>
        <d v="2022-04-12T00:00:00"/>
        <d v="2023-04-12T00:00:00"/>
        <d v="2018-05-12T00:00:00"/>
        <d v="2019-05-12T00:00:00"/>
        <d v="2020-05-12T00:00:00"/>
        <d v="2021-05-12T00:00:00"/>
        <d v="2022-05-12T00:00:00"/>
        <d v="2023-05-12T00:00:00"/>
        <d v="2018-06-12T00:00:00"/>
        <d v="2019-06-12T00:00:00"/>
        <d v="2020-06-12T00:00:00"/>
        <d v="2021-06-12T00:00:00"/>
        <d v="2022-06-12T00:00:00"/>
        <d v="2023-06-12T00:00:00"/>
        <d v="2018-07-12T00:00:00"/>
        <d v="2019-07-12T00:00:00"/>
        <d v="2020-07-12T00:00:00"/>
        <d v="2021-07-12T00:00:00"/>
        <d v="2022-07-12T00:00:00"/>
        <d v="2023-07-12T00:00:00"/>
        <d v="2018-08-12T00:00:00"/>
        <d v="2019-08-12T00:00:00"/>
        <d v="2020-08-12T00:00:00"/>
        <d v="2021-08-12T00:00:00"/>
        <d v="2022-08-12T00:00:00"/>
        <d v="2023-08-12T00:00:00"/>
        <d v="2018-09-12T00:00:00"/>
        <d v="2019-09-12T00:00:00"/>
        <d v="2020-09-12T00:00:00"/>
        <d v="2021-09-12T00:00:00"/>
        <d v="2022-09-12T00:00:00"/>
        <d v="2023-09-12T00:00:00"/>
        <d v="2018-10-12T00:00:00"/>
        <d v="2019-10-12T00:00:00"/>
        <d v="2020-10-12T00:00:00"/>
        <d v="2021-10-12T00:00:00"/>
        <d v="2022-10-12T00:00:00"/>
        <d v="2023-10-12T00:00:00"/>
        <d v="2018-11-12T00:00:00"/>
        <d v="2019-11-12T00:00:00"/>
        <d v="2020-11-12T00:00:00"/>
        <d v="2021-11-12T00:00:00"/>
        <d v="2022-11-12T00:00:00"/>
        <d v="2023-11-12T00:00:00"/>
        <d v="2018-12-12T00:00:00"/>
        <d v="2019-12-12T00:00:00"/>
        <d v="2020-12-12T00:00:00"/>
        <d v="2021-12-12T00:00:00"/>
        <d v="2022-12-12T00:00:00"/>
        <d v="2018-01-13T00:00:00"/>
        <d v="2019-01-13T00:00:00"/>
        <d v="2020-01-13T00:00:00"/>
        <d v="2021-01-13T00:00:00"/>
        <d v="2022-01-13T00:00:00"/>
        <d v="2023-01-13T00:00:00"/>
        <d v="2018-02-13T00:00:00"/>
        <d v="2019-02-13T00:00:00"/>
        <d v="2020-02-13T00:00:00"/>
        <d v="2021-02-13T00:00:00"/>
        <d v="2022-02-13T00:00:00"/>
        <d v="2023-02-13T00:00:00"/>
        <d v="2018-03-13T00:00:00"/>
        <d v="2019-03-13T00:00:00"/>
        <d v="2020-03-13T00:00:00"/>
        <d v="2021-03-13T00:00:00"/>
        <d v="2022-03-13T00:00:00"/>
        <d v="2023-03-13T00:00:00"/>
        <d v="2018-04-13T00:00:00"/>
        <d v="2019-04-13T00:00:00"/>
        <d v="2020-04-13T00:00:00"/>
        <d v="2021-04-13T00:00:00"/>
        <d v="2022-04-13T00:00:00"/>
        <d v="2023-04-13T00:00:00"/>
        <d v="2018-05-13T00:00:00"/>
        <d v="2019-05-13T00:00:00"/>
        <d v="2020-05-13T00:00:00"/>
        <d v="2021-05-13T00:00:00"/>
        <d v="2022-05-13T00:00:00"/>
        <d v="2023-05-13T00:00:00"/>
        <d v="2018-06-13T00:00:00"/>
        <d v="2019-06-13T00:00:00"/>
        <d v="2020-06-13T00:00:00"/>
        <d v="2021-06-13T00:00:00"/>
        <d v="2022-06-13T00:00:00"/>
        <d v="2023-06-13T00:00:00"/>
        <d v="2018-07-13T00:00:00"/>
        <d v="2019-07-13T00:00:00"/>
        <d v="2020-07-13T00:00:00"/>
        <d v="2021-07-13T00:00:00"/>
        <d v="2022-07-13T00:00:00"/>
        <d v="2023-07-13T00:00:00"/>
        <d v="2018-08-13T00:00:00"/>
        <d v="2019-08-13T00:00:00"/>
        <d v="2020-08-13T00:00:00"/>
        <d v="2021-08-13T00:00:00"/>
        <d v="2022-08-13T00:00:00"/>
        <d v="2023-08-13T00:00:00"/>
        <d v="2018-09-13T00:00:00"/>
        <d v="2019-09-13T00:00:00"/>
        <d v="2020-09-13T00:00:00"/>
        <d v="2021-09-13T00:00:00"/>
        <d v="2022-09-13T00:00:00"/>
        <d v="2023-09-13T00:00:00"/>
        <d v="2018-10-13T00:00:00"/>
        <d v="2019-10-13T00:00:00"/>
        <d v="2020-10-13T00:00:00"/>
        <d v="2021-10-13T00:00:00"/>
        <d v="2022-10-13T00:00:00"/>
        <d v="2023-10-13T00:00:00"/>
        <d v="2018-11-13T00:00:00"/>
        <d v="2019-11-13T00:00:00"/>
        <d v="2020-11-13T00:00:00"/>
        <d v="2021-11-13T00:00:00"/>
        <d v="2022-11-13T00:00:00"/>
        <d v="2023-11-13T00:00:00"/>
        <d v="2018-12-13T00:00:00"/>
        <d v="2019-12-13T00:00:00"/>
        <d v="2020-12-13T00:00:00"/>
        <d v="2021-12-13T00:00:00"/>
        <d v="2022-12-13T00:00:00"/>
        <d v="2018-01-14T00:00:00"/>
        <d v="2019-01-14T00:00:00"/>
        <d v="2020-01-14T00:00:00"/>
        <d v="2021-01-14T00:00:00"/>
        <d v="2022-01-14T00:00:00"/>
        <d v="2023-01-14T00:00:00"/>
        <d v="2018-02-14T00:00:00"/>
        <d v="2019-02-14T00:00:00"/>
        <d v="2020-02-14T00:00:00"/>
        <d v="2021-02-14T00:00:00"/>
        <d v="2022-02-14T00:00:00"/>
        <d v="2023-02-14T00:00:00"/>
        <d v="2018-03-14T00:00:00"/>
        <d v="2019-03-14T00:00:00"/>
        <d v="2020-03-14T00:00:00"/>
        <d v="2021-03-14T00:00:00"/>
        <d v="2022-03-14T00:00:00"/>
        <d v="2023-03-14T00:00:00"/>
        <d v="2018-04-14T00:00:00"/>
        <d v="2019-04-14T00:00:00"/>
        <d v="2020-04-14T00:00:00"/>
        <d v="2021-04-14T00:00:00"/>
        <d v="2022-04-14T00:00:00"/>
        <d v="2023-04-14T00:00:00"/>
        <d v="2018-05-14T00:00:00"/>
        <d v="2019-05-14T00:00:00"/>
        <d v="2020-05-14T00:00:00"/>
        <d v="2021-05-14T00:00:00"/>
        <d v="2022-05-14T00:00:00"/>
        <d v="2023-05-14T00:00:00"/>
        <d v="2018-06-14T00:00:00"/>
        <d v="2019-06-14T00:00:00"/>
        <d v="2020-06-14T00:00:00"/>
        <d v="2021-06-14T00:00:00"/>
        <d v="2022-06-14T00:00:00"/>
        <d v="2023-06-14T00:00:00"/>
        <d v="2018-07-14T00:00:00"/>
        <d v="2019-07-14T00:00:00"/>
        <d v="2020-07-14T00:00:00"/>
        <d v="2021-07-14T00:00:00"/>
        <d v="2022-07-14T00:00:00"/>
        <d v="2023-07-14T00:00:00"/>
        <d v="2018-08-14T00:00:00"/>
        <d v="2019-08-14T00:00:00"/>
        <d v="2020-08-14T00:00:00"/>
        <d v="2021-08-14T00:00:00"/>
        <d v="2022-08-14T00:00:00"/>
        <d v="2023-08-14T00:00:00"/>
        <d v="2018-09-14T00:00:00"/>
        <d v="2019-09-14T00:00:00"/>
        <d v="2020-09-14T00:00:00"/>
        <d v="2021-09-14T00:00:00"/>
        <d v="2022-09-14T00:00:00"/>
        <d v="2023-09-14T00:00:00"/>
        <d v="2018-10-14T00:00:00"/>
        <d v="2019-10-14T00:00:00"/>
        <d v="2020-10-14T00:00:00"/>
        <d v="2021-10-14T00:00:00"/>
        <d v="2022-10-14T00:00:00"/>
        <d v="2023-10-14T00:00:00"/>
        <d v="2018-11-14T00:00:00"/>
        <d v="2019-11-14T00:00:00"/>
        <d v="2020-11-14T00:00:00"/>
        <d v="2021-11-14T00:00:00"/>
        <d v="2022-11-14T00:00:00"/>
        <d v="2023-11-14T00:00:00"/>
        <d v="2018-12-14T00:00:00"/>
        <d v="2019-12-14T00:00:00"/>
        <d v="2020-12-14T00:00:00"/>
        <d v="2021-12-14T00:00:00"/>
        <d v="2022-12-14T00:00:00"/>
        <d v="2018-01-15T00:00:00"/>
        <d v="2019-01-15T00:00:00"/>
        <d v="2020-01-15T00:00:00"/>
        <d v="2021-01-15T00:00:00"/>
        <d v="2022-01-15T00:00:00"/>
        <d v="2023-01-15T00:00:00"/>
        <d v="2018-02-15T00:00:00"/>
        <d v="2019-02-15T00:00:00"/>
        <d v="2020-02-15T00:00:00"/>
        <d v="2021-02-15T00:00:00"/>
        <d v="2022-02-15T00:00:00"/>
        <d v="2023-02-15T00:00:00"/>
        <d v="2018-03-15T00:00:00"/>
        <d v="2019-03-15T00:00:00"/>
        <d v="2020-03-15T00:00:00"/>
        <d v="2021-03-15T00:00:00"/>
        <d v="2022-03-15T00:00:00"/>
        <d v="2023-03-15T00:00:00"/>
        <d v="2018-04-15T00:00:00"/>
        <d v="2019-04-15T00:00:00"/>
        <d v="2020-04-15T00:00:00"/>
        <d v="2021-04-15T00:00:00"/>
        <d v="2022-04-15T00:00:00"/>
        <d v="2023-04-15T00:00:00"/>
        <d v="2018-05-15T00:00:00"/>
        <d v="2019-05-15T00:00:00"/>
        <d v="2020-05-15T00:00:00"/>
        <d v="2021-05-15T00:00:00"/>
        <d v="2022-05-15T00:00:00"/>
        <d v="2023-05-15T00:00:00"/>
        <d v="2018-06-15T00:00:00"/>
        <d v="2019-06-15T00:00:00"/>
        <d v="2020-06-15T00:00:00"/>
        <d v="2021-06-15T00:00:00"/>
        <d v="2022-06-15T00:00:00"/>
        <d v="2023-06-15T00:00:00"/>
        <d v="2018-07-15T00:00:00"/>
        <d v="2019-07-15T00:00:00"/>
        <d v="2020-07-15T00:00:00"/>
        <d v="2021-07-15T00:00:00"/>
        <d v="2022-07-15T00:00:00"/>
        <d v="2023-07-15T00:00:00"/>
        <d v="2018-08-15T00:00:00"/>
        <d v="2019-08-15T00:00:00"/>
        <d v="2020-08-15T00:00:00"/>
        <d v="2021-08-15T00:00:00"/>
        <d v="2022-08-15T00:00:00"/>
        <d v="2023-08-15T00:00:00"/>
        <d v="2018-09-15T00:00:00"/>
        <d v="2019-09-15T00:00:00"/>
        <d v="2020-09-15T00:00:00"/>
        <d v="2021-09-15T00:00:00"/>
        <d v="2022-09-15T00:00:00"/>
        <d v="2023-09-15T00:00:00"/>
        <d v="2018-10-15T00:00:00"/>
        <d v="2019-10-15T00:00:00"/>
        <d v="2020-10-15T00:00:00"/>
        <d v="2021-10-15T00:00:00"/>
        <d v="2022-10-15T00:00:00"/>
        <d v="2023-10-15T00:00:00"/>
        <d v="2018-11-15T00:00:00"/>
        <d v="2019-11-15T00:00:00"/>
        <d v="2020-11-15T00:00:00"/>
        <d v="2021-11-15T00:00:00"/>
        <d v="2022-11-15T00:00:00"/>
        <d v="2023-11-15T00:00:00"/>
        <d v="2018-12-15T00:00:00"/>
        <d v="2019-12-15T00:00:00"/>
        <d v="2020-12-15T00:00:00"/>
        <d v="2021-12-15T00:00:00"/>
        <d v="2022-12-15T00:00:00"/>
        <d v="2018-01-16T00:00:00"/>
        <d v="2019-01-16T00:00:00"/>
        <d v="2020-01-16T00:00:00"/>
        <d v="2021-01-16T00:00:00"/>
        <d v="2022-01-16T00:00:00"/>
        <d v="2023-01-16T00:00:00"/>
        <d v="2018-02-16T00:00:00"/>
        <d v="2019-02-16T00:00:00"/>
        <d v="2020-02-16T00:00:00"/>
        <d v="2021-02-16T00:00:00"/>
        <d v="2022-02-16T00:00:00"/>
        <d v="2023-02-16T00:00:00"/>
        <d v="2018-03-16T00:00:00"/>
        <d v="2019-03-16T00:00:00"/>
        <d v="2020-03-16T00:00:00"/>
        <d v="2021-03-16T00:00:00"/>
        <d v="2022-03-16T00:00:00"/>
        <d v="2023-03-16T00:00:00"/>
        <d v="2018-04-16T00:00:00"/>
        <d v="2019-04-16T00:00:00"/>
        <d v="2020-04-16T00:00:00"/>
        <d v="2021-04-16T00:00:00"/>
        <d v="2022-04-16T00:00:00"/>
        <d v="2023-04-16T00:00:00"/>
        <d v="2018-05-16T00:00:00"/>
        <d v="2019-05-16T00:00:00"/>
        <d v="2020-05-16T00:00:00"/>
        <d v="2021-05-16T00:00:00"/>
        <d v="2022-05-16T00:00:00"/>
        <d v="2023-05-16T00:00:00"/>
        <d v="2018-06-16T00:00:00"/>
        <d v="2019-06-16T00:00:00"/>
        <d v="2020-06-16T00:00:00"/>
        <d v="2021-06-16T00:00:00"/>
        <d v="2022-06-16T00:00:00"/>
        <d v="2023-06-16T00:00:00"/>
        <d v="2018-07-16T00:00:00"/>
        <d v="2019-07-16T00:00:00"/>
        <d v="2020-07-16T00:00:00"/>
        <d v="2021-07-16T00:00:00"/>
        <d v="2022-07-16T00:00:00"/>
        <d v="2023-07-16T00:00:00"/>
        <d v="2018-08-16T00:00:00"/>
        <d v="2019-08-16T00:00:00"/>
        <d v="2020-08-16T00:00:00"/>
        <d v="2021-08-16T00:00:00"/>
        <d v="2022-08-16T00:00:00"/>
        <d v="2023-08-16T00:00:00"/>
        <d v="2018-09-16T00:00:00"/>
        <d v="2019-09-16T00:00:00"/>
        <d v="2020-09-16T00:00:00"/>
        <d v="2021-09-16T00:00:00"/>
        <d v="2022-09-16T00:00:00"/>
        <d v="2023-09-16T00:00:00"/>
        <d v="2018-10-16T00:00:00"/>
        <d v="2019-10-16T00:00:00"/>
        <d v="2020-10-16T00:00:00"/>
        <d v="2021-10-16T00:00:00"/>
        <d v="2022-10-16T00:00:00"/>
        <d v="2023-10-16T00:00:00"/>
        <d v="2018-11-16T00:00:00"/>
        <d v="2019-11-16T00:00:00"/>
        <d v="2020-11-16T00:00:00"/>
        <d v="2021-11-16T00:00:00"/>
        <d v="2022-11-16T00:00:00"/>
        <d v="2023-11-16T00:00:00"/>
        <d v="2018-12-16T00:00:00"/>
        <d v="2019-12-16T00:00:00"/>
        <d v="2020-12-16T00:00:00"/>
        <d v="2021-12-16T00:00:00"/>
        <d v="2022-12-16T00:00:00"/>
        <d v="2018-01-17T00:00:00"/>
        <d v="2019-01-17T00:00:00"/>
        <d v="2020-01-17T00:00:00"/>
        <d v="2021-01-17T00:00:00"/>
        <d v="2022-01-17T00:00:00"/>
        <d v="2023-01-17T00:00:00"/>
        <d v="2018-02-17T00:00:00"/>
        <d v="2019-02-17T00:00:00"/>
        <d v="2020-02-17T00:00:00"/>
        <d v="2021-02-17T00:00:00"/>
        <d v="2022-02-17T00:00:00"/>
        <d v="2023-02-17T00:00:00"/>
        <d v="2018-03-17T00:00:00"/>
        <d v="2019-03-17T00:00:00"/>
        <d v="2020-03-17T00:00:00"/>
        <d v="2021-03-17T00:00:00"/>
        <d v="2022-03-17T00:00:00"/>
        <d v="2023-03-17T00:00:00"/>
        <d v="2018-04-17T00:00:00"/>
        <d v="2019-04-17T00:00:00"/>
        <d v="2020-04-17T00:00:00"/>
        <d v="2021-04-17T00:00:00"/>
        <d v="2022-04-17T00:00:00"/>
        <d v="2023-04-17T00:00:00"/>
        <d v="2018-05-17T00:00:00"/>
        <d v="2019-05-17T00:00:00"/>
        <d v="2020-05-17T00:00:00"/>
        <d v="2021-05-17T00:00:00"/>
        <d v="2022-05-17T00:00:00"/>
        <d v="2023-05-17T00:00:00"/>
        <d v="2018-06-17T00:00:00"/>
        <d v="2019-06-17T00:00:00"/>
        <d v="2020-06-17T00:00:00"/>
        <d v="2021-06-17T00:00:00"/>
        <d v="2022-06-17T00:00:00"/>
        <d v="2023-06-17T00:00:00"/>
        <d v="2018-07-17T00:00:00"/>
        <d v="2019-07-17T00:00:00"/>
        <d v="2020-07-17T00:00:00"/>
        <d v="2021-07-17T00:00:00"/>
        <d v="2022-07-17T00:00:00"/>
        <d v="2023-07-17T00:00:00"/>
        <d v="2018-08-17T00:00:00"/>
        <d v="2019-08-17T00:00:00"/>
        <d v="2020-08-17T00:00:00"/>
        <d v="2021-08-17T00:00:00"/>
        <d v="2022-08-17T00:00:00"/>
        <d v="2023-08-17T00:00:00"/>
        <d v="2018-09-17T00:00:00"/>
        <d v="2019-09-17T00:00:00"/>
        <d v="2020-09-17T00:00:00"/>
        <d v="2021-09-17T00:00:00"/>
        <d v="2022-09-17T00:00:00"/>
        <d v="2023-09-17T00:00:00"/>
        <d v="2018-10-17T00:00:00"/>
        <d v="2019-10-17T00:00:00"/>
        <d v="2020-10-17T00:00:00"/>
        <d v="2021-10-17T00:00:00"/>
        <d v="2022-10-17T00:00:00"/>
        <d v="2023-10-17T00:00:00"/>
        <d v="2018-11-17T00:00:00"/>
        <d v="2019-11-17T00:00:00"/>
        <d v="2020-11-17T00:00:00"/>
        <d v="2021-11-17T00:00:00"/>
        <d v="2022-11-17T00:00:00"/>
        <d v="2023-11-17T00:00:00"/>
        <d v="2018-12-17T00:00:00"/>
        <d v="2019-12-17T00:00:00"/>
        <d v="2020-12-17T00:00:00"/>
        <d v="2021-12-17T00:00:00"/>
        <d v="2022-12-17T00:00:00"/>
        <d v="2018-01-18T00:00:00"/>
        <d v="2019-01-18T00:00:00"/>
        <d v="2020-01-18T00:00:00"/>
        <d v="2021-01-18T00:00:00"/>
        <d v="2022-01-18T00:00:00"/>
        <d v="2023-01-18T00:00:00"/>
        <d v="2018-02-18T00:00:00"/>
        <d v="2019-02-18T00:00:00"/>
        <d v="2020-02-18T00:00:00"/>
        <d v="2021-02-18T00:00:00"/>
        <d v="2022-02-18T00:00:00"/>
        <d v="2023-02-18T00:00:00"/>
        <d v="2018-03-18T00:00:00"/>
        <d v="2019-03-18T00:00:00"/>
        <d v="2020-03-18T00:00:00"/>
        <d v="2021-03-18T00:00:00"/>
        <d v="2022-03-18T00:00:00"/>
        <d v="2023-03-18T00:00:00"/>
        <d v="2018-04-18T00:00:00"/>
        <d v="2019-04-18T00:00:00"/>
        <d v="2020-04-18T00:00:00"/>
        <d v="2021-04-18T00:00:00"/>
        <d v="2022-04-18T00:00:00"/>
        <d v="2023-04-18T00:00:00"/>
        <d v="2018-05-18T00:00:00"/>
        <d v="2019-05-18T00:00:00"/>
        <d v="2020-05-18T00:00:00"/>
        <d v="2021-05-18T00:00:00"/>
        <d v="2022-05-18T00:00:00"/>
        <d v="2023-05-18T00:00:00"/>
        <d v="2018-06-18T00:00:00"/>
        <d v="2019-06-18T00:00:00"/>
        <d v="2020-06-18T00:00:00"/>
        <d v="2021-06-18T00:00:00"/>
        <d v="2022-06-18T00:00:00"/>
        <d v="2023-06-18T00:00:00"/>
        <d v="2018-07-18T00:00:00"/>
        <d v="2019-07-18T00:00:00"/>
        <d v="2020-07-18T00:00:00"/>
        <d v="2021-07-18T00:00:00"/>
        <d v="2022-07-18T00:00:00"/>
        <d v="2023-07-18T00:00:00"/>
        <d v="2018-08-18T00:00:00"/>
        <d v="2019-08-18T00:00:00"/>
        <d v="2020-08-18T00:00:00"/>
        <d v="2021-08-18T00:00:00"/>
        <d v="2022-08-18T00:00:00"/>
        <d v="2023-08-18T00:00:00"/>
        <d v="2018-09-18T00:00:00"/>
        <d v="2019-09-18T00:00:00"/>
        <d v="2020-09-18T00:00:00"/>
        <d v="2021-09-18T00:00:00"/>
        <d v="2022-09-18T00:00:00"/>
        <d v="2023-09-18T00:00:00"/>
        <d v="2018-10-18T00:00:00"/>
        <d v="2019-10-18T00:00:00"/>
        <d v="2020-10-18T00:00:00"/>
        <d v="2021-10-18T00:00:00"/>
        <d v="2022-10-18T00:00:00"/>
        <d v="2023-10-18T00:00:00"/>
        <d v="2018-11-18T00:00:00"/>
        <d v="2019-11-18T00:00:00"/>
        <d v="2020-11-18T00:00:00"/>
        <d v="2021-11-18T00:00:00"/>
        <d v="2022-11-18T00:00:00"/>
        <d v="2023-11-18T00:00:00"/>
        <d v="2018-12-18T00:00:00"/>
        <d v="2019-12-18T00:00:00"/>
        <d v="2020-12-18T00:00:00"/>
        <d v="2021-12-18T00:00:00"/>
        <d v="2022-12-18T00:00:00"/>
        <d v="2018-01-19T00:00:00"/>
        <d v="2019-01-19T00:00:00"/>
        <d v="2020-01-19T00:00:00"/>
        <d v="2021-01-19T00:00:00"/>
        <d v="2022-01-19T00:00:00"/>
        <d v="2023-01-19T00:00:00"/>
        <d v="2018-02-19T00:00:00"/>
        <d v="2019-02-19T00:00:00"/>
        <d v="2020-02-19T00:00:00"/>
        <d v="2021-02-19T00:00:00"/>
        <d v="2022-02-19T00:00:00"/>
        <d v="2023-02-19T00:00:00"/>
        <d v="2018-03-19T00:00:00"/>
        <d v="2019-03-19T00:00:00"/>
        <d v="2020-03-19T00:00:00"/>
        <d v="2021-03-19T00:00:00"/>
        <d v="2022-03-19T00:00:00"/>
        <d v="2023-03-19T00:00:00"/>
        <d v="2018-04-19T00:00:00"/>
        <d v="2019-04-19T00:00:00"/>
        <d v="2020-04-19T00:00:00"/>
        <d v="2021-04-19T00:00:00"/>
        <d v="2022-04-19T00:00:00"/>
        <d v="2023-04-19T00:00:00"/>
        <d v="2018-05-19T00:00:00"/>
        <d v="2019-05-19T00:00:00"/>
        <d v="2020-05-19T00:00:00"/>
        <d v="2021-05-19T00:00:00"/>
        <d v="2022-05-19T00:00:00"/>
        <d v="2023-05-19T00:00:00"/>
        <d v="2018-06-19T00:00:00"/>
        <d v="2019-06-19T00:00:00"/>
        <d v="2020-06-19T00:00:00"/>
        <d v="2021-06-19T00:00:00"/>
        <d v="2022-06-19T00:00:00"/>
        <d v="2023-06-19T00:00:00"/>
        <d v="2018-07-19T00:00:00"/>
        <d v="2019-07-19T00:00:00"/>
        <d v="2020-07-19T00:00:00"/>
        <d v="2021-07-19T00:00:00"/>
        <d v="2022-07-19T00:00:00"/>
        <d v="2023-07-19T00:00:00"/>
        <d v="2018-08-19T00:00:00"/>
        <d v="2019-08-19T00:00:00"/>
        <d v="2020-08-19T00:00:00"/>
        <d v="2021-08-19T00:00:00"/>
        <d v="2022-08-19T00:00:00"/>
        <d v="2023-08-19T00:00:00"/>
        <d v="2018-09-19T00:00:00"/>
        <d v="2019-09-19T00:00:00"/>
        <d v="2020-09-19T00:00:00"/>
        <d v="2021-09-19T00:00:00"/>
        <d v="2022-09-19T00:00:00"/>
        <d v="2023-09-19T00:00:00"/>
        <d v="2018-10-19T00:00:00"/>
        <d v="2019-10-19T00:00:00"/>
        <d v="2020-10-19T00:00:00"/>
        <d v="2021-10-19T00:00:00"/>
        <d v="2022-10-19T00:00:00"/>
        <d v="2023-10-19T00:00:00"/>
        <d v="2018-11-19T00:00:00"/>
        <d v="2019-11-19T00:00:00"/>
        <d v="2020-11-19T00:00:00"/>
        <d v="2021-11-19T00:00:00"/>
        <d v="2022-11-19T00:00:00"/>
        <d v="2023-11-19T00:00:00"/>
        <d v="2018-12-19T00:00:00"/>
        <d v="2019-12-19T00:00:00"/>
        <d v="2020-12-19T00:00:00"/>
        <d v="2021-12-19T00:00:00"/>
        <d v="2022-12-19T00:00:00"/>
        <d v="2018-01-20T00:00:00"/>
        <d v="2019-01-20T00:00:00"/>
        <d v="2020-01-20T00:00:00"/>
        <d v="2021-01-20T00:00:00"/>
        <d v="2022-01-20T00:00:00"/>
        <d v="2023-01-20T00:00:00"/>
        <d v="2018-02-20T00:00:00"/>
        <d v="2019-02-20T00:00:00"/>
        <d v="2020-02-20T00:00:00"/>
        <d v="2021-02-20T00:00:00"/>
        <d v="2022-02-20T00:00:00"/>
        <d v="2023-02-20T00:00:00"/>
        <d v="2018-03-20T00:00:00"/>
        <d v="2019-03-20T00:00:00"/>
        <d v="2020-03-20T00:00:00"/>
        <d v="2021-03-20T00:00:00"/>
        <d v="2022-03-20T00:00:00"/>
        <d v="2023-03-20T00:00:00"/>
        <d v="2018-04-20T00:00:00"/>
        <d v="2019-04-20T00:00:00"/>
        <d v="2020-04-20T00:00:00"/>
        <d v="2021-04-20T00:00:00"/>
        <d v="2022-04-20T00:00:00"/>
        <d v="2023-04-20T00:00:00"/>
        <d v="2018-05-20T00:00:00"/>
        <d v="2019-05-20T00:00:00"/>
        <d v="2020-05-20T00:00:00"/>
        <d v="2021-05-20T00:00:00"/>
        <d v="2022-05-20T00:00:00"/>
        <d v="2023-05-20T00:00:00"/>
        <d v="2018-06-20T00:00:00"/>
        <d v="2019-06-20T00:00:00"/>
        <d v="2020-06-20T00:00:00"/>
        <d v="2021-06-20T00:00:00"/>
        <d v="2022-06-20T00:00:00"/>
        <d v="2023-06-20T00:00:00"/>
        <d v="2018-07-20T00:00:00"/>
        <d v="2019-07-20T00:00:00"/>
        <d v="2020-07-20T00:00:00"/>
        <d v="2021-07-20T00:00:00"/>
        <d v="2022-07-20T00:00:00"/>
        <d v="2023-07-20T00:00:00"/>
        <d v="2018-08-20T00:00:00"/>
        <d v="2019-08-20T00:00:00"/>
        <d v="2020-08-20T00:00:00"/>
        <d v="2021-08-20T00:00:00"/>
        <d v="2022-08-20T00:00:00"/>
        <d v="2023-08-20T00:00:00"/>
        <d v="2018-09-20T00:00:00"/>
        <d v="2019-09-20T00:00:00"/>
        <d v="2020-09-20T00:00:00"/>
        <d v="2021-09-20T00:00:00"/>
        <d v="2022-09-20T00:00:00"/>
        <d v="2023-09-20T00:00:00"/>
        <d v="2018-10-20T00:00:00"/>
        <d v="2019-10-20T00:00:00"/>
        <d v="2020-10-20T00:00:00"/>
        <d v="2021-10-20T00:00:00"/>
        <d v="2022-10-20T00:00:00"/>
        <d v="2023-10-20T00:00:00"/>
        <d v="2018-11-20T00:00:00"/>
        <d v="2019-11-20T00:00:00"/>
        <d v="2020-11-20T00:00:00"/>
        <d v="2021-11-20T00:00:00"/>
        <d v="2022-11-20T00:00:00"/>
        <d v="2023-11-20T00:00:00"/>
        <d v="2018-12-20T00:00:00"/>
        <d v="2019-12-20T00:00:00"/>
        <d v="2020-12-20T00:00:00"/>
        <d v="2021-12-20T00:00:00"/>
        <d v="2022-12-20T00:00:00"/>
        <d v="2018-01-21T00:00:00"/>
        <d v="2019-01-21T00:00:00"/>
        <d v="2020-01-21T00:00:00"/>
        <d v="2021-01-21T00:00:00"/>
        <d v="2022-01-21T00:00:00"/>
        <d v="2023-01-21T00:00:00"/>
        <d v="2018-02-21T00:00:00"/>
        <d v="2019-02-21T00:00:00"/>
        <d v="2020-02-21T00:00:00"/>
        <d v="2021-02-21T00:00:00"/>
        <d v="2022-02-21T00:00:00"/>
        <d v="2023-02-21T00:00:00"/>
        <d v="2018-03-21T00:00:00"/>
        <d v="2019-03-21T00:00:00"/>
        <d v="2020-03-21T00:00:00"/>
        <d v="2021-03-21T00:00:00"/>
        <d v="2022-03-21T00:00:00"/>
        <d v="2023-03-21T00:00:00"/>
        <d v="2018-04-21T00:00:00"/>
        <d v="2019-04-21T00:00:00"/>
        <d v="2020-04-21T00:00:00"/>
        <d v="2021-04-21T00:00:00"/>
        <d v="2022-04-21T00:00:00"/>
        <d v="2023-04-21T00:00:00"/>
        <d v="2018-05-21T00:00:00"/>
        <d v="2019-05-21T00:00:00"/>
        <d v="2020-05-21T00:00:00"/>
        <d v="2021-05-21T00:00:00"/>
        <d v="2022-05-21T00:00:00"/>
        <d v="2023-05-21T00:00:00"/>
        <d v="2018-06-21T00:00:00"/>
        <d v="2019-06-21T00:00:00"/>
        <d v="2020-06-21T00:00:00"/>
        <d v="2021-06-21T00:00:00"/>
        <d v="2022-06-21T00:00:00"/>
        <d v="2023-06-21T00:00:00"/>
        <d v="2018-07-21T00:00:00"/>
        <d v="2019-07-21T00:00:00"/>
        <d v="2020-07-21T00:00:00"/>
        <d v="2021-07-21T00:00:00"/>
        <d v="2022-07-21T00:00:00"/>
        <d v="2023-07-21T00:00:00"/>
        <d v="2018-08-21T00:00:00"/>
        <d v="2019-08-21T00:00:00"/>
        <d v="2020-08-21T00:00:00"/>
        <d v="2021-08-21T00:00:00"/>
        <d v="2022-08-21T00:00:00"/>
        <d v="2023-08-21T00:00:00"/>
        <d v="2018-09-21T00:00:00"/>
        <d v="2019-09-21T00:00:00"/>
        <d v="2020-09-21T00:00:00"/>
        <d v="2021-09-21T00:00:00"/>
        <d v="2022-09-21T00:00:00"/>
        <d v="2023-09-21T00:00:00"/>
        <d v="2018-10-21T00:00:00"/>
        <d v="2019-10-21T00:00:00"/>
        <d v="2020-10-21T00:00:00"/>
        <d v="2021-10-21T00:00:00"/>
        <d v="2022-10-21T00:00:00"/>
        <d v="2023-10-21T00:00:00"/>
        <d v="2018-11-21T00:00:00"/>
        <d v="2019-11-21T00:00:00"/>
        <d v="2020-11-21T00:00:00"/>
        <d v="2021-11-21T00:00:00"/>
        <d v="2022-11-21T00:00:00"/>
        <d v="2023-11-21T00:00:00"/>
        <d v="2018-12-21T00:00:00"/>
        <d v="2019-12-21T00:00:00"/>
        <d v="2020-12-21T00:00:00"/>
        <d v="2021-12-21T00:00:00"/>
        <d v="2022-12-21T00:00:00"/>
        <d v="2018-01-22T00:00:00"/>
        <d v="2019-01-22T00:00:00"/>
        <d v="2020-01-22T00:00:00"/>
        <d v="2021-01-22T00:00:00"/>
        <d v="2022-01-22T00:00:00"/>
        <d v="2023-01-22T00:00:00"/>
        <d v="2018-02-22T00:00:00"/>
        <d v="2019-02-22T00:00:00"/>
        <d v="2020-02-22T00:00:00"/>
        <d v="2021-02-22T00:00:00"/>
        <d v="2022-02-22T00:00:00"/>
        <d v="2023-02-22T00:00:00"/>
        <d v="2018-03-22T00:00:00"/>
        <d v="2019-03-22T00:00:00"/>
        <d v="2020-03-22T00:00:00"/>
        <d v="2021-03-22T00:00:00"/>
        <d v="2022-03-22T00:00:00"/>
        <d v="2023-03-22T00:00:00"/>
        <d v="2018-04-22T00:00:00"/>
        <d v="2019-04-22T00:00:00"/>
        <d v="2020-04-22T00:00:00"/>
        <d v="2021-04-22T00:00:00"/>
        <d v="2022-04-22T00:00:00"/>
        <d v="2023-04-22T00:00:00"/>
        <d v="2018-05-22T00:00:00"/>
        <d v="2019-05-22T00:00:00"/>
        <d v="2020-05-22T00:00:00"/>
        <d v="2021-05-22T00:00:00"/>
        <d v="2022-05-22T00:00:00"/>
        <d v="2023-05-22T00:00:00"/>
        <d v="2018-06-22T00:00:00"/>
        <d v="2019-06-22T00:00:00"/>
        <d v="2020-06-22T00:00:00"/>
        <d v="2021-06-22T00:00:00"/>
        <d v="2022-06-22T00:00:00"/>
        <d v="2023-06-22T00:00:00"/>
        <d v="2018-07-22T00:00:00"/>
        <d v="2019-07-22T00:00:00"/>
        <d v="2020-07-22T00:00:00"/>
        <d v="2021-07-22T00:00:00"/>
        <d v="2022-07-22T00:00:00"/>
        <d v="2023-07-22T00:00:00"/>
        <d v="2018-08-22T00:00:00"/>
        <d v="2019-08-22T00:00:00"/>
        <d v="2020-08-22T00:00:00"/>
        <d v="2021-08-22T00:00:00"/>
        <d v="2022-08-22T00:00:00"/>
        <d v="2023-08-22T00:00:00"/>
        <d v="2018-09-22T00:00:00"/>
        <d v="2019-09-22T00:00:00"/>
        <d v="2020-09-22T00:00:00"/>
        <d v="2021-09-22T00:00:00"/>
        <d v="2022-09-22T00:00:00"/>
        <d v="2023-09-22T00:00:00"/>
        <d v="2018-10-22T00:00:00"/>
        <d v="2019-10-22T00:00:00"/>
        <d v="2020-10-22T00:00:00"/>
        <d v="2021-10-22T00:00:00"/>
        <d v="2022-10-22T00:00:00"/>
        <d v="2023-10-22T00:00:00"/>
        <d v="2018-11-22T00:00:00"/>
        <d v="2019-11-22T00:00:00"/>
        <d v="2020-11-22T00:00:00"/>
        <d v="2021-11-22T00:00:00"/>
        <d v="2022-11-22T00:00:00"/>
        <d v="2018-12-22T00:00:00"/>
        <d v="2019-12-22T00:00:00"/>
        <d v="2020-12-22T00:00:00"/>
        <d v="2021-12-22T00:00:00"/>
        <d v="2022-12-22T00:00:00"/>
        <d v="2018-01-23T00:00:00"/>
        <d v="2019-01-23T00:00:00"/>
        <d v="2020-01-23T00:00:00"/>
        <d v="2021-01-23T00:00:00"/>
        <d v="2022-01-23T00:00:00"/>
        <d v="2023-01-23T00:00:00"/>
        <d v="2018-02-23T00:00:00"/>
        <d v="2019-02-23T00:00:00"/>
        <d v="2020-02-23T00:00:00"/>
        <d v="2021-02-23T00:00:00"/>
        <d v="2022-02-23T00:00:00"/>
        <d v="2023-02-23T00:00:00"/>
        <d v="2018-03-23T00:00:00"/>
        <d v="2019-03-23T00:00:00"/>
        <d v="2020-03-23T00:00:00"/>
        <d v="2021-03-23T00:00:00"/>
        <d v="2022-03-23T00:00:00"/>
        <d v="2023-03-23T00:00:00"/>
        <d v="2018-04-23T00:00:00"/>
        <d v="2019-04-23T00:00:00"/>
        <d v="2020-04-23T00:00:00"/>
        <d v="2021-04-23T00:00:00"/>
        <d v="2022-04-23T00:00:00"/>
        <d v="2023-04-23T00:00:00"/>
        <d v="2018-05-23T00:00:00"/>
        <d v="2019-05-23T00:00:00"/>
        <d v="2020-05-23T00:00:00"/>
        <d v="2021-05-23T00:00:00"/>
        <d v="2022-05-23T00:00:00"/>
        <d v="2023-05-23T00:00:00"/>
        <d v="2018-06-23T00:00:00"/>
        <d v="2019-06-23T00:00:00"/>
        <d v="2020-06-23T00:00:00"/>
        <d v="2021-06-23T00:00:00"/>
        <d v="2022-06-23T00:00:00"/>
        <d v="2023-06-23T00:00:00"/>
        <d v="2018-07-23T00:00:00"/>
        <d v="2019-07-23T00:00:00"/>
        <d v="2020-07-23T00:00:00"/>
        <d v="2021-07-23T00:00:00"/>
        <d v="2022-07-23T00:00:00"/>
        <d v="2023-07-23T00:00:00"/>
        <d v="2018-08-23T00:00:00"/>
        <d v="2019-08-23T00:00:00"/>
        <d v="2020-08-23T00:00:00"/>
        <d v="2021-08-23T00:00:00"/>
        <d v="2022-08-23T00:00:00"/>
        <d v="2023-08-23T00:00:00"/>
        <d v="2018-09-23T00:00:00"/>
        <d v="2019-09-23T00:00:00"/>
        <d v="2020-09-23T00:00:00"/>
        <d v="2021-09-23T00:00:00"/>
        <d v="2022-09-23T00:00:00"/>
        <d v="2023-09-23T00:00:00"/>
        <d v="2018-10-23T00:00:00"/>
        <d v="2019-10-23T00:00:00"/>
        <d v="2020-10-23T00:00:00"/>
        <d v="2021-10-23T00:00:00"/>
        <d v="2022-10-23T00:00:00"/>
        <d v="2023-10-23T00:00:00"/>
        <d v="2018-11-23T00:00:00"/>
        <d v="2019-11-23T00:00:00"/>
        <d v="2020-11-23T00:00:00"/>
        <d v="2021-11-23T00:00:00"/>
        <d v="2022-11-23T00:00:00"/>
        <d v="2018-12-23T00:00:00"/>
        <d v="2019-12-23T00:00:00"/>
        <d v="2020-12-23T00:00:00"/>
        <d v="2021-12-23T00:00:00"/>
        <d v="2022-12-23T00:00:00"/>
        <d v="2018-01-24T00:00:00"/>
        <d v="2019-01-24T00:00:00"/>
        <d v="2020-01-24T00:00:00"/>
        <d v="2021-01-24T00:00:00"/>
        <d v="2022-01-24T00:00:00"/>
        <d v="2023-01-24T00:00:00"/>
        <d v="2018-02-24T00:00:00"/>
        <d v="2019-02-24T00:00:00"/>
        <d v="2020-02-24T00:00:00"/>
        <d v="2021-02-24T00:00:00"/>
        <d v="2022-02-24T00:00:00"/>
        <d v="2023-02-24T00:00:00"/>
        <d v="2018-03-24T00:00:00"/>
        <d v="2019-03-24T00:00:00"/>
        <d v="2020-03-24T00:00:00"/>
        <d v="2021-03-24T00:00:00"/>
        <d v="2022-03-24T00:00:00"/>
        <d v="2023-03-24T00:00:00"/>
        <d v="2018-04-24T00:00:00"/>
        <d v="2019-04-24T00:00:00"/>
        <d v="2020-04-24T00:00:00"/>
        <d v="2021-04-24T00:00:00"/>
        <d v="2022-04-24T00:00:00"/>
        <d v="2023-04-24T00:00:00"/>
        <d v="2018-05-24T00:00:00"/>
        <d v="2019-05-24T00:00:00"/>
        <d v="2020-05-24T00:00:00"/>
        <d v="2021-05-24T00:00:00"/>
        <d v="2022-05-24T00:00:00"/>
        <d v="2023-05-24T00:00:00"/>
        <d v="2018-06-24T00:00:00"/>
        <d v="2019-06-24T00:00:00"/>
        <d v="2020-06-24T00:00:00"/>
        <d v="2021-06-24T00:00:00"/>
        <d v="2022-06-24T00:00:00"/>
        <d v="2023-06-24T00:00:00"/>
        <d v="2018-07-24T00:00:00"/>
        <d v="2019-07-24T00:00:00"/>
        <d v="2020-07-24T00:00:00"/>
        <d v="2021-07-24T00:00:00"/>
        <d v="2022-07-24T00:00:00"/>
        <d v="2023-07-24T00:00:00"/>
        <d v="2018-08-24T00:00:00"/>
        <d v="2019-08-24T00:00:00"/>
        <d v="2020-08-24T00:00:00"/>
        <d v="2021-08-24T00:00:00"/>
        <d v="2022-08-24T00:00:00"/>
        <d v="2023-08-24T00:00:00"/>
        <d v="2018-09-24T00:00:00"/>
        <d v="2019-09-24T00:00:00"/>
        <d v="2020-09-24T00:00:00"/>
        <d v="2021-09-24T00:00:00"/>
        <d v="2022-09-24T00:00:00"/>
        <d v="2023-09-24T00:00:00"/>
        <d v="2018-10-24T00:00:00"/>
        <d v="2019-10-24T00:00:00"/>
        <d v="2020-10-24T00:00:00"/>
        <d v="2021-10-24T00:00:00"/>
        <d v="2022-10-24T00:00:00"/>
        <d v="2023-10-24T00:00:00"/>
        <d v="2018-11-24T00:00:00"/>
        <d v="2019-11-24T00:00:00"/>
        <d v="2020-11-24T00:00:00"/>
        <d v="2021-11-24T00:00:00"/>
        <d v="2022-11-24T00:00:00"/>
        <d v="2018-12-24T00:00:00"/>
        <d v="2019-12-24T00:00:00"/>
        <d v="2020-12-24T00:00:00"/>
        <d v="2021-12-24T00:00:00"/>
        <d v="2022-12-24T00:00:00"/>
        <d v="2018-01-25T00:00:00"/>
        <d v="2019-01-25T00:00:00"/>
        <d v="2020-01-25T00:00:00"/>
        <d v="2021-01-25T00:00:00"/>
        <d v="2022-01-25T00:00:00"/>
        <d v="2023-01-25T00:00:00"/>
        <d v="2018-02-25T00:00:00"/>
        <d v="2019-02-25T00:00:00"/>
        <d v="2020-02-25T00:00:00"/>
        <d v="2021-02-25T00:00:00"/>
        <d v="2022-02-25T00:00:00"/>
        <d v="2023-02-25T00:00:00"/>
        <d v="2018-03-25T00:00:00"/>
        <d v="2019-03-25T00:00:00"/>
        <d v="2020-03-25T00:00:00"/>
        <d v="2021-03-25T00:00:00"/>
        <d v="2022-03-25T00:00:00"/>
        <d v="2023-03-25T00:00:00"/>
        <d v="2018-04-25T00:00:00"/>
        <d v="2019-04-25T00:00:00"/>
        <d v="2020-04-25T00:00:00"/>
        <d v="2021-04-25T00:00:00"/>
        <d v="2022-04-25T00:00:00"/>
        <d v="2023-04-25T00:00:00"/>
        <d v="2018-05-25T00:00:00"/>
        <d v="2019-05-25T00:00:00"/>
        <d v="2020-05-25T00:00:00"/>
        <d v="2021-05-25T00:00:00"/>
        <d v="2022-05-25T00:00:00"/>
        <d v="2023-05-25T00:00:00"/>
        <d v="2018-06-25T00:00:00"/>
        <d v="2019-06-25T00:00:00"/>
        <d v="2020-06-25T00:00:00"/>
        <d v="2021-06-25T00:00:00"/>
        <d v="2022-06-25T00:00:00"/>
        <d v="2023-06-25T00:00:00"/>
        <d v="2018-07-25T00:00:00"/>
        <d v="2019-07-25T00:00:00"/>
        <d v="2020-07-25T00:00:00"/>
        <d v="2021-07-25T00:00:00"/>
        <d v="2022-07-25T00:00:00"/>
        <d v="2023-07-25T00:00:00"/>
        <d v="2018-08-25T00:00:00"/>
        <d v="2019-08-25T00:00:00"/>
        <d v="2020-08-25T00:00:00"/>
        <d v="2021-08-25T00:00:00"/>
        <d v="2022-08-25T00:00:00"/>
        <d v="2023-08-25T00:00:00"/>
        <d v="2018-09-25T00:00:00"/>
        <d v="2019-09-25T00:00:00"/>
        <d v="2020-09-25T00:00:00"/>
        <d v="2021-09-25T00:00:00"/>
        <d v="2022-09-25T00:00:00"/>
        <d v="2023-09-25T00:00:00"/>
        <d v="2018-10-25T00:00:00"/>
        <d v="2019-10-25T00:00:00"/>
        <d v="2020-10-25T00:00:00"/>
        <d v="2021-10-25T00:00:00"/>
        <d v="2022-10-25T00:00:00"/>
        <d v="2023-10-25T00:00:00"/>
        <d v="2018-11-25T00:00:00"/>
        <d v="2019-11-25T00:00:00"/>
        <d v="2020-11-25T00:00:00"/>
        <d v="2021-11-25T00:00:00"/>
        <d v="2022-11-25T00:00:00"/>
        <d v="2018-12-25T00:00:00"/>
        <d v="2019-12-25T00:00:00"/>
        <d v="2020-12-25T00:00:00"/>
        <d v="2021-12-25T00:00:00"/>
        <d v="2022-12-25T00:00:00"/>
        <d v="2018-01-26T00:00:00"/>
        <d v="2019-01-26T00:00:00"/>
        <d v="2020-01-26T00:00:00"/>
        <d v="2021-01-26T00:00:00"/>
        <d v="2022-01-26T00:00:00"/>
        <d v="2023-01-26T00:00:00"/>
        <d v="2018-02-26T00:00:00"/>
        <d v="2019-02-26T00:00:00"/>
        <d v="2020-02-26T00:00:00"/>
        <d v="2021-02-26T00:00:00"/>
        <d v="2022-02-26T00:00:00"/>
        <d v="2023-02-26T00:00:00"/>
        <d v="2018-03-26T00:00:00"/>
        <d v="2019-03-26T00:00:00"/>
        <d v="2020-03-26T00:00:00"/>
        <d v="2021-03-26T00:00:00"/>
        <d v="2022-03-26T00:00:00"/>
        <d v="2023-03-26T00:00:00"/>
        <d v="2018-04-26T00:00:00"/>
        <d v="2019-04-26T00:00:00"/>
        <d v="2020-04-26T00:00:00"/>
        <d v="2021-04-26T00:00:00"/>
        <d v="2022-04-26T00:00:00"/>
        <d v="2023-04-26T00:00:00"/>
        <d v="2018-05-26T00:00:00"/>
        <d v="2019-05-26T00:00:00"/>
        <d v="2020-05-26T00:00:00"/>
        <d v="2021-05-26T00:00:00"/>
        <d v="2022-05-26T00:00:00"/>
        <d v="2023-05-26T00:00:00"/>
        <d v="2018-06-26T00:00:00"/>
        <d v="2019-06-26T00:00:00"/>
        <d v="2020-06-26T00:00:00"/>
        <d v="2021-06-26T00:00:00"/>
        <d v="2022-06-26T00:00:00"/>
        <d v="2023-06-26T00:00:00"/>
        <d v="2018-07-26T00:00:00"/>
        <d v="2019-07-26T00:00:00"/>
        <d v="2020-07-26T00:00:00"/>
        <d v="2021-07-26T00:00:00"/>
        <d v="2022-07-26T00:00:00"/>
        <d v="2023-07-26T00:00:00"/>
        <d v="2018-08-26T00:00:00"/>
        <d v="2019-08-26T00:00:00"/>
        <d v="2020-08-26T00:00:00"/>
        <d v="2021-08-26T00:00:00"/>
        <d v="2022-08-26T00:00:00"/>
        <d v="2023-08-26T00:00:00"/>
        <d v="2018-09-26T00:00:00"/>
        <d v="2019-09-26T00:00:00"/>
        <d v="2020-09-26T00:00:00"/>
        <d v="2021-09-26T00:00:00"/>
        <d v="2022-09-26T00:00:00"/>
        <d v="2023-09-26T00:00:00"/>
        <d v="2018-10-26T00:00:00"/>
        <d v="2019-10-26T00:00:00"/>
        <d v="2020-10-26T00:00:00"/>
        <d v="2021-10-26T00:00:00"/>
        <d v="2022-10-26T00:00:00"/>
        <d v="2023-10-26T00:00:00"/>
        <d v="2018-11-26T00:00:00"/>
        <d v="2019-11-26T00:00:00"/>
        <d v="2020-11-26T00:00:00"/>
        <d v="2021-11-26T00:00:00"/>
        <d v="2022-11-26T00:00:00"/>
        <d v="2018-12-26T00:00:00"/>
        <d v="2019-12-26T00:00:00"/>
        <d v="2020-12-26T00:00:00"/>
        <d v="2021-12-26T00:00:00"/>
        <d v="2022-12-26T00:00:00"/>
        <d v="2018-01-27T00:00:00"/>
        <d v="2019-01-27T00:00:00"/>
        <d v="2020-01-27T00:00:00"/>
        <d v="2021-01-27T00:00:00"/>
        <d v="2022-01-27T00:00:00"/>
        <d v="2023-01-27T00:00:00"/>
        <d v="2018-02-27T00:00:00"/>
        <d v="2019-02-27T00:00:00"/>
        <d v="2020-02-27T00:00:00"/>
        <d v="2021-02-27T00:00:00"/>
        <d v="2022-02-27T00:00:00"/>
        <d v="2023-02-27T00:00:00"/>
        <d v="2018-03-27T00:00:00"/>
        <d v="2019-03-27T00:00:00"/>
        <d v="2020-03-27T00:00:00"/>
        <d v="2021-03-27T00:00:00"/>
        <d v="2022-03-27T00:00:00"/>
        <d v="2023-03-27T00:00:00"/>
        <d v="2018-04-27T00:00:00"/>
        <d v="2019-04-27T00:00:00"/>
        <d v="2020-04-27T00:00:00"/>
        <d v="2021-04-27T00:00:00"/>
        <d v="2022-04-27T00:00:00"/>
        <d v="2023-04-27T00:00:00"/>
        <d v="2018-05-27T00:00:00"/>
        <d v="2019-05-27T00:00:00"/>
        <d v="2020-05-27T00:00:00"/>
        <d v="2021-05-27T00:00:00"/>
        <d v="2022-05-27T00:00:00"/>
        <d v="2023-05-27T00:00:00"/>
        <d v="2018-06-27T00:00:00"/>
        <d v="2019-06-27T00:00:00"/>
        <d v="2020-06-27T00:00:00"/>
        <d v="2021-06-27T00:00:00"/>
        <d v="2022-06-27T00:00:00"/>
        <d v="2023-06-27T00:00:00"/>
        <d v="2018-07-27T00:00:00"/>
        <d v="2019-07-27T00:00:00"/>
        <d v="2020-07-27T00:00:00"/>
        <d v="2021-07-27T00:00:00"/>
        <d v="2022-07-27T00:00:00"/>
        <d v="2023-07-27T00:00:00"/>
        <d v="2018-08-27T00:00:00"/>
        <d v="2019-08-27T00:00:00"/>
        <d v="2020-08-27T00:00:00"/>
        <d v="2021-08-27T00:00:00"/>
        <d v="2022-08-27T00:00:00"/>
        <d v="2023-08-27T00:00:00"/>
        <d v="2018-09-27T00:00:00"/>
        <d v="2019-09-27T00:00:00"/>
        <d v="2020-09-27T00:00:00"/>
        <d v="2021-09-27T00:00:00"/>
        <d v="2022-09-27T00:00:00"/>
        <d v="2023-09-27T00:00:00"/>
        <d v="2018-10-27T00:00:00"/>
        <d v="2019-10-27T00:00:00"/>
        <d v="2020-10-27T00:00:00"/>
        <d v="2021-10-27T00:00:00"/>
        <d v="2022-10-27T00:00:00"/>
        <d v="2023-10-27T00:00:00"/>
        <d v="2018-11-27T00:00:00"/>
        <d v="2019-11-27T00:00:00"/>
        <d v="2020-11-27T00:00:00"/>
        <d v="2021-11-27T00:00:00"/>
        <d v="2022-11-27T00:00:00"/>
        <d v="2018-12-27T00:00:00"/>
        <d v="2019-12-27T00:00:00"/>
        <d v="2020-12-27T00:00:00"/>
        <d v="2021-12-27T00:00:00"/>
        <d v="2022-12-27T00:00:00"/>
        <d v="2018-01-28T00:00:00"/>
        <d v="2019-01-28T00:00:00"/>
        <d v="2020-01-28T00:00:00"/>
        <d v="2021-01-28T00:00:00"/>
        <d v="2022-01-28T00:00:00"/>
        <d v="2023-01-28T00:00:00"/>
        <d v="2018-02-28T00:00:00"/>
        <d v="2019-02-28T00:00:00"/>
        <d v="2020-02-28T00:00:00"/>
        <d v="2021-02-28T00:00:00"/>
        <d v="2022-02-28T00:00:00"/>
        <d v="2023-02-28T00:00:00"/>
        <d v="2018-03-28T00:00:00"/>
        <d v="2019-03-28T00:00:00"/>
        <d v="2020-03-28T00:00:00"/>
        <d v="2021-03-28T00:00:00"/>
        <d v="2022-03-28T00:00:00"/>
        <d v="2023-03-28T00:00:00"/>
        <d v="2018-04-28T00:00:00"/>
        <d v="2019-04-28T00:00:00"/>
        <d v="2020-04-28T00:00:00"/>
        <d v="2021-04-28T00:00:00"/>
        <d v="2022-04-28T00:00:00"/>
        <d v="2023-04-28T00:00:00"/>
        <d v="2018-05-28T00:00:00"/>
        <d v="2019-05-28T00:00:00"/>
        <d v="2020-05-28T00:00:00"/>
        <d v="2021-05-28T00:00:00"/>
        <d v="2022-05-28T00:00:00"/>
        <d v="2023-05-28T00:00:00"/>
        <d v="2018-06-28T00:00:00"/>
        <d v="2019-06-28T00:00:00"/>
        <d v="2020-06-28T00:00:00"/>
        <d v="2021-06-28T00:00:00"/>
        <d v="2022-06-28T00:00:00"/>
        <d v="2023-06-28T00:00:00"/>
        <d v="2018-07-28T00:00:00"/>
        <d v="2019-07-28T00:00:00"/>
        <d v="2020-07-28T00:00:00"/>
        <d v="2021-07-28T00:00:00"/>
        <d v="2022-07-28T00:00:00"/>
        <d v="2023-07-28T00:00:00"/>
        <d v="2018-08-28T00:00:00"/>
        <d v="2019-08-28T00:00:00"/>
        <d v="2020-08-28T00:00:00"/>
        <d v="2021-08-28T00:00:00"/>
        <d v="2022-08-28T00:00:00"/>
        <d v="2023-08-28T00:00:00"/>
        <d v="2018-09-28T00:00:00"/>
        <d v="2019-09-28T00:00:00"/>
        <d v="2020-09-28T00:00:00"/>
        <d v="2021-09-28T00:00:00"/>
        <d v="2022-09-28T00:00:00"/>
        <d v="2023-09-28T00:00:00"/>
        <d v="2018-10-28T00:00:00"/>
        <d v="2019-10-28T00:00:00"/>
        <d v="2020-10-28T00:00:00"/>
        <d v="2021-10-28T00:00:00"/>
        <d v="2022-10-28T00:00:00"/>
        <d v="2023-10-28T00:00:00"/>
        <d v="2018-11-28T00:00:00"/>
        <d v="2019-11-28T00:00:00"/>
        <d v="2020-11-28T00:00:00"/>
        <d v="2021-11-28T00:00:00"/>
        <d v="2022-11-28T00:00:00"/>
        <d v="2018-12-28T00:00:00"/>
        <d v="2019-12-28T00:00:00"/>
        <d v="2020-12-28T00:00:00"/>
        <d v="2021-12-28T00:00:00"/>
        <d v="2022-12-28T00:00:00"/>
        <d v="2018-01-29T00:00:00"/>
        <d v="2019-01-29T00:00:00"/>
        <d v="2020-01-29T00:00:00"/>
        <d v="2021-01-29T00:00:00"/>
        <d v="2022-01-29T00:00:00"/>
        <d v="2023-01-29T00:00:00"/>
        <d v="2020-02-29T00:00:00"/>
        <d v="2018-03-29T00:00:00"/>
        <d v="2019-03-29T00:00:00"/>
        <d v="2020-03-29T00:00:00"/>
        <d v="2021-03-29T00:00:00"/>
        <d v="2022-03-29T00:00:00"/>
        <d v="2023-03-29T00:00:00"/>
        <d v="2018-04-29T00:00:00"/>
        <d v="2019-04-29T00:00:00"/>
        <d v="2020-04-29T00:00:00"/>
        <d v="2021-04-29T00:00:00"/>
        <d v="2022-04-29T00:00:00"/>
        <d v="2023-04-29T00:00:00"/>
        <d v="2018-05-29T00:00:00"/>
        <d v="2019-05-29T00:00:00"/>
        <d v="2020-05-29T00:00:00"/>
        <d v="2021-05-29T00:00:00"/>
        <d v="2022-05-29T00:00:00"/>
        <d v="2023-05-29T00:00:00"/>
        <d v="2018-06-29T00:00:00"/>
        <d v="2019-06-29T00:00:00"/>
        <d v="2020-06-29T00:00:00"/>
        <d v="2021-06-29T00:00:00"/>
        <d v="2022-06-29T00:00:00"/>
        <d v="2023-06-29T00:00:00"/>
        <d v="2018-07-29T00:00:00"/>
        <d v="2019-07-29T00:00:00"/>
        <d v="2020-07-29T00:00:00"/>
        <d v="2021-07-29T00:00:00"/>
        <d v="2022-07-29T00:00:00"/>
        <d v="2023-07-29T00:00:00"/>
        <d v="2018-08-29T00:00:00"/>
        <d v="2019-08-29T00:00:00"/>
        <d v="2020-08-29T00:00:00"/>
        <d v="2021-08-29T00:00:00"/>
        <d v="2022-08-29T00:00:00"/>
        <d v="2023-08-29T00:00:00"/>
        <d v="2018-09-29T00:00:00"/>
        <d v="2019-09-29T00:00:00"/>
        <d v="2020-09-29T00:00:00"/>
        <d v="2021-09-29T00:00:00"/>
        <d v="2022-09-29T00:00:00"/>
        <d v="2023-09-29T00:00:00"/>
        <d v="2018-10-29T00:00:00"/>
        <d v="2019-10-29T00:00:00"/>
        <d v="2020-10-29T00:00:00"/>
        <d v="2021-10-29T00:00:00"/>
        <d v="2022-10-29T00:00:00"/>
        <d v="2023-10-29T00:00:00"/>
        <d v="2018-11-29T00:00:00"/>
        <d v="2019-11-29T00:00:00"/>
        <d v="2020-11-29T00:00:00"/>
        <d v="2021-11-29T00:00:00"/>
        <d v="2022-11-29T00:00:00"/>
        <d v="2018-12-29T00:00:00"/>
        <d v="2019-12-29T00:00:00"/>
        <d v="2020-12-29T00:00:00"/>
        <d v="2021-12-29T00:00:00"/>
        <d v="2022-12-29T00:00:00"/>
        <d v="2018-01-30T00:00:00"/>
        <d v="2019-01-30T00:00:00"/>
        <d v="2020-01-30T00:00:00"/>
        <d v="2021-01-30T00:00:00"/>
        <d v="2022-01-30T00:00:00"/>
        <d v="2023-01-30T00:00:00"/>
        <d v="2018-03-30T00:00:00"/>
        <d v="2019-03-30T00:00:00"/>
        <d v="2020-03-30T00:00:00"/>
        <d v="2021-03-30T00:00:00"/>
        <d v="2022-03-30T00:00:00"/>
        <d v="2023-03-30T00:00:00"/>
        <d v="2018-04-30T00:00:00"/>
        <d v="2019-04-30T00:00:00"/>
        <d v="2020-04-30T00:00:00"/>
        <d v="2021-04-30T00:00:00"/>
        <d v="2022-04-30T00:00:00"/>
        <d v="2023-04-30T00:00:00"/>
        <d v="2018-05-30T00:00:00"/>
        <d v="2019-05-30T00:00:00"/>
        <d v="2020-05-30T00:00:00"/>
        <d v="2021-05-30T00:00:00"/>
        <d v="2022-05-30T00:00:00"/>
        <d v="2023-05-30T00:00:00"/>
        <d v="2018-06-30T00:00:00"/>
        <d v="2019-06-30T00:00:00"/>
        <d v="2020-06-30T00:00:00"/>
        <d v="2021-06-30T00:00:00"/>
        <d v="2022-06-30T00:00:00"/>
        <d v="2023-06-30T00:00:00"/>
        <d v="2018-07-30T00:00:00"/>
        <d v="2019-07-30T00:00:00"/>
        <d v="2020-07-30T00:00:00"/>
        <d v="2021-07-30T00:00:00"/>
        <d v="2022-07-30T00:00:00"/>
        <d v="2023-07-30T00:00:00"/>
        <d v="2018-08-30T00:00:00"/>
        <d v="2019-08-30T00:00:00"/>
        <d v="2020-08-30T00:00:00"/>
        <d v="2021-08-30T00:00:00"/>
        <d v="2022-08-30T00:00:00"/>
        <d v="2023-08-30T00:00:00"/>
        <d v="2018-09-30T00:00:00"/>
        <d v="2019-09-30T00:00:00"/>
        <d v="2020-09-30T00:00:00"/>
        <d v="2021-09-30T00:00:00"/>
        <d v="2022-09-30T00:00:00"/>
        <d v="2023-09-30T00:00:00"/>
        <d v="2018-10-30T00:00:00"/>
        <d v="2019-10-30T00:00:00"/>
        <d v="2020-10-30T00:00:00"/>
        <d v="2021-10-30T00:00:00"/>
        <d v="2022-10-30T00:00:00"/>
        <d v="2023-10-30T00:00:00"/>
        <d v="2018-11-30T00:00:00"/>
        <d v="2019-11-30T00:00:00"/>
        <d v="2020-11-30T00:00:00"/>
        <d v="2021-11-30T00:00:00"/>
        <d v="2022-11-30T00:00:00"/>
        <d v="2018-12-30T00:00:00"/>
        <d v="2019-12-30T00:00:00"/>
        <d v="2020-12-30T00:00:00"/>
        <d v="2021-12-30T00:00:00"/>
        <d v="2022-12-30T00:00:00"/>
        <d v="2018-01-31T00:00:00"/>
        <d v="2019-01-31T00:00:00"/>
        <d v="2020-01-31T00:00:00"/>
        <d v="2021-01-31T00:00:00"/>
        <d v="2022-01-31T00:00:00"/>
        <d v="2023-01-31T00:00:00"/>
        <d v="2018-03-31T00:00:00"/>
        <d v="2019-03-31T00:00:00"/>
        <d v="2020-03-31T00:00:00"/>
        <d v="2021-03-31T00:00:00"/>
        <d v="2022-03-31T00:00:00"/>
        <d v="2023-03-31T00:00:00"/>
        <d v="2018-05-31T00:00:00"/>
        <d v="2019-05-31T00:00:00"/>
        <d v="2020-05-31T00:00:00"/>
        <d v="2021-05-31T00:00:00"/>
        <d v="2022-05-31T00:00:00"/>
        <d v="2023-05-31T00:00:00"/>
        <d v="2018-07-31T00:00:00"/>
        <d v="2019-07-31T00:00:00"/>
        <d v="2020-07-31T00:00:00"/>
        <d v="2021-07-31T00:00:00"/>
        <d v="2022-07-31T00:00:00"/>
        <d v="2023-07-31T00:00:00"/>
        <d v="2018-08-31T00:00:00"/>
        <d v="2019-08-31T00:00:00"/>
        <d v="2020-08-31T00:00:00"/>
        <d v="2021-08-31T00:00:00"/>
        <d v="2022-08-31T00:00:00"/>
        <d v="2023-08-31T00:00:00"/>
        <d v="2018-10-31T00:00:00"/>
        <d v="2019-10-31T00:00:00"/>
        <d v="2020-10-31T00:00:00"/>
        <d v="2021-10-31T00:00:00"/>
        <d v="2022-10-31T00:00:00"/>
        <d v="2023-10-31T00:00:00"/>
        <d v="2018-12-31T00:00:00"/>
        <d v="2019-12-31T00:00:00"/>
        <d v="2020-12-31T00:00:00"/>
        <d v="2021-12-31T00:00:00"/>
        <d v="2022-12-31T00:00:00"/>
      </sharedItems>
      <fieldGroup par="4"/>
    </cacheField>
    <cacheField name="valor" numFmtId="0">
      <sharedItems containsSemiMixedTypes="0" containsString="0" containsNumber="1" containsInteger="1" minValue="0" maxValue="267"/>
    </cacheField>
    <cacheField name="Meses (Data)" numFmtId="0" databaseField="0">
      <fieldGroup base="0">
        <rangePr groupBy="months" startDate="2018-01-01T00:00:00" endDate="2023-11-2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2/11/2023"/>
        </groupItems>
      </fieldGroup>
    </cacheField>
    <cacheField name="Trimestres (Data)" numFmtId="0" databaseField="0">
      <fieldGroup base="0">
        <rangePr groupBy="quarters" startDate="2018-01-01T00:00:00" endDate="2023-11-22T00:00:00"/>
        <groupItems count="6">
          <s v="&lt;01/01/2018"/>
          <s v="Trim1"/>
          <s v="Trim2"/>
          <s v="Trim3"/>
          <s v="Trim4"/>
          <s v="&gt;22/11/2023"/>
        </groupItems>
      </fieldGroup>
    </cacheField>
    <cacheField name="Anos (Data)" numFmtId="0" databaseField="0">
      <fieldGroup base="0">
        <rangePr groupBy="years" startDate="2018-01-01T00:00:00" endDate="2023-11-22T00:00:00"/>
        <groupItems count="8">
          <s v="&lt;01/01/2018"/>
          <s v="2018"/>
          <s v="2019"/>
          <s v="2020"/>
          <s v="2021"/>
          <s v="2022"/>
          <s v="2023"/>
          <s v="&gt;22/11/2023"/>
        </groupItems>
      </fieldGroup>
    </cacheField>
  </cacheFields>
  <extLst>
    <ext xmlns:x14="http://schemas.microsoft.com/office/spreadsheetml/2009/9/main" uri="{725AE2AE-9491-48be-B2B4-4EB974FC3084}">
      <x14:pivotCacheDefinition pivotCacheId="2477179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yel" refreshedDate="45252.741123495369" createdVersion="8" refreshedVersion="8" minRefreshableVersion="3" recordCount="2151" xr:uid="{00000000-000A-0000-FFFF-FFFF14000000}">
  <cacheSource type="worksheet">
    <worksheetSource name="Tabela1" r:id="rId2"/>
  </cacheSource>
  <cacheFields count="5">
    <cacheField name="Data" numFmtId="14">
      <sharedItems containsSemiMixedTypes="0" containsNonDate="0" containsDate="1" containsString="0" minDate="2018-01-01T00:00:00" maxDate="2023-11-22T00:00:00" count="2151">
        <d v="2018-01-01T00:00:00"/>
        <d v="2019-01-01T00:00:00"/>
        <d v="2020-01-01T00:00:00"/>
        <d v="2021-01-01T00:00:00"/>
        <d v="2022-01-01T00:00:00"/>
        <d v="2023-01-01T00:00:00"/>
        <d v="2018-02-01T00:00:00"/>
        <d v="2019-02-01T00:00:00"/>
        <d v="2020-02-01T00:00:00"/>
        <d v="2021-02-01T00:00:00"/>
        <d v="2022-02-01T00:00:00"/>
        <d v="2023-02-01T00:00:00"/>
        <d v="2018-03-01T00:00:00"/>
        <d v="2019-03-01T00:00:00"/>
        <d v="2020-03-01T00:00:00"/>
        <d v="2021-03-01T00:00:00"/>
        <d v="2022-03-01T00:00:00"/>
        <d v="2023-03-01T00:00:00"/>
        <d v="2018-04-01T00:00:00"/>
        <d v="2019-04-01T00:00:00"/>
        <d v="2020-04-01T00:00:00"/>
        <d v="2021-04-01T00:00:00"/>
        <d v="2022-04-01T00:00:00"/>
        <d v="2023-04-01T00:00:00"/>
        <d v="2018-05-01T00:00:00"/>
        <d v="2019-05-01T00:00:00"/>
        <d v="2020-05-01T00:00:00"/>
        <d v="2021-05-01T00:00:00"/>
        <d v="2022-05-01T00:00:00"/>
        <d v="2023-05-01T00:00:00"/>
        <d v="2018-06-01T00:00:00"/>
        <d v="2019-06-01T00:00:00"/>
        <d v="2020-06-01T00:00:00"/>
        <d v="2021-06-01T00:00:00"/>
        <d v="2022-06-01T00:00:00"/>
        <d v="2023-06-01T00:00:00"/>
        <d v="2018-07-01T00:00:00"/>
        <d v="2019-07-01T00:00:00"/>
        <d v="2020-07-01T00:00:00"/>
        <d v="2021-07-01T00:00:00"/>
        <d v="2022-07-01T00:00:00"/>
        <d v="2023-07-01T00:00:00"/>
        <d v="2018-08-01T00:00:00"/>
        <d v="2019-08-01T00:00:00"/>
        <d v="2020-08-01T00:00:00"/>
        <d v="2021-08-01T00:00:00"/>
        <d v="2022-08-01T00:00:00"/>
        <d v="2023-08-01T00:00:00"/>
        <d v="2018-09-01T00:00:00"/>
        <d v="2019-09-01T00:00:00"/>
        <d v="2020-09-01T00:00:00"/>
        <d v="2021-09-01T00:00:00"/>
        <d v="2022-09-01T00:00:00"/>
        <d v="2023-09-01T00:00:00"/>
        <d v="2018-10-01T00:00:00"/>
        <d v="2019-10-01T00:00:00"/>
        <d v="2020-10-01T00:00:00"/>
        <d v="2021-10-01T00:00:00"/>
        <d v="2022-10-01T00:00:00"/>
        <d v="2023-10-01T00:00:00"/>
        <d v="2018-11-01T00:00:00"/>
        <d v="2019-11-01T00:00:00"/>
        <d v="2020-11-01T00:00:00"/>
        <d v="2021-11-01T00:00:00"/>
        <d v="2022-11-01T00:00:00"/>
        <d v="2023-11-01T00:00:00"/>
        <d v="2018-12-01T00:00:00"/>
        <d v="2019-12-01T00:00:00"/>
        <d v="2020-12-01T00:00:00"/>
        <d v="2021-12-01T00:00:00"/>
        <d v="2022-12-01T00:00:00"/>
        <d v="2018-01-02T00:00:00"/>
        <d v="2019-01-02T00:00:00"/>
        <d v="2020-01-02T00:00:00"/>
        <d v="2021-01-02T00:00:00"/>
        <d v="2022-01-02T00:00:00"/>
        <d v="2023-01-02T00:00:00"/>
        <d v="2018-02-02T00:00:00"/>
        <d v="2019-02-02T00:00:00"/>
        <d v="2020-02-02T00:00:00"/>
        <d v="2021-02-02T00:00:00"/>
        <d v="2022-02-02T00:00:00"/>
        <d v="2023-02-02T00:00:00"/>
        <d v="2018-03-02T00:00:00"/>
        <d v="2019-03-02T00:00:00"/>
        <d v="2020-03-02T00:00:00"/>
        <d v="2021-03-02T00:00:00"/>
        <d v="2022-03-02T00:00:00"/>
        <d v="2023-03-02T00:00:00"/>
        <d v="2018-04-02T00:00:00"/>
        <d v="2019-04-02T00:00:00"/>
        <d v="2020-04-02T00:00:00"/>
        <d v="2021-04-02T00:00:00"/>
        <d v="2022-04-02T00:00:00"/>
        <d v="2023-04-02T00:00:00"/>
        <d v="2018-05-02T00:00:00"/>
        <d v="2019-05-02T00:00:00"/>
        <d v="2020-05-02T00:00:00"/>
        <d v="2021-05-02T00:00:00"/>
        <d v="2022-05-02T00:00:00"/>
        <d v="2023-05-02T00:00:00"/>
        <d v="2018-06-02T00:00:00"/>
        <d v="2019-06-02T00:00:00"/>
        <d v="2020-06-02T00:00:00"/>
        <d v="2021-06-02T00:00:00"/>
        <d v="2022-06-02T00:00:00"/>
        <d v="2023-06-02T00:00:00"/>
        <d v="2018-07-02T00:00:00"/>
        <d v="2019-07-02T00:00:00"/>
        <d v="2020-07-02T00:00:00"/>
        <d v="2021-07-02T00:00:00"/>
        <d v="2022-07-02T00:00:00"/>
        <d v="2023-07-02T00:00:00"/>
        <d v="2018-08-02T00:00:00"/>
        <d v="2019-08-02T00:00:00"/>
        <d v="2020-08-02T00:00:00"/>
        <d v="2021-08-02T00:00:00"/>
        <d v="2022-08-02T00:00:00"/>
        <d v="2023-08-02T00:00:00"/>
        <d v="2018-09-02T00:00:00"/>
        <d v="2019-09-02T00:00:00"/>
        <d v="2020-09-02T00:00:00"/>
        <d v="2021-09-02T00:00:00"/>
        <d v="2022-09-02T00:00:00"/>
        <d v="2023-09-02T00:00:00"/>
        <d v="2018-10-02T00:00:00"/>
        <d v="2019-10-02T00:00:00"/>
        <d v="2020-10-02T00:00:00"/>
        <d v="2021-10-02T00:00:00"/>
        <d v="2022-10-02T00:00:00"/>
        <d v="2023-10-02T00:00:00"/>
        <d v="2018-11-02T00:00:00"/>
        <d v="2019-11-02T00:00:00"/>
        <d v="2020-11-02T00:00:00"/>
        <d v="2021-11-02T00:00:00"/>
        <d v="2022-11-02T00:00:00"/>
        <d v="2023-11-02T00:00:00"/>
        <d v="2018-12-02T00:00:00"/>
        <d v="2019-12-02T00:00:00"/>
        <d v="2020-12-02T00:00:00"/>
        <d v="2021-12-02T00:00:00"/>
        <d v="2022-12-02T00:00:00"/>
        <d v="2018-01-03T00:00:00"/>
        <d v="2019-01-03T00:00:00"/>
        <d v="2020-01-03T00:00:00"/>
        <d v="2021-01-03T00:00:00"/>
        <d v="2022-01-03T00:00:00"/>
        <d v="2023-01-03T00:00:00"/>
        <d v="2018-02-03T00:00:00"/>
        <d v="2019-02-03T00:00:00"/>
        <d v="2020-02-03T00:00:00"/>
        <d v="2021-02-03T00:00:00"/>
        <d v="2022-02-03T00:00:00"/>
        <d v="2023-02-03T00:00:00"/>
        <d v="2018-03-03T00:00:00"/>
        <d v="2019-03-03T00:00:00"/>
        <d v="2020-03-03T00:00:00"/>
        <d v="2021-03-03T00:00:00"/>
        <d v="2022-03-03T00:00:00"/>
        <d v="2023-03-03T00:00:00"/>
        <d v="2018-04-03T00:00:00"/>
        <d v="2019-04-03T00:00:00"/>
        <d v="2020-04-03T00:00:00"/>
        <d v="2021-04-03T00:00:00"/>
        <d v="2022-04-03T00:00:00"/>
        <d v="2023-04-03T00:00:00"/>
        <d v="2018-05-03T00:00:00"/>
        <d v="2019-05-03T00:00:00"/>
        <d v="2020-05-03T00:00:00"/>
        <d v="2021-05-03T00:00:00"/>
        <d v="2022-05-03T00:00:00"/>
        <d v="2023-05-03T00:00:00"/>
        <d v="2018-06-03T00:00:00"/>
        <d v="2019-06-03T00:00:00"/>
        <d v="2020-06-03T00:00:00"/>
        <d v="2021-06-03T00:00:00"/>
        <d v="2022-06-03T00:00:00"/>
        <d v="2023-06-03T00:00:00"/>
        <d v="2018-07-03T00:00:00"/>
        <d v="2019-07-03T00:00:00"/>
        <d v="2020-07-03T00:00:00"/>
        <d v="2021-07-03T00:00:00"/>
        <d v="2022-07-03T00:00:00"/>
        <d v="2023-07-03T00:00:00"/>
        <d v="2018-08-03T00:00:00"/>
        <d v="2019-08-03T00:00:00"/>
        <d v="2020-08-03T00:00:00"/>
        <d v="2021-08-03T00:00:00"/>
        <d v="2022-08-03T00:00:00"/>
        <d v="2023-08-03T00:00:00"/>
        <d v="2018-09-03T00:00:00"/>
        <d v="2019-09-03T00:00:00"/>
        <d v="2020-09-03T00:00:00"/>
        <d v="2021-09-03T00:00:00"/>
        <d v="2022-09-03T00:00:00"/>
        <d v="2023-09-03T00:00:00"/>
        <d v="2018-10-03T00:00:00"/>
        <d v="2019-10-03T00:00:00"/>
        <d v="2020-10-03T00:00:00"/>
        <d v="2021-10-03T00:00:00"/>
        <d v="2022-10-03T00:00:00"/>
        <d v="2023-10-03T00:00:00"/>
        <d v="2018-11-03T00:00:00"/>
        <d v="2019-11-03T00:00:00"/>
        <d v="2020-11-03T00:00:00"/>
        <d v="2021-11-03T00:00:00"/>
        <d v="2022-11-03T00:00:00"/>
        <d v="2023-11-03T00:00:00"/>
        <d v="2018-12-03T00:00:00"/>
        <d v="2019-12-03T00:00:00"/>
        <d v="2020-12-03T00:00:00"/>
        <d v="2021-12-03T00:00:00"/>
        <d v="2022-12-03T00:00:00"/>
        <d v="2018-01-04T00:00:00"/>
        <d v="2019-01-04T00:00:00"/>
        <d v="2020-01-04T00:00:00"/>
        <d v="2021-01-04T00:00:00"/>
        <d v="2022-01-04T00:00:00"/>
        <d v="2023-01-04T00:00:00"/>
        <d v="2018-02-04T00:00:00"/>
        <d v="2019-02-04T00:00:00"/>
        <d v="2020-02-04T00:00:00"/>
        <d v="2021-02-04T00:00:00"/>
        <d v="2022-02-04T00:00:00"/>
        <d v="2023-02-04T00:00:00"/>
        <d v="2018-03-04T00:00:00"/>
        <d v="2019-03-04T00:00:00"/>
        <d v="2020-03-04T00:00:00"/>
        <d v="2021-03-04T00:00:00"/>
        <d v="2022-03-04T00:00:00"/>
        <d v="2023-03-04T00:00:00"/>
        <d v="2018-04-04T00:00:00"/>
        <d v="2019-04-04T00:00:00"/>
        <d v="2020-04-04T00:00:00"/>
        <d v="2021-04-04T00:00:00"/>
        <d v="2022-04-04T00:00:00"/>
        <d v="2023-04-04T00:00:00"/>
        <d v="2018-05-04T00:00:00"/>
        <d v="2019-05-04T00:00:00"/>
        <d v="2020-05-04T00:00:00"/>
        <d v="2021-05-04T00:00:00"/>
        <d v="2022-05-04T00:00:00"/>
        <d v="2023-05-04T00:00:00"/>
        <d v="2018-06-04T00:00:00"/>
        <d v="2019-06-04T00:00:00"/>
        <d v="2020-06-04T00:00:00"/>
        <d v="2021-06-04T00:00:00"/>
        <d v="2022-06-04T00:00:00"/>
        <d v="2023-06-04T00:00:00"/>
        <d v="2018-07-04T00:00:00"/>
        <d v="2019-07-04T00:00:00"/>
        <d v="2020-07-04T00:00:00"/>
        <d v="2021-07-04T00:00:00"/>
        <d v="2022-07-04T00:00:00"/>
        <d v="2023-07-04T00:00:00"/>
        <d v="2018-08-04T00:00:00"/>
        <d v="2019-08-04T00:00:00"/>
        <d v="2020-08-04T00:00:00"/>
        <d v="2021-08-04T00:00:00"/>
        <d v="2022-08-04T00:00:00"/>
        <d v="2023-08-04T00:00:00"/>
        <d v="2018-09-04T00:00:00"/>
        <d v="2019-09-04T00:00:00"/>
        <d v="2020-09-04T00:00:00"/>
        <d v="2021-09-04T00:00:00"/>
        <d v="2022-09-04T00:00:00"/>
        <d v="2023-09-04T00:00:00"/>
        <d v="2018-10-04T00:00:00"/>
        <d v="2019-10-04T00:00:00"/>
        <d v="2020-10-04T00:00:00"/>
        <d v="2021-10-04T00:00:00"/>
        <d v="2022-10-04T00:00:00"/>
        <d v="2023-10-04T00:00:00"/>
        <d v="2018-11-04T00:00:00"/>
        <d v="2019-11-04T00:00:00"/>
        <d v="2020-11-04T00:00:00"/>
        <d v="2021-11-04T00:00:00"/>
        <d v="2022-11-04T00:00:00"/>
        <d v="2023-11-04T00:00:00"/>
        <d v="2018-12-04T00:00:00"/>
        <d v="2019-12-04T00:00:00"/>
        <d v="2020-12-04T00:00:00"/>
        <d v="2021-12-04T00:00:00"/>
        <d v="2022-12-04T00:00:00"/>
        <d v="2018-01-05T00:00:00"/>
        <d v="2019-01-05T00:00:00"/>
        <d v="2020-01-05T00:00:00"/>
        <d v="2021-01-05T00:00:00"/>
        <d v="2022-01-05T00:00:00"/>
        <d v="2023-01-05T00:00:00"/>
        <d v="2018-02-05T00:00:00"/>
        <d v="2019-02-05T00:00:00"/>
        <d v="2020-02-05T00:00:00"/>
        <d v="2021-02-05T00:00:00"/>
        <d v="2022-02-05T00:00:00"/>
        <d v="2023-02-05T00:00:00"/>
        <d v="2018-03-05T00:00:00"/>
        <d v="2019-03-05T00:00:00"/>
        <d v="2020-03-05T00:00:00"/>
        <d v="2021-03-05T00:00:00"/>
        <d v="2022-03-05T00:00:00"/>
        <d v="2023-03-05T00:00:00"/>
        <d v="2018-04-05T00:00:00"/>
        <d v="2019-04-05T00:00:00"/>
        <d v="2020-04-05T00:00:00"/>
        <d v="2021-04-05T00:00:00"/>
        <d v="2022-04-05T00:00:00"/>
        <d v="2023-04-05T00:00:00"/>
        <d v="2018-05-05T00:00:00"/>
        <d v="2019-05-05T00:00:00"/>
        <d v="2020-05-05T00:00:00"/>
        <d v="2021-05-05T00:00:00"/>
        <d v="2022-05-05T00:00:00"/>
        <d v="2023-05-05T00:00:00"/>
        <d v="2018-06-05T00:00:00"/>
        <d v="2019-06-05T00:00:00"/>
        <d v="2020-06-05T00:00:00"/>
        <d v="2021-06-05T00:00:00"/>
        <d v="2022-06-05T00:00:00"/>
        <d v="2023-06-05T00:00:00"/>
        <d v="2018-07-05T00:00:00"/>
        <d v="2019-07-05T00:00:00"/>
        <d v="2020-07-05T00:00:00"/>
        <d v="2021-07-05T00:00:00"/>
        <d v="2022-07-05T00:00:00"/>
        <d v="2023-07-05T00:00:00"/>
        <d v="2018-08-05T00:00:00"/>
        <d v="2019-08-05T00:00:00"/>
        <d v="2020-08-05T00:00:00"/>
        <d v="2021-08-05T00:00:00"/>
        <d v="2022-08-05T00:00:00"/>
        <d v="2023-08-05T00:00:00"/>
        <d v="2018-09-05T00:00:00"/>
        <d v="2019-09-05T00:00:00"/>
        <d v="2020-09-05T00:00:00"/>
        <d v="2021-09-05T00:00:00"/>
        <d v="2022-09-05T00:00:00"/>
        <d v="2023-09-05T00:00:00"/>
        <d v="2018-10-05T00:00:00"/>
        <d v="2019-10-05T00:00:00"/>
        <d v="2020-10-05T00:00:00"/>
        <d v="2021-10-05T00:00:00"/>
        <d v="2022-10-05T00:00:00"/>
        <d v="2023-10-05T00:00:00"/>
        <d v="2018-11-05T00:00:00"/>
        <d v="2019-11-05T00:00:00"/>
        <d v="2020-11-05T00:00:00"/>
        <d v="2021-11-05T00:00:00"/>
        <d v="2022-11-05T00:00:00"/>
        <d v="2023-11-05T00:00:00"/>
        <d v="2018-12-05T00:00:00"/>
        <d v="2019-12-05T00:00:00"/>
        <d v="2020-12-05T00:00:00"/>
        <d v="2021-12-05T00:00:00"/>
        <d v="2022-12-05T00:00:00"/>
        <d v="2018-01-06T00:00:00"/>
        <d v="2019-01-06T00:00:00"/>
        <d v="2020-01-06T00:00:00"/>
        <d v="2021-01-06T00:00:00"/>
        <d v="2022-01-06T00:00:00"/>
        <d v="2023-01-06T00:00:00"/>
        <d v="2018-02-06T00:00:00"/>
        <d v="2019-02-06T00:00:00"/>
        <d v="2020-02-06T00:00:00"/>
        <d v="2021-02-06T00:00:00"/>
        <d v="2022-02-06T00:00:00"/>
        <d v="2023-02-06T00:00:00"/>
        <d v="2018-03-06T00:00:00"/>
        <d v="2019-03-06T00:00:00"/>
        <d v="2020-03-06T00:00:00"/>
        <d v="2021-03-06T00:00:00"/>
        <d v="2022-03-06T00:00:00"/>
        <d v="2023-03-06T00:00:00"/>
        <d v="2018-04-06T00:00:00"/>
        <d v="2019-04-06T00:00:00"/>
        <d v="2020-04-06T00:00:00"/>
        <d v="2021-04-06T00:00:00"/>
        <d v="2022-04-06T00:00:00"/>
        <d v="2023-04-06T00:00:00"/>
        <d v="2018-05-06T00:00:00"/>
        <d v="2019-05-06T00:00:00"/>
        <d v="2020-05-06T00:00:00"/>
        <d v="2021-05-06T00:00:00"/>
        <d v="2022-05-06T00:00:00"/>
        <d v="2023-05-06T00:00:00"/>
        <d v="2018-06-06T00:00:00"/>
        <d v="2019-06-06T00:00:00"/>
        <d v="2020-06-06T00:00:00"/>
        <d v="2021-06-06T00:00:00"/>
        <d v="2022-06-06T00:00:00"/>
        <d v="2023-06-06T00:00:00"/>
        <d v="2018-07-06T00:00:00"/>
        <d v="2019-07-06T00:00:00"/>
        <d v="2020-07-06T00:00:00"/>
        <d v="2021-07-06T00:00:00"/>
        <d v="2022-07-06T00:00:00"/>
        <d v="2023-07-06T00:00:00"/>
        <d v="2018-08-06T00:00:00"/>
        <d v="2019-08-06T00:00:00"/>
        <d v="2020-08-06T00:00:00"/>
        <d v="2021-08-06T00:00:00"/>
        <d v="2022-08-06T00:00:00"/>
        <d v="2023-08-06T00:00:00"/>
        <d v="2018-09-06T00:00:00"/>
        <d v="2019-09-06T00:00:00"/>
        <d v="2020-09-06T00:00:00"/>
        <d v="2021-09-06T00:00:00"/>
        <d v="2022-09-06T00:00:00"/>
        <d v="2023-09-06T00:00:00"/>
        <d v="2018-10-06T00:00:00"/>
        <d v="2019-10-06T00:00:00"/>
        <d v="2020-10-06T00:00:00"/>
        <d v="2021-10-06T00:00:00"/>
        <d v="2022-10-06T00:00:00"/>
        <d v="2023-10-06T00:00:00"/>
        <d v="2018-11-06T00:00:00"/>
        <d v="2019-11-06T00:00:00"/>
        <d v="2020-11-06T00:00:00"/>
        <d v="2021-11-06T00:00:00"/>
        <d v="2022-11-06T00:00:00"/>
        <d v="2023-11-06T00:00:00"/>
        <d v="2018-12-06T00:00:00"/>
        <d v="2019-12-06T00:00:00"/>
        <d v="2020-12-06T00:00:00"/>
        <d v="2021-12-06T00:00:00"/>
        <d v="2022-12-06T00:00:00"/>
        <d v="2018-01-07T00:00:00"/>
        <d v="2019-01-07T00:00:00"/>
        <d v="2020-01-07T00:00:00"/>
        <d v="2021-01-07T00:00:00"/>
        <d v="2022-01-07T00:00:00"/>
        <d v="2023-01-07T00:00:00"/>
        <d v="2018-02-07T00:00:00"/>
        <d v="2019-02-07T00:00:00"/>
        <d v="2020-02-07T00:00:00"/>
        <d v="2021-02-07T00:00:00"/>
        <d v="2022-02-07T00:00:00"/>
        <d v="2023-02-07T00:00:00"/>
        <d v="2018-03-07T00:00:00"/>
        <d v="2019-03-07T00:00:00"/>
        <d v="2020-03-07T00:00:00"/>
        <d v="2021-03-07T00:00:00"/>
        <d v="2022-03-07T00:00:00"/>
        <d v="2023-03-07T00:00:00"/>
        <d v="2018-04-07T00:00:00"/>
        <d v="2019-04-07T00:00:00"/>
        <d v="2020-04-07T00:00:00"/>
        <d v="2021-04-07T00:00:00"/>
        <d v="2022-04-07T00:00:00"/>
        <d v="2023-04-07T00:00:00"/>
        <d v="2018-05-07T00:00:00"/>
        <d v="2019-05-07T00:00:00"/>
        <d v="2020-05-07T00:00:00"/>
        <d v="2021-05-07T00:00:00"/>
        <d v="2022-05-07T00:00:00"/>
        <d v="2023-05-07T00:00:00"/>
        <d v="2018-06-07T00:00:00"/>
        <d v="2019-06-07T00:00:00"/>
        <d v="2020-06-07T00:00:00"/>
        <d v="2021-06-07T00:00:00"/>
        <d v="2022-06-07T00:00:00"/>
        <d v="2023-06-07T00:00:00"/>
        <d v="2018-07-07T00:00:00"/>
        <d v="2019-07-07T00:00:00"/>
        <d v="2020-07-07T00:00:00"/>
        <d v="2021-07-07T00:00:00"/>
        <d v="2022-07-07T00:00:00"/>
        <d v="2023-07-07T00:00:00"/>
        <d v="2018-08-07T00:00:00"/>
        <d v="2019-08-07T00:00:00"/>
        <d v="2020-08-07T00:00:00"/>
        <d v="2021-08-07T00:00:00"/>
        <d v="2022-08-07T00:00:00"/>
        <d v="2023-08-07T00:00:00"/>
        <d v="2018-09-07T00:00:00"/>
        <d v="2019-09-07T00:00:00"/>
        <d v="2020-09-07T00:00:00"/>
        <d v="2021-09-07T00:00:00"/>
        <d v="2022-09-07T00:00:00"/>
        <d v="2023-09-07T00:00:00"/>
        <d v="2018-10-07T00:00:00"/>
        <d v="2019-10-07T00:00:00"/>
        <d v="2020-10-07T00:00:00"/>
        <d v="2021-10-07T00:00:00"/>
        <d v="2022-10-07T00:00:00"/>
        <d v="2023-10-07T00:00:00"/>
        <d v="2018-11-07T00:00:00"/>
        <d v="2019-11-07T00:00:00"/>
        <d v="2020-11-07T00:00:00"/>
        <d v="2021-11-07T00:00:00"/>
        <d v="2022-11-07T00:00:00"/>
        <d v="2023-11-07T00:00:00"/>
        <d v="2018-12-07T00:00:00"/>
        <d v="2019-12-07T00:00:00"/>
        <d v="2020-12-07T00:00:00"/>
        <d v="2021-12-07T00:00:00"/>
        <d v="2022-12-07T00:00:00"/>
        <d v="2018-01-08T00:00:00"/>
        <d v="2019-01-08T00:00:00"/>
        <d v="2020-01-08T00:00:00"/>
        <d v="2021-01-08T00:00:00"/>
        <d v="2022-01-08T00:00:00"/>
        <d v="2023-01-08T00:00:00"/>
        <d v="2018-02-08T00:00:00"/>
        <d v="2019-02-08T00:00:00"/>
        <d v="2020-02-08T00:00:00"/>
        <d v="2021-02-08T00:00:00"/>
        <d v="2022-02-08T00:00:00"/>
        <d v="2023-02-08T00:00:00"/>
        <d v="2018-03-08T00:00:00"/>
        <d v="2019-03-08T00:00:00"/>
        <d v="2020-03-08T00:00:00"/>
        <d v="2021-03-08T00:00:00"/>
        <d v="2022-03-08T00:00:00"/>
        <d v="2023-03-08T00:00:00"/>
        <d v="2018-04-08T00:00:00"/>
        <d v="2019-04-08T00:00:00"/>
        <d v="2020-04-08T00:00:00"/>
        <d v="2021-04-08T00:00:00"/>
        <d v="2022-04-08T00:00:00"/>
        <d v="2023-04-08T00:00:00"/>
        <d v="2018-05-08T00:00:00"/>
        <d v="2019-05-08T00:00:00"/>
        <d v="2020-05-08T00:00:00"/>
        <d v="2021-05-08T00:00:00"/>
        <d v="2022-05-08T00:00:00"/>
        <d v="2023-05-08T00:00:00"/>
        <d v="2018-06-08T00:00:00"/>
        <d v="2019-06-08T00:00:00"/>
        <d v="2020-06-08T00:00:00"/>
        <d v="2021-06-08T00:00:00"/>
        <d v="2022-06-08T00:00:00"/>
        <d v="2023-06-08T00:00:00"/>
        <d v="2018-07-08T00:00:00"/>
        <d v="2019-07-08T00:00:00"/>
        <d v="2020-07-08T00:00:00"/>
        <d v="2021-07-08T00:00:00"/>
        <d v="2022-07-08T00:00:00"/>
        <d v="2023-07-08T00:00:00"/>
        <d v="2018-08-08T00:00:00"/>
        <d v="2019-08-08T00:00:00"/>
        <d v="2020-08-08T00:00:00"/>
        <d v="2021-08-08T00:00:00"/>
        <d v="2022-08-08T00:00:00"/>
        <d v="2023-08-08T00:00:00"/>
        <d v="2018-09-08T00:00:00"/>
        <d v="2019-09-08T00:00:00"/>
        <d v="2020-09-08T00:00:00"/>
        <d v="2021-09-08T00:00:00"/>
        <d v="2022-09-08T00:00:00"/>
        <d v="2023-09-08T00:00:00"/>
        <d v="2018-10-08T00:00:00"/>
        <d v="2019-10-08T00:00:00"/>
        <d v="2020-10-08T00:00:00"/>
        <d v="2021-10-08T00:00:00"/>
        <d v="2022-10-08T00:00:00"/>
        <d v="2023-10-08T00:00:00"/>
        <d v="2018-11-08T00:00:00"/>
        <d v="2019-11-08T00:00:00"/>
        <d v="2020-11-08T00:00:00"/>
        <d v="2021-11-08T00:00:00"/>
        <d v="2022-11-08T00:00:00"/>
        <d v="2023-11-08T00:00:00"/>
        <d v="2018-12-08T00:00:00"/>
        <d v="2019-12-08T00:00:00"/>
        <d v="2020-12-08T00:00:00"/>
        <d v="2021-12-08T00:00:00"/>
        <d v="2022-12-08T00:00:00"/>
        <d v="2018-01-09T00:00:00"/>
        <d v="2019-01-09T00:00:00"/>
        <d v="2020-01-09T00:00:00"/>
        <d v="2021-01-09T00:00:00"/>
        <d v="2022-01-09T00:00:00"/>
        <d v="2023-01-09T00:00:00"/>
        <d v="2018-02-09T00:00:00"/>
        <d v="2019-02-09T00:00:00"/>
        <d v="2020-02-09T00:00:00"/>
        <d v="2021-02-09T00:00:00"/>
        <d v="2022-02-09T00:00:00"/>
        <d v="2023-02-09T00:00:00"/>
        <d v="2018-03-09T00:00:00"/>
        <d v="2019-03-09T00:00:00"/>
        <d v="2020-03-09T00:00:00"/>
        <d v="2021-03-09T00:00:00"/>
        <d v="2022-03-09T00:00:00"/>
        <d v="2023-03-09T00:00:00"/>
        <d v="2018-04-09T00:00:00"/>
        <d v="2019-04-09T00:00:00"/>
        <d v="2020-04-09T00:00:00"/>
        <d v="2021-04-09T00:00:00"/>
        <d v="2022-04-09T00:00:00"/>
        <d v="2023-04-09T00:00:00"/>
        <d v="2018-05-09T00:00:00"/>
        <d v="2019-05-09T00:00:00"/>
        <d v="2020-05-09T00:00:00"/>
        <d v="2021-05-09T00:00:00"/>
        <d v="2022-05-09T00:00:00"/>
        <d v="2023-05-09T00:00:00"/>
        <d v="2018-06-09T00:00:00"/>
        <d v="2019-06-09T00:00:00"/>
        <d v="2020-06-09T00:00:00"/>
        <d v="2021-06-09T00:00:00"/>
        <d v="2022-06-09T00:00:00"/>
        <d v="2023-06-09T00:00:00"/>
        <d v="2018-07-09T00:00:00"/>
        <d v="2019-07-09T00:00:00"/>
        <d v="2020-07-09T00:00:00"/>
        <d v="2021-07-09T00:00:00"/>
        <d v="2022-07-09T00:00:00"/>
        <d v="2023-07-09T00:00:00"/>
        <d v="2018-08-09T00:00:00"/>
        <d v="2019-08-09T00:00:00"/>
        <d v="2020-08-09T00:00:00"/>
        <d v="2021-08-09T00:00:00"/>
        <d v="2022-08-09T00:00:00"/>
        <d v="2023-08-09T00:00:00"/>
        <d v="2018-09-09T00:00:00"/>
        <d v="2019-09-09T00:00:00"/>
        <d v="2020-09-09T00:00:00"/>
        <d v="2021-09-09T00:00:00"/>
        <d v="2022-09-09T00:00:00"/>
        <d v="2023-09-09T00:00:00"/>
        <d v="2018-10-09T00:00:00"/>
        <d v="2019-10-09T00:00:00"/>
        <d v="2020-10-09T00:00:00"/>
        <d v="2021-10-09T00:00:00"/>
        <d v="2022-10-09T00:00:00"/>
        <d v="2023-10-09T00:00:00"/>
        <d v="2018-11-09T00:00:00"/>
        <d v="2019-11-09T00:00:00"/>
        <d v="2020-11-09T00:00:00"/>
        <d v="2021-11-09T00:00:00"/>
        <d v="2022-11-09T00:00:00"/>
        <d v="2023-11-09T00:00:00"/>
        <d v="2018-12-09T00:00:00"/>
        <d v="2019-12-09T00:00:00"/>
        <d v="2020-12-09T00:00:00"/>
        <d v="2021-12-09T00:00:00"/>
        <d v="2022-12-09T00:00:00"/>
        <d v="2018-01-10T00:00:00"/>
        <d v="2019-01-10T00:00:00"/>
        <d v="2020-01-10T00:00:00"/>
        <d v="2021-01-10T00:00:00"/>
        <d v="2022-01-10T00:00:00"/>
        <d v="2023-01-10T00:00:00"/>
        <d v="2018-02-10T00:00:00"/>
        <d v="2019-02-10T00:00:00"/>
        <d v="2020-02-10T00:00:00"/>
        <d v="2021-02-10T00:00:00"/>
        <d v="2022-02-10T00:00:00"/>
        <d v="2023-02-10T00:00:00"/>
        <d v="2018-03-10T00:00:00"/>
        <d v="2019-03-10T00:00:00"/>
        <d v="2020-03-10T00:00:00"/>
        <d v="2021-03-10T00:00:00"/>
        <d v="2022-03-10T00:00:00"/>
        <d v="2023-03-10T00:00:00"/>
        <d v="2018-04-10T00:00:00"/>
        <d v="2019-04-10T00:00:00"/>
        <d v="2020-04-10T00:00:00"/>
        <d v="2021-04-10T00:00:00"/>
        <d v="2022-04-10T00:00:00"/>
        <d v="2023-04-10T00:00:00"/>
        <d v="2018-05-10T00:00:00"/>
        <d v="2019-05-10T00:00:00"/>
        <d v="2020-05-10T00:00:00"/>
        <d v="2021-05-10T00:00:00"/>
        <d v="2022-05-10T00:00:00"/>
        <d v="2023-05-10T00:00:00"/>
        <d v="2018-06-10T00:00:00"/>
        <d v="2019-06-10T00:00:00"/>
        <d v="2020-06-10T00:00:00"/>
        <d v="2021-06-10T00:00:00"/>
        <d v="2022-06-10T00:00:00"/>
        <d v="2023-06-10T00:00:00"/>
        <d v="2018-07-10T00:00:00"/>
        <d v="2019-07-10T00:00:00"/>
        <d v="2020-07-10T00:00:00"/>
        <d v="2021-07-10T00:00:00"/>
        <d v="2022-07-10T00:00:00"/>
        <d v="2023-07-10T00:00:00"/>
        <d v="2018-08-10T00:00:00"/>
        <d v="2019-08-10T00:00:00"/>
        <d v="2020-08-10T00:00:00"/>
        <d v="2021-08-10T00:00:00"/>
        <d v="2022-08-10T00:00:00"/>
        <d v="2023-08-10T00:00:00"/>
        <d v="2018-09-10T00:00:00"/>
        <d v="2019-09-10T00:00:00"/>
        <d v="2020-09-10T00:00:00"/>
        <d v="2021-09-10T00:00:00"/>
        <d v="2022-09-10T00:00:00"/>
        <d v="2023-09-10T00:00:00"/>
        <d v="2018-10-10T00:00:00"/>
        <d v="2019-10-10T00:00:00"/>
        <d v="2020-10-10T00:00:00"/>
        <d v="2021-10-10T00:00:00"/>
        <d v="2022-10-10T00:00:00"/>
        <d v="2023-10-10T00:00:00"/>
        <d v="2018-11-10T00:00:00"/>
        <d v="2019-11-10T00:00:00"/>
        <d v="2020-11-10T00:00:00"/>
        <d v="2021-11-10T00:00:00"/>
        <d v="2022-11-10T00:00:00"/>
        <d v="2023-11-10T00:00:00"/>
        <d v="2018-12-10T00:00:00"/>
        <d v="2019-12-10T00:00:00"/>
        <d v="2020-12-10T00:00:00"/>
        <d v="2021-12-10T00:00:00"/>
        <d v="2022-12-10T00:00:00"/>
        <d v="2018-01-11T00:00:00"/>
        <d v="2019-01-11T00:00:00"/>
        <d v="2020-01-11T00:00:00"/>
        <d v="2021-01-11T00:00:00"/>
        <d v="2022-01-11T00:00:00"/>
        <d v="2023-01-11T00:00:00"/>
        <d v="2018-02-11T00:00:00"/>
        <d v="2019-02-11T00:00:00"/>
        <d v="2020-02-11T00:00:00"/>
        <d v="2021-02-11T00:00:00"/>
        <d v="2022-02-11T00:00:00"/>
        <d v="2023-02-11T00:00:00"/>
        <d v="2018-03-11T00:00:00"/>
        <d v="2019-03-11T00:00:00"/>
        <d v="2020-03-11T00:00:00"/>
        <d v="2021-03-11T00:00:00"/>
        <d v="2022-03-11T00:00:00"/>
        <d v="2023-03-11T00:00:00"/>
        <d v="2018-04-11T00:00:00"/>
        <d v="2019-04-11T00:00:00"/>
        <d v="2020-04-11T00:00:00"/>
        <d v="2021-04-11T00:00:00"/>
        <d v="2022-04-11T00:00:00"/>
        <d v="2023-04-11T00:00:00"/>
        <d v="2018-05-11T00:00:00"/>
        <d v="2019-05-11T00:00:00"/>
        <d v="2020-05-11T00:00:00"/>
        <d v="2021-05-11T00:00:00"/>
        <d v="2022-05-11T00:00:00"/>
        <d v="2023-05-11T00:00:00"/>
        <d v="2018-06-11T00:00:00"/>
        <d v="2019-06-11T00:00:00"/>
        <d v="2020-06-11T00:00:00"/>
        <d v="2021-06-11T00:00:00"/>
        <d v="2022-06-11T00:00:00"/>
        <d v="2023-06-11T00:00:00"/>
        <d v="2018-07-11T00:00:00"/>
        <d v="2019-07-11T00:00:00"/>
        <d v="2020-07-11T00:00:00"/>
        <d v="2021-07-11T00:00:00"/>
        <d v="2022-07-11T00:00:00"/>
        <d v="2023-07-11T00:00:00"/>
        <d v="2018-08-11T00:00:00"/>
        <d v="2019-08-11T00:00:00"/>
        <d v="2020-08-11T00:00:00"/>
        <d v="2021-08-11T00:00:00"/>
        <d v="2022-08-11T00:00:00"/>
        <d v="2023-08-11T00:00:00"/>
        <d v="2018-09-11T00:00:00"/>
        <d v="2019-09-11T00:00:00"/>
        <d v="2020-09-11T00:00:00"/>
        <d v="2021-09-11T00:00:00"/>
        <d v="2022-09-11T00:00:00"/>
        <d v="2023-09-11T00:00:00"/>
        <d v="2018-10-11T00:00:00"/>
        <d v="2019-10-11T00:00:00"/>
        <d v="2020-10-11T00:00:00"/>
        <d v="2021-10-11T00:00:00"/>
        <d v="2022-10-11T00:00:00"/>
        <d v="2023-10-11T00:00:00"/>
        <d v="2018-11-11T00:00:00"/>
        <d v="2019-11-11T00:00:00"/>
        <d v="2020-11-11T00:00:00"/>
        <d v="2021-11-11T00:00:00"/>
        <d v="2022-11-11T00:00:00"/>
        <d v="2023-11-11T00:00:00"/>
        <d v="2018-12-11T00:00:00"/>
        <d v="2019-12-11T00:00:00"/>
        <d v="2020-12-11T00:00:00"/>
        <d v="2021-12-11T00:00:00"/>
        <d v="2022-12-11T00:00:00"/>
        <d v="2018-01-12T00:00:00"/>
        <d v="2019-01-12T00:00:00"/>
        <d v="2020-01-12T00:00:00"/>
        <d v="2021-01-12T00:00:00"/>
        <d v="2022-01-12T00:00:00"/>
        <d v="2023-01-12T00:00:00"/>
        <d v="2018-02-12T00:00:00"/>
        <d v="2019-02-12T00:00:00"/>
        <d v="2020-02-12T00:00:00"/>
        <d v="2021-02-12T00:00:00"/>
        <d v="2022-02-12T00:00:00"/>
        <d v="2023-02-12T00:00:00"/>
        <d v="2018-03-12T00:00:00"/>
        <d v="2019-03-12T00:00:00"/>
        <d v="2020-03-12T00:00:00"/>
        <d v="2021-03-12T00:00:00"/>
        <d v="2022-03-12T00:00:00"/>
        <d v="2023-03-12T00:00:00"/>
        <d v="2018-04-12T00:00:00"/>
        <d v="2019-04-12T00:00:00"/>
        <d v="2020-04-12T00:00:00"/>
        <d v="2021-04-12T00:00:00"/>
        <d v="2022-04-12T00:00:00"/>
        <d v="2023-04-12T00:00:00"/>
        <d v="2018-05-12T00:00:00"/>
        <d v="2019-05-12T00:00:00"/>
        <d v="2020-05-12T00:00:00"/>
        <d v="2021-05-12T00:00:00"/>
        <d v="2022-05-12T00:00:00"/>
        <d v="2023-05-12T00:00:00"/>
        <d v="2018-06-12T00:00:00"/>
        <d v="2019-06-12T00:00:00"/>
        <d v="2020-06-12T00:00:00"/>
        <d v="2021-06-12T00:00:00"/>
        <d v="2022-06-12T00:00:00"/>
        <d v="2023-06-12T00:00:00"/>
        <d v="2018-07-12T00:00:00"/>
        <d v="2019-07-12T00:00:00"/>
        <d v="2020-07-12T00:00:00"/>
        <d v="2021-07-12T00:00:00"/>
        <d v="2022-07-12T00:00:00"/>
        <d v="2023-07-12T00:00:00"/>
        <d v="2018-08-12T00:00:00"/>
        <d v="2019-08-12T00:00:00"/>
        <d v="2020-08-12T00:00:00"/>
        <d v="2021-08-12T00:00:00"/>
        <d v="2022-08-12T00:00:00"/>
        <d v="2023-08-12T00:00:00"/>
        <d v="2018-09-12T00:00:00"/>
        <d v="2019-09-12T00:00:00"/>
        <d v="2020-09-12T00:00:00"/>
        <d v="2021-09-12T00:00:00"/>
        <d v="2022-09-12T00:00:00"/>
        <d v="2023-09-12T00:00:00"/>
        <d v="2018-10-12T00:00:00"/>
        <d v="2019-10-12T00:00:00"/>
        <d v="2020-10-12T00:00:00"/>
        <d v="2021-10-12T00:00:00"/>
        <d v="2022-10-12T00:00:00"/>
        <d v="2023-10-12T00:00:00"/>
        <d v="2018-11-12T00:00:00"/>
        <d v="2019-11-12T00:00:00"/>
        <d v="2020-11-12T00:00:00"/>
        <d v="2021-11-12T00:00:00"/>
        <d v="2022-11-12T00:00:00"/>
        <d v="2023-11-12T00:00:00"/>
        <d v="2018-12-12T00:00:00"/>
        <d v="2019-12-12T00:00:00"/>
        <d v="2020-12-12T00:00:00"/>
        <d v="2021-12-12T00:00:00"/>
        <d v="2022-12-12T00:00:00"/>
        <d v="2018-01-13T00:00:00"/>
        <d v="2019-01-13T00:00:00"/>
        <d v="2020-01-13T00:00:00"/>
        <d v="2021-01-13T00:00:00"/>
        <d v="2022-01-13T00:00:00"/>
        <d v="2023-01-13T00:00:00"/>
        <d v="2018-02-13T00:00:00"/>
        <d v="2019-02-13T00:00:00"/>
        <d v="2020-02-13T00:00:00"/>
        <d v="2021-02-13T00:00:00"/>
        <d v="2022-02-13T00:00:00"/>
        <d v="2023-02-13T00:00:00"/>
        <d v="2018-03-13T00:00:00"/>
        <d v="2019-03-13T00:00:00"/>
        <d v="2020-03-13T00:00:00"/>
        <d v="2021-03-13T00:00:00"/>
        <d v="2022-03-13T00:00:00"/>
        <d v="2023-03-13T00:00:00"/>
        <d v="2018-04-13T00:00:00"/>
        <d v="2019-04-13T00:00:00"/>
        <d v="2020-04-13T00:00:00"/>
        <d v="2021-04-13T00:00:00"/>
        <d v="2022-04-13T00:00:00"/>
        <d v="2023-04-13T00:00:00"/>
        <d v="2018-05-13T00:00:00"/>
        <d v="2019-05-13T00:00:00"/>
        <d v="2020-05-13T00:00:00"/>
        <d v="2021-05-13T00:00:00"/>
        <d v="2022-05-13T00:00:00"/>
        <d v="2023-05-13T00:00:00"/>
        <d v="2018-06-13T00:00:00"/>
        <d v="2019-06-13T00:00:00"/>
        <d v="2020-06-13T00:00:00"/>
        <d v="2021-06-13T00:00:00"/>
        <d v="2022-06-13T00:00:00"/>
        <d v="2023-06-13T00:00:00"/>
        <d v="2018-07-13T00:00:00"/>
        <d v="2019-07-13T00:00:00"/>
        <d v="2020-07-13T00:00:00"/>
        <d v="2021-07-13T00:00:00"/>
        <d v="2022-07-13T00:00:00"/>
        <d v="2023-07-13T00:00:00"/>
        <d v="2018-08-13T00:00:00"/>
        <d v="2019-08-13T00:00:00"/>
        <d v="2020-08-13T00:00:00"/>
        <d v="2021-08-13T00:00:00"/>
        <d v="2022-08-13T00:00:00"/>
        <d v="2023-08-13T00:00:00"/>
        <d v="2018-09-13T00:00:00"/>
        <d v="2019-09-13T00:00:00"/>
        <d v="2020-09-13T00:00:00"/>
        <d v="2021-09-13T00:00:00"/>
        <d v="2022-09-13T00:00:00"/>
        <d v="2023-09-13T00:00:00"/>
        <d v="2018-10-13T00:00:00"/>
        <d v="2019-10-13T00:00:00"/>
        <d v="2020-10-13T00:00:00"/>
        <d v="2021-10-13T00:00:00"/>
        <d v="2022-10-13T00:00:00"/>
        <d v="2023-10-13T00:00:00"/>
        <d v="2018-11-13T00:00:00"/>
        <d v="2019-11-13T00:00:00"/>
        <d v="2020-11-13T00:00:00"/>
        <d v="2021-11-13T00:00:00"/>
        <d v="2022-11-13T00:00:00"/>
        <d v="2023-11-13T00:00:00"/>
        <d v="2018-12-13T00:00:00"/>
        <d v="2019-12-13T00:00:00"/>
        <d v="2020-12-13T00:00:00"/>
        <d v="2021-12-13T00:00:00"/>
        <d v="2022-12-13T00:00:00"/>
        <d v="2018-01-14T00:00:00"/>
        <d v="2019-01-14T00:00:00"/>
        <d v="2020-01-14T00:00:00"/>
        <d v="2021-01-14T00:00:00"/>
        <d v="2022-01-14T00:00:00"/>
        <d v="2023-01-14T00:00:00"/>
        <d v="2018-02-14T00:00:00"/>
        <d v="2019-02-14T00:00:00"/>
        <d v="2020-02-14T00:00:00"/>
        <d v="2021-02-14T00:00:00"/>
        <d v="2022-02-14T00:00:00"/>
        <d v="2023-02-14T00:00:00"/>
        <d v="2018-03-14T00:00:00"/>
        <d v="2019-03-14T00:00:00"/>
        <d v="2020-03-14T00:00:00"/>
        <d v="2021-03-14T00:00:00"/>
        <d v="2022-03-14T00:00:00"/>
        <d v="2023-03-14T00:00:00"/>
        <d v="2018-04-14T00:00:00"/>
        <d v="2019-04-14T00:00:00"/>
        <d v="2020-04-14T00:00:00"/>
        <d v="2021-04-14T00:00:00"/>
        <d v="2022-04-14T00:00:00"/>
        <d v="2023-04-14T00:00:00"/>
        <d v="2018-05-14T00:00:00"/>
        <d v="2019-05-14T00:00:00"/>
        <d v="2020-05-14T00:00:00"/>
        <d v="2021-05-14T00:00:00"/>
        <d v="2022-05-14T00:00:00"/>
        <d v="2023-05-14T00:00:00"/>
        <d v="2018-06-14T00:00:00"/>
        <d v="2019-06-14T00:00:00"/>
        <d v="2020-06-14T00:00:00"/>
        <d v="2021-06-14T00:00:00"/>
        <d v="2022-06-14T00:00:00"/>
        <d v="2023-06-14T00:00:00"/>
        <d v="2018-07-14T00:00:00"/>
        <d v="2019-07-14T00:00:00"/>
        <d v="2020-07-14T00:00:00"/>
        <d v="2021-07-14T00:00:00"/>
        <d v="2022-07-14T00:00:00"/>
        <d v="2023-07-14T00:00:00"/>
        <d v="2018-08-14T00:00:00"/>
        <d v="2019-08-14T00:00:00"/>
        <d v="2020-08-14T00:00:00"/>
        <d v="2021-08-14T00:00:00"/>
        <d v="2022-08-14T00:00:00"/>
        <d v="2023-08-14T00:00:00"/>
        <d v="2018-09-14T00:00:00"/>
        <d v="2019-09-14T00:00:00"/>
        <d v="2020-09-14T00:00:00"/>
        <d v="2021-09-14T00:00:00"/>
        <d v="2022-09-14T00:00:00"/>
        <d v="2023-09-14T00:00:00"/>
        <d v="2018-10-14T00:00:00"/>
        <d v="2019-10-14T00:00:00"/>
        <d v="2020-10-14T00:00:00"/>
        <d v="2021-10-14T00:00:00"/>
        <d v="2022-10-14T00:00:00"/>
        <d v="2023-10-14T00:00:00"/>
        <d v="2018-11-14T00:00:00"/>
        <d v="2019-11-14T00:00:00"/>
        <d v="2020-11-14T00:00:00"/>
        <d v="2021-11-14T00:00:00"/>
        <d v="2022-11-14T00:00:00"/>
        <d v="2023-11-14T00:00:00"/>
        <d v="2018-12-14T00:00:00"/>
        <d v="2019-12-14T00:00:00"/>
        <d v="2020-12-14T00:00:00"/>
        <d v="2021-12-14T00:00:00"/>
        <d v="2022-12-14T00:00:00"/>
        <d v="2018-01-15T00:00:00"/>
        <d v="2019-01-15T00:00:00"/>
        <d v="2020-01-15T00:00:00"/>
        <d v="2021-01-15T00:00:00"/>
        <d v="2022-01-15T00:00:00"/>
        <d v="2023-01-15T00:00:00"/>
        <d v="2018-02-15T00:00:00"/>
        <d v="2019-02-15T00:00:00"/>
        <d v="2020-02-15T00:00:00"/>
        <d v="2021-02-15T00:00:00"/>
        <d v="2022-02-15T00:00:00"/>
        <d v="2023-02-15T00:00:00"/>
        <d v="2018-03-15T00:00:00"/>
        <d v="2019-03-15T00:00:00"/>
        <d v="2020-03-15T00:00:00"/>
        <d v="2021-03-15T00:00:00"/>
        <d v="2022-03-15T00:00:00"/>
        <d v="2023-03-15T00:00:00"/>
        <d v="2018-04-15T00:00:00"/>
        <d v="2019-04-15T00:00:00"/>
        <d v="2020-04-15T00:00:00"/>
        <d v="2021-04-15T00:00:00"/>
        <d v="2022-04-15T00:00:00"/>
        <d v="2023-04-15T00:00:00"/>
        <d v="2018-05-15T00:00:00"/>
        <d v="2019-05-15T00:00:00"/>
        <d v="2020-05-15T00:00:00"/>
        <d v="2021-05-15T00:00:00"/>
        <d v="2022-05-15T00:00:00"/>
        <d v="2023-05-15T00:00:00"/>
        <d v="2018-06-15T00:00:00"/>
        <d v="2019-06-15T00:00:00"/>
        <d v="2020-06-15T00:00:00"/>
        <d v="2021-06-15T00:00:00"/>
        <d v="2022-06-15T00:00:00"/>
        <d v="2023-06-15T00:00:00"/>
        <d v="2018-07-15T00:00:00"/>
        <d v="2019-07-15T00:00:00"/>
        <d v="2020-07-15T00:00:00"/>
        <d v="2021-07-15T00:00:00"/>
        <d v="2022-07-15T00:00:00"/>
        <d v="2023-07-15T00:00:00"/>
        <d v="2018-08-15T00:00:00"/>
        <d v="2019-08-15T00:00:00"/>
        <d v="2020-08-15T00:00:00"/>
        <d v="2021-08-15T00:00:00"/>
        <d v="2022-08-15T00:00:00"/>
        <d v="2023-08-15T00:00:00"/>
        <d v="2018-09-15T00:00:00"/>
        <d v="2019-09-15T00:00:00"/>
        <d v="2020-09-15T00:00:00"/>
        <d v="2021-09-15T00:00:00"/>
        <d v="2022-09-15T00:00:00"/>
        <d v="2023-09-15T00:00:00"/>
        <d v="2018-10-15T00:00:00"/>
        <d v="2019-10-15T00:00:00"/>
        <d v="2020-10-15T00:00:00"/>
        <d v="2021-10-15T00:00:00"/>
        <d v="2022-10-15T00:00:00"/>
        <d v="2023-10-15T00:00:00"/>
        <d v="2018-11-15T00:00:00"/>
        <d v="2019-11-15T00:00:00"/>
        <d v="2020-11-15T00:00:00"/>
        <d v="2021-11-15T00:00:00"/>
        <d v="2022-11-15T00:00:00"/>
        <d v="2023-11-15T00:00:00"/>
        <d v="2018-12-15T00:00:00"/>
        <d v="2019-12-15T00:00:00"/>
        <d v="2020-12-15T00:00:00"/>
        <d v="2021-12-15T00:00:00"/>
        <d v="2022-12-15T00:00:00"/>
        <d v="2018-01-16T00:00:00"/>
        <d v="2019-01-16T00:00:00"/>
        <d v="2020-01-16T00:00:00"/>
        <d v="2021-01-16T00:00:00"/>
        <d v="2022-01-16T00:00:00"/>
        <d v="2023-01-16T00:00:00"/>
        <d v="2018-02-16T00:00:00"/>
        <d v="2019-02-16T00:00:00"/>
        <d v="2020-02-16T00:00:00"/>
        <d v="2021-02-16T00:00:00"/>
        <d v="2022-02-16T00:00:00"/>
        <d v="2023-02-16T00:00:00"/>
        <d v="2018-03-16T00:00:00"/>
        <d v="2019-03-16T00:00:00"/>
        <d v="2020-03-16T00:00:00"/>
        <d v="2021-03-16T00:00:00"/>
        <d v="2022-03-16T00:00:00"/>
        <d v="2023-03-16T00:00:00"/>
        <d v="2018-04-16T00:00:00"/>
        <d v="2019-04-16T00:00:00"/>
        <d v="2020-04-16T00:00:00"/>
        <d v="2021-04-16T00:00:00"/>
        <d v="2022-04-16T00:00:00"/>
        <d v="2023-04-16T00:00:00"/>
        <d v="2018-05-16T00:00:00"/>
        <d v="2019-05-16T00:00:00"/>
        <d v="2020-05-16T00:00:00"/>
        <d v="2021-05-16T00:00:00"/>
        <d v="2022-05-16T00:00:00"/>
        <d v="2023-05-16T00:00:00"/>
        <d v="2018-06-16T00:00:00"/>
        <d v="2019-06-16T00:00:00"/>
        <d v="2020-06-16T00:00:00"/>
        <d v="2021-06-16T00:00:00"/>
        <d v="2022-06-16T00:00:00"/>
        <d v="2023-06-16T00:00:00"/>
        <d v="2018-07-16T00:00:00"/>
        <d v="2019-07-16T00:00:00"/>
        <d v="2020-07-16T00:00:00"/>
        <d v="2021-07-16T00:00:00"/>
        <d v="2022-07-16T00:00:00"/>
        <d v="2023-07-16T00:00:00"/>
        <d v="2018-08-16T00:00:00"/>
        <d v="2019-08-16T00:00:00"/>
        <d v="2020-08-16T00:00:00"/>
        <d v="2021-08-16T00:00:00"/>
        <d v="2022-08-16T00:00:00"/>
        <d v="2023-08-16T00:00:00"/>
        <d v="2018-09-16T00:00:00"/>
        <d v="2019-09-16T00:00:00"/>
        <d v="2020-09-16T00:00:00"/>
        <d v="2021-09-16T00:00:00"/>
        <d v="2022-09-16T00:00:00"/>
        <d v="2023-09-16T00:00:00"/>
        <d v="2018-10-16T00:00:00"/>
        <d v="2019-10-16T00:00:00"/>
        <d v="2020-10-16T00:00:00"/>
        <d v="2021-10-16T00:00:00"/>
        <d v="2022-10-16T00:00:00"/>
        <d v="2023-10-16T00:00:00"/>
        <d v="2018-11-16T00:00:00"/>
        <d v="2019-11-16T00:00:00"/>
        <d v="2020-11-16T00:00:00"/>
        <d v="2021-11-16T00:00:00"/>
        <d v="2022-11-16T00:00:00"/>
        <d v="2023-11-16T00:00:00"/>
        <d v="2018-12-16T00:00:00"/>
        <d v="2019-12-16T00:00:00"/>
        <d v="2020-12-16T00:00:00"/>
        <d v="2021-12-16T00:00:00"/>
        <d v="2022-12-16T00:00:00"/>
        <d v="2018-01-17T00:00:00"/>
        <d v="2019-01-17T00:00:00"/>
        <d v="2020-01-17T00:00:00"/>
        <d v="2021-01-17T00:00:00"/>
        <d v="2022-01-17T00:00:00"/>
        <d v="2023-01-17T00:00:00"/>
        <d v="2018-02-17T00:00:00"/>
        <d v="2019-02-17T00:00:00"/>
        <d v="2020-02-17T00:00:00"/>
        <d v="2021-02-17T00:00:00"/>
        <d v="2022-02-17T00:00:00"/>
        <d v="2023-02-17T00:00:00"/>
        <d v="2018-03-17T00:00:00"/>
        <d v="2019-03-17T00:00:00"/>
        <d v="2020-03-17T00:00:00"/>
        <d v="2021-03-17T00:00:00"/>
        <d v="2022-03-17T00:00:00"/>
        <d v="2023-03-17T00:00:00"/>
        <d v="2018-04-17T00:00:00"/>
        <d v="2019-04-17T00:00:00"/>
        <d v="2020-04-17T00:00:00"/>
        <d v="2021-04-17T00:00:00"/>
        <d v="2022-04-17T00:00:00"/>
        <d v="2023-04-17T00:00:00"/>
        <d v="2018-05-17T00:00:00"/>
        <d v="2019-05-17T00:00:00"/>
        <d v="2020-05-17T00:00:00"/>
        <d v="2021-05-17T00:00:00"/>
        <d v="2022-05-17T00:00:00"/>
        <d v="2023-05-17T00:00:00"/>
        <d v="2018-06-17T00:00:00"/>
        <d v="2019-06-17T00:00:00"/>
        <d v="2020-06-17T00:00:00"/>
        <d v="2021-06-17T00:00:00"/>
        <d v="2022-06-17T00:00:00"/>
        <d v="2023-06-17T00:00:00"/>
        <d v="2018-07-17T00:00:00"/>
        <d v="2019-07-17T00:00:00"/>
        <d v="2020-07-17T00:00:00"/>
        <d v="2021-07-17T00:00:00"/>
        <d v="2022-07-17T00:00:00"/>
        <d v="2023-07-17T00:00:00"/>
        <d v="2018-08-17T00:00:00"/>
        <d v="2019-08-17T00:00:00"/>
        <d v="2020-08-17T00:00:00"/>
        <d v="2021-08-17T00:00:00"/>
        <d v="2022-08-17T00:00:00"/>
        <d v="2023-08-17T00:00:00"/>
        <d v="2018-09-17T00:00:00"/>
        <d v="2019-09-17T00:00:00"/>
        <d v="2020-09-17T00:00:00"/>
        <d v="2021-09-17T00:00:00"/>
        <d v="2022-09-17T00:00:00"/>
        <d v="2023-09-17T00:00:00"/>
        <d v="2018-10-17T00:00:00"/>
        <d v="2019-10-17T00:00:00"/>
        <d v="2020-10-17T00:00:00"/>
        <d v="2021-10-17T00:00:00"/>
        <d v="2022-10-17T00:00:00"/>
        <d v="2023-10-17T00:00:00"/>
        <d v="2018-11-17T00:00:00"/>
        <d v="2019-11-17T00:00:00"/>
        <d v="2020-11-17T00:00:00"/>
        <d v="2021-11-17T00:00:00"/>
        <d v="2022-11-17T00:00:00"/>
        <d v="2023-11-17T00:00:00"/>
        <d v="2018-12-17T00:00:00"/>
        <d v="2019-12-17T00:00:00"/>
        <d v="2020-12-17T00:00:00"/>
        <d v="2021-12-17T00:00:00"/>
        <d v="2022-12-17T00:00:00"/>
        <d v="2018-01-18T00:00:00"/>
        <d v="2019-01-18T00:00:00"/>
        <d v="2020-01-18T00:00:00"/>
        <d v="2021-01-18T00:00:00"/>
        <d v="2022-01-18T00:00:00"/>
        <d v="2023-01-18T00:00:00"/>
        <d v="2018-02-18T00:00:00"/>
        <d v="2019-02-18T00:00:00"/>
        <d v="2020-02-18T00:00:00"/>
        <d v="2021-02-18T00:00:00"/>
        <d v="2022-02-18T00:00:00"/>
        <d v="2023-02-18T00:00:00"/>
        <d v="2018-03-18T00:00:00"/>
        <d v="2019-03-18T00:00:00"/>
        <d v="2020-03-18T00:00:00"/>
        <d v="2021-03-18T00:00:00"/>
        <d v="2022-03-18T00:00:00"/>
        <d v="2023-03-18T00:00:00"/>
        <d v="2018-04-18T00:00:00"/>
        <d v="2019-04-18T00:00:00"/>
        <d v="2020-04-18T00:00:00"/>
        <d v="2021-04-18T00:00:00"/>
        <d v="2022-04-18T00:00:00"/>
        <d v="2023-04-18T00:00:00"/>
        <d v="2018-05-18T00:00:00"/>
        <d v="2019-05-18T00:00:00"/>
        <d v="2020-05-18T00:00:00"/>
        <d v="2021-05-18T00:00:00"/>
        <d v="2022-05-18T00:00:00"/>
        <d v="2023-05-18T00:00:00"/>
        <d v="2018-06-18T00:00:00"/>
        <d v="2019-06-18T00:00:00"/>
        <d v="2020-06-18T00:00:00"/>
        <d v="2021-06-18T00:00:00"/>
        <d v="2022-06-18T00:00:00"/>
        <d v="2023-06-18T00:00:00"/>
        <d v="2018-07-18T00:00:00"/>
        <d v="2019-07-18T00:00:00"/>
        <d v="2020-07-18T00:00:00"/>
        <d v="2021-07-18T00:00:00"/>
        <d v="2022-07-18T00:00:00"/>
        <d v="2023-07-18T00:00:00"/>
        <d v="2018-08-18T00:00:00"/>
        <d v="2019-08-18T00:00:00"/>
        <d v="2020-08-18T00:00:00"/>
        <d v="2021-08-18T00:00:00"/>
        <d v="2022-08-18T00:00:00"/>
        <d v="2023-08-18T00:00:00"/>
        <d v="2018-09-18T00:00:00"/>
        <d v="2019-09-18T00:00:00"/>
        <d v="2020-09-18T00:00:00"/>
        <d v="2021-09-18T00:00:00"/>
        <d v="2022-09-18T00:00:00"/>
        <d v="2023-09-18T00:00:00"/>
        <d v="2018-10-18T00:00:00"/>
        <d v="2019-10-18T00:00:00"/>
        <d v="2020-10-18T00:00:00"/>
        <d v="2021-10-18T00:00:00"/>
        <d v="2022-10-18T00:00:00"/>
        <d v="2023-10-18T00:00:00"/>
        <d v="2018-11-18T00:00:00"/>
        <d v="2019-11-18T00:00:00"/>
        <d v="2020-11-18T00:00:00"/>
        <d v="2021-11-18T00:00:00"/>
        <d v="2022-11-18T00:00:00"/>
        <d v="2023-11-18T00:00:00"/>
        <d v="2018-12-18T00:00:00"/>
        <d v="2019-12-18T00:00:00"/>
        <d v="2020-12-18T00:00:00"/>
        <d v="2021-12-18T00:00:00"/>
        <d v="2022-12-18T00:00:00"/>
        <d v="2018-01-19T00:00:00"/>
        <d v="2019-01-19T00:00:00"/>
        <d v="2020-01-19T00:00:00"/>
        <d v="2021-01-19T00:00:00"/>
        <d v="2022-01-19T00:00:00"/>
        <d v="2023-01-19T00:00:00"/>
        <d v="2018-02-19T00:00:00"/>
        <d v="2019-02-19T00:00:00"/>
        <d v="2020-02-19T00:00:00"/>
        <d v="2021-02-19T00:00:00"/>
        <d v="2022-02-19T00:00:00"/>
        <d v="2023-02-19T00:00:00"/>
        <d v="2018-03-19T00:00:00"/>
        <d v="2019-03-19T00:00:00"/>
        <d v="2020-03-19T00:00:00"/>
        <d v="2021-03-19T00:00:00"/>
        <d v="2022-03-19T00:00:00"/>
        <d v="2023-03-19T00:00:00"/>
        <d v="2018-04-19T00:00:00"/>
        <d v="2019-04-19T00:00:00"/>
        <d v="2020-04-19T00:00:00"/>
        <d v="2021-04-19T00:00:00"/>
        <d v="2022-04-19T00:00:00"/>
        <d v="2023-04-19T00:00:00"/>
        <d v="2018-05-19T00:00:00"/>
        <d v="2019-05-19T00:00:00"/>
        <d v="2020-05-19T00:00:00"/>
        <d v="2021-05-19T00:00:00"/>
        <d v="2022-05-19T00:00:00"/>
        <d v="2023-05-19T00:00:00"/>
        <d v="2018-06-19T00:00:00"/>
        <d v="2019-06-19T00:00:00"/>
        <d v="2020-06-19T00:00:00"/>
        <d v="2021-06-19T00:00:00"/>
        <d v="2022-06-19T00:00:00"/>
        <d v="2023-06-19T00:00:00"/>
        <d v="2018-07-19T00:00:00"/>
        <d v="2019-07-19T00:00:00"/>
        <d v="2020-07-19T00:00:00"/>
        <d v="2021-07-19T00:00:00"/>
        <d v="2022-07-19T00:00:00"/>
        <d v="2023-07-19T00:00:00"/>
        <d v="2018-08-19T00:00:00"/>
        <d v="2019-08-19T00:00:00"/>
        <d v="2020-08-19T00:00:00"/>
        <d v="2021-08-19T00:00:00"/>
        <d v="2022-08-19T00:00:00"/>
        <d v="2023-08-19T00:00:00"/>
        <d v="2018-09-19T00:00:00"/>
        <d v="2019-09-19T00:00:00"/>
        <d v="2020-09-19T00:00:00"/>
        <d v="2021-09-19T00:00:00"/>
        <d v="2022-09-19T00:00:00"/>
        <d v="2023-09-19T00:00:00"/>
        <d v="2018-10-19T00:00:00"/>
        <d v="2019-10-19T00:00:00"/>
        <d v="2020-10-19T00:00:00"/>
        <d v="2021-10-19T00:00:00"/>
        <d v="2022-10-19T00:00:00"/>
        <d v="2023-10-19T00:00:00"/>
        <d v="2018-11-19T00:00:00"/>
        <d v="2019-11-19T00:00:00"/>
        <d v="2020-11-19T00:00:00"/>
        <d v="2021-11-19T00:00:00"/>
        <d v="2022-11-19T00:00:00"/>
        <d v="2023-11-19T00:00:00"/>
        <d v="2018-12-19T00:00:00"/>
        <d v="2019-12-19T00:00:00"/>
        <d v="2020-12-19T00:00:00"/>
        <d v="2021-12-19T00:00:00"/>
        <d v="2022-12-19T00:00:00"/>
        <d v="2018-01-20T00:00:00"/>
        <d v="2019-01-20T00:00:00"/>
        <d v="2020-01-20T00:00:00"/>
        <d v="2021-01-20T00:00:00"/>
        <d v="2022-01-20T00:00:00"/>
        <d v="2023-01-20T00:00:00"/>
        <d v="2018-02-20T00:00:00"/>
        <d v="2019-02-20T00:00:00"/>
        <d v="2020-02-20T00:00:00"/>
        <d v="2021-02-20T00:00:00"/>
        <d v="2022-02-20T00:00:00"/>
        <d v="2023-02-20T00:00:00"/>
        <d v="2018-03-20T00:00:00"/>
        <d v="2019-03-20T00:00:00"/>
        <d v="2020-03-20T00:00:00"/>
        <d v="2021-03-20T00:00:00"/>
        <d v="2022-03-20T00:00:00"/>
        <d v="2023-03-20T00:00:00"/>
        <d v="2018-04-20T00:00:00"/>
        <d v="2019-04-20T00:00:00"/>
        <d v="2020-04-20T00:00:00"/>
        <d v="2021-04-20T00:00:00"/>
        <d v="2022-04-20T00:00:00"/>
        <d v="2023-04-20T00:00:00"/>
        <d v="2018-05-20T00:00:00"/>
        <d v="2019-05-20T00:00:00"/>
        <d v="2020-05-20T00:00:00"/>
        <d v="2021-05-20T00:00:00"/>
        <d v="2022-05-20T00:00:00"/>
        <d v="2023-05-20T00:00:00"/>
        <d v="2018-06-20T00:00:00"/>
        <d v="2019-06-20T00:00:00"/>
        <d v="2020-06-20T00:00:00"/>
        <d v="2021-06-20T00:00:00"/>
        <d v="2022-06-20T00:00:00"/>
        <d v="2023-06-20T00:00:00"/>
        <d v="2018-07-20T00:00:00"/>
        <d v="2019-07-20T00:00:00"/>
        <d v="2020-07-20T00:00:00"/>
        <d v="2021-07-20T00:00:00"/>
        <d v="2022-07-20T00:00:00"/>
        <d v="2023-07-20T00:00:00"/>
        <d v="2018-08-20T00:00:00"/>
        <d v="2019-08-20T00:00:00"/>
        <d v="2020-08-20T00:00:00"/>
        <d v="2021-08-20T00:00:00"/>
        <d v="2022-08-20T00:00:00"/>
        <d v="2023-08-20T00:00:00"/>
        <d v="2018-09-20T00:00:00"/>
        <d v="2019-09-20T00:00:00"/>
        <d v="2020-09-20T00:00:00"/>
        <d v="2021-09-20T00:00:00"/>
        <d v="2022-09-20T00:00:00"/>
        <d v="2023-09-20T00:00:00"/>
        <d v="2018-10-20T00:00:00"/>
        <d v="2019-10-20T00:00:00"/>
        <d v="2020-10-20T00:00:00"/>
        <d v="2021-10-20T00:00:00"/>
        <d v="2022-10-20T00:00:00"/>
        <d v="2023-10-20T00:00:00"/>
        <d v="2018-11-20T00:00:00"/>
        <d v="2019-11-20T00:00:00"/>
        <d v="2020-11-20T00:00:00"/>
        <d v="2021-11-20T00:00:00"/>
        <d v="2022-11-20T00:00:00"/>
        <d v="2023-11-20T00:00:00"/>
        <d v="2018-12-20T00:00:00"/>
        <d v="2019-12-20T00:00:00"/>
        <d v="2020-12-20T00:00:00"/>
        <d v="2021-12-20T00:00:00"/>
        <d v="2022-12-20T00:00:00"/>
        <d v="2018-01-21T00:00:00"/>
        <d v="2019-01-21T00:00:00"/>
        <d v="2020-01-21T00:00:00"/>
        <d v="2021-01-21T00:00:00"/>
        <d v="2022-01-21T00:00:00"/>
        <d v="2023-01-21T00:00:00"/>
        <d v="2018-02-21T00:00:00"/>
        <d v="2019-02-21T00:00:00"/>
        <d v="2020-02-21T00:00:00"/>
        <d v="2021-02-21T00:00:00"/>
        <d v="2022-02-21T00:00:00"/>
        <d v="2023-02-21T00:00:00"/>
        <d v="2018-03-21T00:00:00"/>
        <d v="2019-03-21T00:00:00"/>
        <d v="2020-03-21T00:00:00"/>
        <d v="2021-03-21T00:00:00"/>
        <d v="2022-03-21T00:00:00"/>
        <d v="2023-03-21T00:00:00"/>
        <d v="2018-04-21T00:00:00"/>
        <d v="2019-04-21T00:00:00"/>
        <d v="2020-04-21T00:00:00"/>
        <d v="2021-04-21T00:00:00"/>
        <d v="2022-04-21T00:00:00"/>
        <d v="2023-04-21T00:00:00"/>
        <d v="2018-05-21T00:00:00"/>
        <d v="2019-05-21T00:00:00"/>
        <d v="2020-05-21T00:00:00"/>
        <d v="2021-05-21T00:00:00"/>
        <d v="2022-05-21T00:00:00"/>
        <d v="2023-05-21T00:00:00"/>
        <d v="2018-06-21T00:00:00"/>
        <d v="2019-06-21T00:00:00"/>
        <d v="2020-06-21T00:00:00"/>
        <d v="2021-06-21T00:00:00"/>
        <d v="2022-06-21T00:00:00"/>
        <d v="2023-06-21T00:00:00"/>
        <d v="2018-07-21T00:00:00"/>
        <d v="2019-07-21T00:00:00"/>
        <d v="2020-07-21T00:00:00"/>
        <d v="2021-07-21T00:00:00"/>
        <d v="2022-07-21T00:00:00"/>
        <d v="2023-07-21T00:00:00"/>
        <d v="2018-08-21T00:00:00"/>
        <d v="2019-08-21T00:00:00"/>
        <d v="2020-08-21T00:00:00"/>
        <d v="2021-08-21T00:00:00"/>
        <d v="2022-08-21T00:00:00"/>
        <d v="2023-08-21T00:00:00"/>
        <d v="2018-09-21T00:00:00"/>
        <d v="2019-09-21T00:00:00"/>
        <d v="2020-09-21T00:00:00"/>
        <d v="2021-09-21T00:00:00"/>
        <d v="2022-09-21T00:00:00"/>
        <d v="2023-09-21T00:00:00"/>
        <d v="2018-10-21T00:00:00"/>
        <d v="2019-10-21T00:00:00"/>
        <d v="2020-10-21T00:00:00"/>
        <d v="2021-10-21T00:00:00"/>
        <d v="2022-10-21T00:00:00"/>
        <d v="2023-10-21T00:00:00"/>
        <d v="2018-11-21T00:00:00"/>
        <d v="2019-11-21T00:00:00"/>
        <d v="2020-11-21T00:00:00"/>
        <d v="2021-11-21T00:00:00"/>
        <d v="2022-11-21T00:00:00"/>
        <d v="2023-11-21T00:00:00"/>
        <d v="2018-12-21T00:00:00"/>
        <d v="2019-12-21T00:00:00"/>
        <d v="2020-12-21T00:00:00"/>
        <d v="2021-12-21T00:00:00"/>
        <d v="2022-12-21T00:00:00"/>
        <d v="2018-01-22T00:00:00"/>
        <d v="2019-01-22T00:00:00"/>
        <d v="2020-01-22T00:00:00"/>
        <d v="2021-01-22T00:00:00"/>
        <d v="2022-01-22T00:00:00"/>
        <d v="2023-01-22T00:00:00"/>
        <d v="2018-02-22T00:00:00"/>
        <d v="2019-02-22T00:00:00"/>
        <d v="2020-02-22T00:00:00"/>
        <d v="2021-02-22T00:00:00"/>
        <d v="2022-02-22T00:00:00"/>
        <d v="2023-02-22T00:00:00"/>
        <d v="2018-03-22T00:00:00"/>
        <d v="2019-03-22T00:00:00"/>
        <d v="2020-03-22T00:00:00"/>
        <d v="2021-03-22T00:00:00"/>
        <d v="2022-03-22T00:00:00"/>
        <d v="2023-03-22T00:00:00"/>
        <d v="2018-04-22T00:00:00"/>
        <d v="2019-04-22T00:00:00"/>
        <d v="2020-04-22T00:00:00"/>
        <d v="2021-04-22T00:00:00"/>
        <d v="2022-04-22T00:00:00"/>
        <d v="2023-04-22T00:00:00"/>
        <d v="2018-05-22T00:00:00"/>
        <d v="2019-05-22T00:00:00"/>
        <d v="2020-05-22T00:00:00"/>
        <d v="2021-05-22T00:00:00"/>
        <d v="2022-05-22T00:00:00"/>
        <d v="2023-05-22T00:00:00"/>
        <d v="2018-06-22T00:00:00"/>
        <d v="2019-06-22T00:00:00"/>
        <d v="2020-06-22T00:00:00"/>
        <d v="2021-06-22T00:00:00"/>
        <d v="2022-06-22T00:00:00"/>
        <d v="2023-06-22T00:00:00"/>
        <d v="2018-07-22T00:00:00"/>
        <d v="2019-07-22T00:00:00"/>
        <d v="2020-07-22T00:00:00"/>
        <d v="2021-07-22T00:00:00"/>
        <d v="2022-07-22T00:00:00"/>
        <d v="2023-07-22T00:00:00"/>
        <d v="2018-08-22T00:00:00"/>
        <d v="2019-08-22T00:00:00"/>
        <d v="2020-08-22T00:00:00"/>
        <d v="2021-08-22T00:00:00"/>
        <d v="2022-08-22T00:00:00"/>
        <d v="2023-08-22T00:00:00"/>
        <d v="2018-09-22T00:00:00"/>
        <d v="2019-09-22T00:00:00"/>
        <d v="2020-09-22T00:00:00"/>
        <d v="2021-09-22T00:00:00"/>
        <d v="2022-09-22T00:00:00"/>
        <d v="2023-09-22T00:00:00"/>
        <d v="2018-10-22T00:00:00"/>
        <d v="2019-10-22T00:00:00"/>
        <d v="2020-10-22T00:00:00"/>
        <d v="2021-10-22T00:00:00"/>
        <d v="2022-10-22T00:00:00"/>
        <d v="2023-10-22T00:00:00"/>
        <d v="2018-11-22T00:00:00"/>
        <d v="2019-11-22T00:00:00"/>
        <d v="2020-11-22T00:00:00"/>
        <d v="2021-11-22T00:00:00"/>
        <d v="2022-11-22T00:00:00"/>
        <d v="2018-12-22T00:00:00"/>
        <d v="2019-12-22T00:00:00"/>
        <d v="2020-12-22T00:00:00"/>
        <d v="2021-12-22T00:00:00"/>
        <d v="2022-12-22T00:00:00"/>
        <d v="2018-01-23T00:00:00"/>
        <d v="2019-01-23T00:00:00"/>
        <d v="2020-01-23T00:00:00"/>
        <d v="2021-01-23T00:00:00"/>
        <d v="2022-01-23T00:00:00"/>
        <d v="2023-01-23T00:00:00"/>
        <d v="2018-02-23T00:00:00"/>
        <d v="2019-02-23T00:00:00"/>
        <d v="2020-02-23T00:00:00"/>
        <d v="2021-02-23T00:00:00"/>
        <d v="2022-02-23T00:00:00"/>
        <d v="2023-02-23T00:00:00"/>
        <d v="2018-03-23T00:00:00"/>
        <d v="2019-03-23T00:00:00"/>
        <d v="2020-03-23T00:00:00"/>
        <d v="2021-03-23T00:00:00"/>
        <d v="2022-03-23T00:00:00"/>
        <d v="2023-03-23T00:00:00"/>
        <d v="2018-04-23T00:00:00"/>
        <d v="2019-04-23T00:00:00"/>
        <d v="2020-04-23T00:00:00"/>
        <d v="2021-04-23T00:00:00"/>
        <d v="2022-04-23T00:00:00"/>
        <d v="2023-04-23T00:00:00"/>
        <d v="2018-05-23T00:00:00"/>
        <d v="2019-05-23T00:00:00"/>
        <d v="2020-05-23T00:00:00"/>
        <d v="2021-05-23T00:00:00"/>
        <d v="2022-05-23T00:00:00"/>
        <d v="2023-05-23T00:00:00"/>
        <d v="2018-06-23T00:00:00"/>
        <d v="2019-06-23T00:00:00"/>
        <d v="2020-06-23T00:00:00"/>
        <d v="2021-06-23T00:00:00"/>
        <d v="2022-06-23T00:00:00"/>
        <d v="2023-06-23T00:00:00"/>
        <d v="2018-07-23T00:00:00"/>
        <d v="2019-07-23T00:00:00"/>
        <d v="2020-07-23T00:00:00"/>
        <d v="2021-07-23T00:00:00"/>
        <d v="2022-07-23T00:00:00"/>
        <d v="2023-07-23T00:00:00"/>
        <d v="2018-08-23T00:00:00"/>
        <d v="2019-08-23T00:00:00"/>
        <d v="2020-08-23T00:00:00"/>
        <d v="2021-08-23T00:00:00"/>
        <d v="2022-08-23T00:00:00"/>
        <d v="2023-08-23T00:00:00"/>
        <d v="2018-09-23T00:00:00"/>
        <d v="2019-09-23T00:00:00"/>
        <d v="2020-09-23T00:00:00"/>
        <d v="2021-09-23T00:00:00"/>
        <d v="2022-09-23T00:00:00"/>
        <d v="2023-09-23T00:00:00"/>
        <d v="2018-10-23T00:00:00"/>
        <d v="2019-10-23T00:00:00"/>
        <d v="2020-10-23T00:00:00"/>
        <d v="2021-10-23T00:00:00"/>
        <d v="2022-10-23T00:00:00"/>
        <d v="2023-10-23T00:00:00"/>
        <d v="2018-11-23T00:00:00"/>
        <d v="2019-11-23T00:00:00"/>
        <d v="2020-11-23T00:00:00"/>
        <d v="2021-11-23T00:00:00"/>
        <d v="2022-11-23T00:00:00"/>
        <d v="2018-12-23T00:00:00"/>
        <d v="2019-12-23T00:00:00"/>
        <d v="2020-12-23T00:00:00"/>
        <d v="2021-12-23T00:00:00"/>
        <d v="2022-12-23T00:00:00"/>
        <d v="2018-01-24T00:00:00"/>
        <d v="2019-01-24T00:00:00"/>
        <d v="2020-01-24T00:00:00"/>
        <d v="2021-01-24T00:00:00"/>
        <d v="2022-01-24T00:00:00"/>
        <d v="2023-01-24T00:00:00"/>
        <d v="2018-02-24T00:00:00"/>
        <d v="2019-02-24T00:00:00"/>
        <d v="2020-02-24T00:00:00"/>
        <d v="2021-02-24T00:00:00"/>
        <d v="2022-02-24T00:00:00"/>
        <d v="2023-02-24T00:00:00"/>
        <d v="2018-03-24T00:00:00"/>
        <d v="2019-03-24T00:00:00"/>
        <d v="2020-03-24T00:00:00"/>
        <d v="2021-03-24T00:00:00"/>
        <d v="2022-03-24T00:00:00"/>
        <d v="2023-03-24T00:00:00"/>
        <d v="2018-04-24T00:00:00"/>
        <d v="2019-04-24T00:00:00"/>
        <d v="2020-04-24T00:00:00"/>
        <d v="2021-04-24T00:00:00"/>
        <d v="2022-04-24T00:00:00"/>
        <d v="2023-04-24T00:00:00"/>
        <d v="2018-05-24T00:00:00"/>
        <d v="2019-05-24T00:00:00"/>
        <d v="2020-05-24T00:00:00"/>
        <d v="2021-05-24T00:00:00"/>
        <d v="2022-05-24T00:00:00"/>
        <d v="2023-05-24T00:00:00"/>
        <d v="2018-06-24T00:00:00"/>
        <d v="2019-06-24T00:00:00"/>
        <d v="2020-06-24T00:00:00"/>
        <d v="2021-06-24T00:00:00"/>
        <d v="2022-06-24T00:00:00"/>
        <d v="2023-06-24T00:00:00"/>
        <d v="2018-07-24T00:00:00"/>
        <d v="2019-07-24T00:00:00"/>
        <d v="2020-07-24T00:00:00"/>
        <d v="2021-07-24T00:00:00"/>
        <d v="2022-07-24T00:00:00"/>
        <d v="2023-07-24T00:00:00"/>
        <d v="2018-08-24T00:00:00"/>
        <d v="2019-08-24T00:00:00"/>
        <d v="2020-08-24T00:00:00"/>
        <d v="2021-08-24T00:00:00"/>
        <d v="2022-08-24T00:00:00"/>
        <d v="2023-08-24T00:00:00"/>
        <d v="2018-09-24T00:00:00"/>
        <d v="2019-09-24T00:00:00"/>
        <d v="2020-09-24T00:00:00"/>
        <d v="2021-09-24T00:00:00"/>
        <d v="2022-09-24T00:00:00"/>
        <d v="2023-09-24T00:00:00"/>
        <d v="2018-10-24T00:00:00"/>
        <d v="2019-10-24T00:00:00"/>
        <d v="2020-10-24T00:00:00"/>
        <d v="2021-10-24T00:00:00"/>
        <d v="2022-10-24T00:00:00"/>
        <d v="2023-10-24T00:00:00"/>
        <d v="2018-11-24T00:00:00"/>
        <d v="2019-11-24T00:00:00"/>
        <d v="2020-11-24T00:00:00"/>
        <d v="2021-11-24T00:00:00"/>
        <d v="2022-11-24T00:00:00"/>
        <d v="2018-12-24T00:00:00"/>
        <d v="2019-12-24T00:00:00"/>
        <d v="2020-12-24T00:00:00"/>
        <d v="2021-12-24T00:00:00"/>
        <d v="2022-12-24T00:00:00"/>
        <d v="2018-01-25T00:00:00"/>
        <d v="2019-01-25T00:00:00"/>
        <d v="2020-01-25T00:00:00"/>
        <d v="2021-01-25T00:00:00"/>
        <d v="2022-01-25T00:00:00"/>
        <d v="2023-01-25T00:00:00"/>
        <d v="2018-02-25T00:00:00"/>
        <d v="2019-02-25T00:00:00"/>
        <d v="2020-02-25T00:00:00"/>
        <d v="2021-02-25T00:00:00"/>
        <d v="2022-02-25T00:00:00"/>
        <d v="2023-02-25T00:00:00"/>
        <d v="2018-03-25T00:00:00"/>
        <d v="2019-03-25T00:00:00"/>
        <d v="2020-03-25T00:00:00"/>
        <d v="2021-03-25T00:00:00"/>
        <d v="2022-03-25T00:00:00"/>
        <d v="2023-03-25T00:00:00"/>
        <d v="2018-04-25T00:00:00"/>
        <d v="2019-04-25T00:00:00"/>
        <d v="2020-04-25T00:00:00"/>
        <d v="2021-04-25T00:00:00"/>
        <d v="2022-04-25T00:00:00"/>
        <d v="2023-04-25T00:00:00"/>
        <d v="2018-05-25T00:00:00"/>
        <d v="2019-05-25T00:00:00"/>
        <d v="2020-05-25T00:00:00"/>
        <d v="2021-05-25T00:00:00"/>
        <d v="2022-05-25T00:00:00"/>
        <d v="2023-05-25T00:00:00"/>
        <d v="2018-06-25T00:00:00"/>
        <d v="2019-06-25T00:00:00"/>
        <d v="2020-06-25T00:00:00"/>
        <d v="2021-06-25T00:00:00"/>
        <d v="2022-06-25T00:00:00"/>
        <d v="2023-06-25T00:00:00"/>
        <d v="2018-07-25T00:00:00"/>
        <d v="2019-07-25T00:00:00"/>
        <d v="2020-07-25T00:00:00"/>
        <d v="2021-07-25T00:00:00"/>
        <d v="2022-07-25T00:00:00"/>
        <d v="2023-07-25T00:00:00"/>
        <d v="2018-08-25T00:00:00"/>
        <d v="2019-08-25T00:00:00"/>
        <d v="2020-08-25T00:00:00"/>
        <d v="2021-08-25T00:00:00"/>
        <d v="2022-08-25T00:00:00"/>
        <d v="2023-08-25T00:00:00"/>
        <d v="2018-09-25T00:00:00"/>
        <d v="2019-09-25T00:00:00"/>
        <d v="2020-09-25T00:00:00"/>
        <d v="2021-09-25T00:00:00"/>
        <d v="2022-09-25T00:00:00"/>
        <d v="2023-09-25T00:00:00"/>
        <d v="2018-10-25T00:00:00"/>
        <d v="2019-10-25T00:00:00"/>
        <d v="2020-10-25T00:00:00"/>
        <d v="2021-10-25T00:00:00"/>
        <d v="2022-10-25T00:00:00"/>
        <d v="2023-10-25T00:00:00"/>
        <d v="2018-11-25T00:00:00"/>
        <d v="2019-11-25T00:00:00"/>
        <d v="2020-11-25T00:00:00"/>
        <d v="2021-11-25T00:00:00"/>
        <d v="2022-11-25T00:00:00"/>
        <d v="2018-12-25T00:00:00"/>
        <d v="2019-12-25T00:00:00"/>
        <d v="2020-12-25T00:00:00"/>
        <d v="2021-12-25T00:00:00"/>
        <d v="2022-12-25T00:00:00"/>
        <d v="2018-01-26T00:00:00"/>
        <d v="2019-01-26T00:00:00"/>
        <d v="2020-01-26T00:00:00"/>
        <d v="2021-01-26T00:00:00"/>
        <d v="2022-01-26T00:00:00"/>
        <d v="2023-01-26T00:00:00"/>
        <d v="2018-02-26T00:00:00"/>
        <d v="2019-02-26T00:00:00"/>
        <d v="2020-02-26T00:00:00"/>
        <d v="2021-02-26T00:00:00"/>
        <d v="2022-02-26T00:00:00"/>
        <d v="2023-02-26T00:00:00"/>
        <d v="2018-03-26T00:00:00"/>
        <d v="2019-03-26T00:00:00"/>
        <d v="2020-03-26T00:00:00"/>
        <d v="2021-03-26T00:00:00"/>
        <d v="2022-03-26T00:00:00"/>
        <d v="2023-03-26T00:00:00"/>
        <d v="2018-04-26T00:00:00"/>
        <d v="2019-04-26T00:00:00"/>
        <d v="2020-04-26T00:00:00"/>
        <d v="2021-04-26T00:00:00"/>
        <d v="2022-04-26T00:00:00"/>
        <d v="2023-04-26T00:00:00"/>
        <d v="2018-05-26T00:00:00"/>
        <d v="2019-05-26T00:00:00"/>
        <d v="2020-05-26T00:00:00"/>
        <d v="2021-05-26T00:00:00"/>
        <d v="2022-05-26T00:00:00"/>
        <d v="2023-05-26T00:00:00"/>
        <d v="2018-06-26T00:00:00"/>
        <d v="2019-06-26T00:00:00"/>
        <d v="2020-06-26T00:00:00"/>
        <d v="2021-06-26T00:00:00"/>
        <d v="2022-06-26T00:00:00"/>
        <d v="2023-06-26T00:00:00"/>
        <d v="2018-07-26T00:00:00"/>
        <d v="2019-07-26T00:00:00"/>
        <d v="2020-07-26T00:00:00"/>
        <d v="2021-07-26T00:00:00"/>
        <d v="2022-07-26T00:00:00"/>
        <d v="2023-07-26T00:00:00"/>
        <d v="2018-08-26T00:00:00"/>
        <d v="2019-08-26T00:00:00"/>
        <d v="2020-08-26T00:00:00"/>
        <d v="2021-08-26T00:00:00"/>
        <d v="2022-08-26T00:00:00"/>
        <d v="2023-08-26T00:00:00"/>
        <d v="2018-09-26T00:00:00"/>
        <d v="2019-09-26T00:00:00"/>
        <d v="2020-09-26T00:00:00"/>
        <d v="2021-09-26T00:00:00"/>
        <d v="2022-09-26T00:00:00"/>
        <d v="2023-09-26T00:00:00"/>
        <d v="2018-10-26T00:00:00"/>
        <d v="2019-10-26T00:00:00"/>
        <d v="2020-10-26T00:00:00"/>
        <d v="2021-10-26T00:00:00"/>
        <d v="2022-10-26T00:00:00"/>
        <d v="2023-10-26T00:00:00"/>
        <d v="2018-11-26T00:00:00"/>
        <d v="2019-11-26T00:00:00"/>
        <d v="2020-11-26T00:00:00"/>
        <d v="2021-11-26T00:00:00"/>
        <d v="2022-11-26T00:00:00"/>
        <d v="2018-12-26T00:00:00"/>
        <d v="2019-12-26T00:00:00"/>
        <d v="2020-12-26T00:00:00"/>
        <d v="2021-12-26T00:00:00"/>
        <d v="2022-12-26T00:00:00"/>
        <d v="2018-01-27T00:00:00"/>
        <d v="2019-01-27T00:00:00"/>
        <d v="2020-01-27T00:00:00"/>
        <d v="2021-01-27T00:00:00"/>
        <d v="2022-01-27T00:00:00"/>
        <d v="2023-01-27T00:00:00"/>
        <d v="2018-02-27T00:00:00"/>
        <d v="2019-02-27T00:00:00"/>
        <d v="2020-02-27T00:00:00"/>
        <d v="2021-02-27T00:00:00"/>
        <d v="2022-02-27T00:00:00"/>
        <d v="2023-02-27T00:00:00"/>
        <d v="2018-03-27T00:00:00"/>
        <d v="2019-03-27T00:00:00"/>
        <d v="2020-03-27T00:00:00"/>
        <d v="2021-03-27T00:00:00"/>
        <d v="2022-03-27T00:00:00"/>
        <d v="2023-03-27T00:00:00"/>
        <d v="2018-04-27T00:00:00"/>
        <d v="2019-04-27T00:00:00"/>
        <d v="2020-04-27T00:00:00"/>
        <d v="2021-04-27T00:00:00"/>
        <d v="2022-04-27T00:00:00"/>
        <d v="2023-04-27T00:00:00"/>
        <d v="2018-05-27T00:00:00"/>
        <d v="2019-05-27T00:00:00"/>
        <d v="2020-05-27T00:00:00"/>
        <d v="2021-05-27T00:00:00"/>
        <d v="2022-05-27T00:00:00"/>
        <d v="2023-05-27T00:00:00"/>
        <d v="2018-06-27T00:00:00"/>
        <d v="2019-06-27T00:00:00"/>
        <d v="2020-06-27T00:00:00"/>
        <d v="2021-06-27T00:00:00"/>
        <d v="2022-06-27T00:00:00"/>
        <d v="2023-06-27T00:00:00"/>
        <d v="2018-07-27T00:00:00"/>
        <d v="2019-07-27T00:00:00"/>
        <d v="2020-07-27T00:00:00"/>
        <d v="2021-07-27T00:00:00"/>
        <d v="2022-07-27T00:00:00"/>
        <d v="2023-07-27T00:00:00"/>
        <d v="2018-08-27T00:00:00"/>
        <d v="2019-08-27T00:00:00"/>
        <d v="2020-08-27T00:00:00"/>
        <d v="2021-08-27T00:00:00"/>
        <d v="2022-08-27T00:00:00"/>
        <d v="2023-08-27T00:00:00"/>
        <d v="2018-09-27T00:00:00"/>
        <d v="2019-09-27T00:00:00"/>
        <d v="2020-09-27T00:00:00"/>
        <d v="2021-09-27T00:00:00"/>
        <d v="2022-09-27T00:00:00"/>
        <d v="2023-09-27T00:00:00"/>
        <d v="2018-10-27T00:00:00"/>
        <d v="2019-10-27T00:00:00"/>
        <d v="2020-10-27T00:00:00"/>
        <d v="2021-10-27T00:00:00"/>
        <d v="2022-10-27T00:00:00"/>
        <d v="2023-10-27T00:00:00"/>
        <d v="2018-11-27T00:00:00"/>
        <d v="2019-11-27T00:00:00"/>
        <d v="2020-11-27T00:00:00"/>
        <d v="2021-11-27T00:00:00"/>
        <d v="2022-11-27T00:00:00"/>
        <d v="2018-12-27T00:00:00"/>
        <d v="2019-12-27T00:00:00"/>
        <d v="2020-12-27T00:00:00"/>
        <d v="2021-12-27T00:00:00"/>
        <d v="2022-12-27T00:00:00"/>
        <d v="2018-01-28T00:00:00"/>
        <d v="2019-01-28T00:00:00"/>
        <d v="2020-01-28T00:00:00"/>
        <d v="2021-01-28T00:00:00"/>
        <d v="2022-01-28T00:00:00"/>
        <d v="2023-01-28T00:00:00"/>
        <d v="2018-02-28T00:00:00"/>
        <d v="2019-02-28T00:00:00"/>
        <d v="2020-02-28T00:00:00"/>
        <d v="2021-02-28T00:00:00"/>
        <d v="2022-02-28T00:00:00"/>
        <d v="2023-02-28T00:00:00"/>
        <d v="2018-03-28T00:00:00"/>
        <d v="2019-03-28T00:00:00"/>
        <d v="2020-03-28T00:00:00"/>
        <d v="2021-03-28T00:00:00"/>
        <d v="2022-03-28T00:00:00"/>
        <d v="2023-03-28T00:00:00"/>
        <d v="2018-04-28T00:00:00"/>
        <d v="2019-04-28T00:00:00"/>
        <d v="2020-04-28T00:00:00"/>
        <d v="2021-04-28T00:00:00"/>
        <d v="2022-04-28T00:00:00"/>
        <d v="2023-04-28T00:00:00"/>
        <d v="2018-05-28T00:00:00"/>
        <d v="2019-05-28T00:00:00"/>
        <d v="2020-05-28T00:00:00"/>
        <d v="2021-05-28T00:00:00"/>
        <d v="2022-05-28T00:00:00"/>
        <d v="2023-05-28T00:00:00"/>
        <d v="2018-06-28T00:00:00"/>
        <d v="2019-06-28T00:00:00"/>
        <d v="2020-06-28T00:00:00"/>
        <d v="2021-06-28T00:00:00"/>
        <d v="2022-06-28T00:00:00"/>
        <d v="2023-06-28T00:00:00"/>
        <d v="2018-07-28T00:00:00"/>
        <d v="2019-07-28T00:00:00"/>
        <d v="2020-07-28T00:00:00"/>
        <d v="2021-07-28T00:00:00"/>
        <d v="2022-07-28T00:00:00"/>
        <d v="2023-07-28T00:00:00"/>
        <d v="2018-08-28T00:00:00"/>
        <d v="2019-08-28T00:00:00"/>
        <d v="2020-08-28T00:00:00"/>
        <d v="2021-08-28T00:00:00"/>
        <d v="2022-08-28T00:00:00"/>
        <d v="2023-08-28T00:00:00"/>
        <d v="2018-09-28T00:00:00"/>
        <d v="2019-09-28T00:00:00"/>
        <d v="2020-09-28T00:00:00"/>
        <d v="2021-09-28T00:00:00"/>
        <d v="2022-09-28T00:00:00"/>
        <d v="2023-09-28T00:00:00"/>
        <d v="2018-10-28T00:00:00"/>
        <d v="2019-10-28T00:00:00"/>
        <d v="2020-10-28T00:00:00"/>
        <d v="2021-10-28T00:00:00"/>
        <d v="2022-10-28T00:00:00"/>
        <d v="2023-10-28T00:00:00"/>
        <d v="2018-11-28T00:00:00"/>
        <d v="2019-11-28T00:00:00"/>
        <d v="2020-11-28T00:00:00"/>
        <d v="2021-11-28T00:00:00"/>
        <d v="2022-11-28T00:00:00"/>
        <d v="2018-12-28T00:00:00"/>
        <d v="2019-12-28T00:00:00"/>
        <d v="2020-12-28T00:00:00"/>
        <d v="2021-12-28T00:00:00"/>
        <d v="2022-12-28T00:00:00"/>
        <d v="2018-01-29T00:00:00"/>
        <d v="2019-01-29T00:00:00"/>
        <d v="2020-01-29T00:00:00"/>
        <d v="2021-01-29T00:00:00"/>
        <d v="2022-01-29T00:00:00"/>
        <d v="2023-01-29T00:00:00"/>
        <d v="2020-02-29T00:00:00"/>
        <d v="2018-03-29T00:00:00"/>
        <d v="2019-03-29T00:00:00"/>
        <d v="2020-03-29T00:00:00"/>
        <d v="2021-03-29T00:00:00"/>
        <d v="2022-03-29T00:00:00"/>
        <d v="2023-03-29T00:00:00"/>
        <d v="2018-04-29T00:00:00"/>
        <d v="2019-04-29T00:00:00"/>
        <d v="2020-04-29T00:00:00"/>
        <d v="2021-04-29T00:00:00"/>
        <d v="2022-04-29T00:00:00"/>
        <d v="2023-04-29T00:00:00"/>
        <d v="2018-05-29T00:00:00"/>
        <d v="2019-05-29T00:00:00"/>
        <d v="2020-05-29T00:00:00"/>
        <d v="2021-05-29T00:00:00"/>
        <d v="2022-05-29T00:00:00"/>
        <d v="2023-05-29T00:00:00"/>
        <d v="2018-06-29T00:00:00"/>
        <d v="2019-06-29T00:00:00"/>
        <d v="2020-06-29T00:00:00"/>
        <d v="2021-06-29T00:00:00"/>
        <d v="2022-06-29T00:00:00"/>
        <d v="2023-06-29T00:00:00"/>
        <d v="2018-07-29T00:00:00"/>
        <d v="2019-07-29T00:00:00"/>
        <d v="2020-07-29T00:00:00"/>
        <d v="2021-07-29T00:00:00"/>
        <d v="2022-07-29T00:00:00"/>
        <d v="2023-07-29T00:00:00"/>
        <d v="2018-08-29T00:00:00"/>
        <d v="2019-08-29T00:00:00"/>
        <d v="2020-08-29T00:00:00"/>
        <d v="2021-08-29T00:00:00"/>
        <d v="2022-08-29T00:00:00"/>
        <d v="2023-08-29T00:00:00"/>
        <d v="2018-09-29T00:00:00"/>
        <d v="2019-09-29T00:00:00"/>
        <d v="2020-09-29T00:00:00"/>
        <d v="2021-09-29T00:00:00"/>
        <d v="2022-09-29T00:00:00"/>
        <d v="2023-09-29T00:00:00"/>
        <d v="2018-10-29T00:00:00"/>
        <d v="2019-10-29T00:00:00"/>
        <d v="2020-10-29T00:00:00"/>
        <d v="2021-10-29T00:00:00"/>
        <d v="2022-10-29T00:00:00"/>
        <d v="2023-10-29T00:00:00"/>
        <d v="2018-11-29T00:00:00"/>
        <d v="2019-11-29T00:00:00"/>
        <d v="2020-11-29T00:00:00"/>
        <d v="2021-11-29T00:00:00"/>
        <d v="2022-11-29T00:00:00"/>
        <d v="2018-12-29T00:00:00"/>
        <d v="2019-12-29T00:00:00"/>
        <d v="2020-12-29T00:00:00"/>
        <d v="2021-12-29T00:00:00"/>
        <d v="2022-12-29T00:00:00"/>
        <d v="2018-01-30T00:00:00"/>
        <d v="2019-01-30T00:00:00"/>
        <d v="2020-01-30T00:00:00"/>
        <d v="2021-01-30T00:00:00"/>
        <d v="2022-01-30T00:00:00"/>
        <d v="2023-01-30T00:00:00"/>
        <d v="2018-03-30T00:00:00"/>
        <d v="2019-03-30T00:00:00"/>
        <d v="2020-03-30T00:00:00"/>
        <d v="2021-03-30T00:00:00"/>
        <d v="2022-03-30T00:00:00"/>
        <d v="2023-03-30T00:00:00"/>
        <d v="2018-04-30T00:00:00"/>
        <d v="2019-04-30T00:00:00"/>
        <d v="2020-04-30T00:00:00"/>
        <d v="2021-04-30T00:00:00"/>
        <d v="2022-04-30T00:00:00"/>
        <d v="2023-04-30T00:00:00"/>
        <d v="2018-05-30T00:00:00"/>
        <d v="2019-05-30T00:00:00"/>
        <d v="2020-05-30T00:00:00"/>
        <d v="2021-05-30T00:00:00"/>
        <d v="2022-05-30T00:00:00"/>
        <d v="2023-05-30T00:00:00"/>
        <d v="2018-06-30T00:00:00"/>
        <d v="2019-06-30T00:00:00"/>
        <d v="2020-06-30T00:00:00"/>
        <d v="2021-06-30T00:00:00"/>
        <d v="2022-06-30T00:00:00"/>
        <d v="2023-06-30T00:00:00"/>
        <d v="2018-07-30T00:00:00"/>
        <d v="2019-07-30T00:00:00"/>
        <d v="2020-07-30T00:00:00"/>
        <d v="2021-07-30T00:00:00"/>
        <d v="2022-07-30T00:00:00"/>
        <d v="2023-07-30T00:00:00"/>
        <d v="2018-08-30T00:00:00"/>
        <d v="2019-08-30T00:00:00"/>
        <d v="2020-08-30T00:00:00"/>
        <d v="2021-08-30T00:00:00"/>
        <d v="2022-08-30T00:00:00"/>
        <d v="2023-08-30T00:00:00"/>
        <d v="2018-09-30T00:00:00"/>
        <d v="2019-09-30T00:00:00"/>
        <d v="2020-09-30T00:00:00"/>
        <d v="2021-09-30T00:00:00"/>
        <d v="2022-09-30T00:00:00"/>
        <d v="2023-09-30T00:00:00"/>
        <d v="2018-10-30T00:00:00"/>
        <d v="2019-10-30T00:00:00"/>
        <d v="2020-10-30T00:00:00"/>
        <d v="2021-10-30T00:00:00"/>
        <d v="2022-10-30T00:00:00"/>
        <d v="2023-10-30T00:00:00"/>
        <d v="2018-11-30T00:00:00"/>
        <d v="2019-11-30T00:00:00"/>
        <d v="2020-11-30T00:00:00"/>
        <d v="2021-11-30T00:00:00"/>
        <d v="2022-11-30T00:00:00"/>
        <d v="2018-12-30T00:00:00"/>
        <d v="2019-12-30T00:00:00"/>
        <d v="2020-12-30T00:00:00"/>
        <d v="2021-12-30T00:00:00"/>
        <d v="2022-12-30T00:00:00"/>
        <d v="2018-01-31T00:00:00"/>
        <d v="2019-01-31T00:00:00"/>
        <d v="2020-01-31T00:00:00"/>
        <d v="2021-01-31T00:00:00"/>
        <d v="2022-01-31T00:00:00"/>
        <d v="2023-01-31T00:00:00"/>
        <d v="2018-03-31T00:00:00"/>
        <d v="2019-03-31T00:00:00"/>
        <d v="2020-03-31T00:00:00"/>
        <d v="2021-03-31T00:00:00"/>
        <d v="2022-03-31T00:00:00"/>
        <d v="2023-03-31T00:00:00"/>
        <d v="2018-05-31T00:00:00"/>
        <d v="2019-05-31T00:00:00"/>
        <d v="2020-05-31T00:00:00"/>
        <d v="2021-05-31T00:00:00"/>
        <d v="2022-05-31T00:00:00"/>
        <d v="2023-05-31T00:00:00"/>
        <d v="2018-07-31T00:00:00"/>
        <d v="2019-07-31T00:00:00"/>
        <d v="2020-07-31T00:00:00"/>
        <d v="2021-07-31T00:00:00"/>
        <d v="2022-07-31T00:00:00"/>
        <d v="2023-07-31T00:00:00"/>
        <d v="2018-08-31T00:00:00"/>
        <d v="2019-08-31T00:00:00"/>
        <d v="2020-08-31T00:00:00"/>
        <d v="2021-08-31T00:00:00"/>
        <d v="2022-08-31T00:00:00"/>
        <d v="2023-08-31T00:00:00"/>
        <d v="2018-10-31T00:00:00"/>
        <d v="2019-10-31T00:00:00"/>
        <d v="2020-10-31T00:00:00"/>
        <d v="2021-10-31T00:00:00"/>
        <d v="2022-10-31T00:00:00"/>
        <d v="2023-10-31T00:00:00"/>
        <d v="2018-12-31T00:00:00"/>
        <d v="2019-12-31T00:00:00"/>
        <d v="2020-12-31T00:00:00"/>
        <d v="2021-12-31T00:00:00"/>
        <d v="2022-12-31T00:00:00"/>
      </sharedItems>
      <fieldGroup par="4"/>
    </cacheField>
    <cacheField name="valor" numFmtId="0">
      <sharedItems containsSemiMixedTypes="0" containsString="0" containsNumber="1" containsInteger="1" minValue="0" maxValue="267"/>
    </cacheField>
    <cacheField name="Meses (Data)" numFmtId="0" databaseField="0">
      <fieldGroup base="0">
        <rangePr groupBy="months" startDate="2018-01-01T00:00:00" endDate="2023-11-2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2/11/2023"/>
        </groupItems>
      </fieldGroup>
    </cacheField>
    <cacheField name="Trimestres (Data)" numFmtId="0" databaseField="0">
      <fieldGroup base="0">
        <rangePr groupBy="quarters" startDate="2018-01-01T00:00:00" endDate="2023-11-22T00:00:00"/>
        <groupItems count="6">
          <s v="&lt;01/01/2018"/>
          <s v="Trim1"/>
          <s v="Trim2"/>
          <s v="Trim3"/>
          <s v="Trim4"/>
          <s v="&gt;22/11/2023"/>
        </groupItems>
      </fieldGroup>
    </cacheField>
    <cacheField name="Anos (Data)" numFmtId="0" databaseField="0">
      <fieldGroup base="0">
        <rangePr groupBy="years" startDate="2018-01-01T00:00:00" endDate="2023-11-22T00:00:00"/>
        <groupItems count="8">
          <s v="&lt;01/01/2018"/>
          <s v="2018"/>
          <s v="2019"/>
          <s v="2020"/>
          <s v="2021"/>
          <s v="2022"/>
          <s v="2023"/>
          <s v="&gt;22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yel" refreshedDate="45254.812852662035" createdVersion="8" refreshedVersion="8" minRefreshableVersion="3" recordCount="130" xr:uid="{00000000-000A-0000-FFFF-FFFF15000000}">
  <cacheSource type="worksheet">
    <worksheetSource name="Tabela2" r:id="rId2"/>
  </cacheSource>
  <cacheFields count="5">
    <cacheField name="Data Dica" numFmtId="17">
      <sharedItems containsSemiMixedTypes="0" containsNonDate="0" containsDate="1" containsString="0" minDate="2013-01-01T00:00:00" maxDate="2023-10-02T00:00:00" count="130"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22-01-01T00:00:00"/>
        <d v="2023-01-01T00:00:00"/>
        <d v="2013-02-01T00:00:00"/>
        <d v="2014-02-01T00:00:00"/>
        <d v="2015-02-01T00:00:00"/>
        <d v="2016-02-01T00:00:00"/>
        <d v="2017-02-01T00:00:00"/>
        <d v="2018-02-01T00:00:00"/>
        <d v="2019-02-01T00:00:00"/>
        <d v="2020-02-01T00:00:00"/>
        <d v="2021-02-01T00:00:00"/>
        <d v="2022-02-01T00:00:00"/>
        <d v="2023-02-01T00:00:00"/>
        <d v="2013-03-01T00:00:00"/>
        <d v="2014-03-01T00:00:00"/>
        <d v="2015-03-01T00:00:00"/>
        <d v="2016-03-01T00:00:00"/>
        <d v="2017-03-01T00:00:00"/>
        <d v="2018-03-01T00:00:00"/>
        <d v="2019-03-01T00:00:00"/>
        <d v="2020-03-01T00:00:00"/>
        <d v="2021-03-01T00:00:00"/>
        <d v="2022-03-01T00:00:00"/>
        <d v="2023-03-01T00:00:00"/>
        <d v="2013-04-01T00:00:00"/>
        <d v="2014-04-01T00:00:00"/>
        <d v="2015-04-01T00:00:00"/>
        <d v="2016-04-01T00:00:00"/>
        <d v="2017-04-01T00:00:00"/>
        <d v="2018-04-01T00:00:00"/>
        <d v="2019-04-01T00:00:00"/>
        <d v="2020-04-01T00:00:00"/>
        <d v="2021-04-01T00:00:00"/>
        <d v="2022-04-01T00:00:00"/>
        <d v="2023-04-01T00:00:00"/>
        <d v="2013-05-01T00:00:00"/>
        <d v="2014-05-01T00:00:00"/>
        <d v="2015-05-01T00:00:00"/>
        <d v="2016-05-01T00:00:00"/>
        <d v="2017-05-01T00:00:00"/>
        <d v="2018-05-01T00:00:00"/>
        <d v="2019-05-01T00:00:00"/>
        <d v="2020-05-01T00:00:00"/>
        <d v="2021-05-01T00:00:00"/>
        <d v="2022-05-01T00:00:00"/>
        <d v="2023-05-01T00:00:00"/>
        <d v="2013-06-01T00:00:00"/>
        <d v="2014-06-01T00:00:00"/>
        <d v="2015-06-01T00:00:00"/>
        <d v="2016-06-01T00:00:00"/>
        <d v="2017-06-01T00:00:00"/>
        <d v="2018-06-01T00:00:00"/>
        <d v="2019-06-01T00:00:00"/>
        <d v="2020-06-01T00:00:00"/>
        <d v="2021-06-01T00:00:00"/>
        <d v="2022-06-01T00:00:00"/>
        <d v="2023-06-01T00:00:00"/>
        <d v="2013-07-01T00:00:00"/>
        <d v="2014-07-01T00:00:00"/>
        <d v="2015-07-01T00:00:00"/>
        <d v="2016-07-01T00:00:00"/>
        <d v="2017-07-01T00:00:00"/>
        <d v="2018-07-01T00:00:00"/>
        <d v="2019-07-01T00:00:00"/>
        <d v="2020-07-01T00:00:00"/>
        <d v="2021-07-01T00:00:00"/>
        <d v="2022-07-01T00:00:00"/>
        <d v="2023-07-01T00:00:00"/>
        <d v="2013-08-01T00:00:00"/>
        <d v="2014-08-01T00:00:00"/>
        <d v="2015-08-01T00:00:00"/>
        <d v="2016-08-01T00:00:00"/>
        <d v="2017-08-01T00:00:00"/>
        <d v="2018-08-01T00:00:00"/>
        <d v="2019-08-01T00:00:00"/>
        <d v="2020-08-01T00:00:00"/>
        <d v="2021-08-01T00:00:00"/>
        <d v="2022-08-01T00:00:00"/>
        <d v="2023-08-01T00:00:00"/>
        <d v="2013-09-01T00:00:00"/>
        <d v="2014-09-01T00:00:00"/>
        <d v="2015-09-01T00:00:00"/>
        <d v="2016-09-01T00:00:00"/>
        <d v="2017-09-01T00:00:00"/>
        <d v="2018-09-01T00:00:00"/>
        <d v="2019-09-01T00:00:00"/>
        <d v="2020-09-01T00:00:00"/>
        <d v="2021-09-01T00:00:00"/>
        <d v="2022-09-01T00:00:00"/>
        <d v="2023-09-01T00:00:00"/>
        <d v="2013-10-01T00:00:00"/>
        <d v="2014-10-01T00:00:00"/>
        <d v="2015-10-01T00:00:00"/>
        <d v="2016-10-01T00:00:00"/>
        <d v="2017-10-01T00:00:00"/>
        <d v="2018-10-01T00:00:00"/>
        <d v="2019-10-01T00:00:00"/>
        <d v="2020-10-01T00:00:00"/>
        <d v="2021-10-01T00:00:00"/>
        <d v="2022-10-01T00:00:00"/>
        <d v="2023-10-01T00:00:00"/>
        <d v="2013-11-01T00:00:00"/>
        <d v="2014-11-01T00:00:00"/>
        <d v="2015-11-01T00:00:00"/>
        <d v="2016-11-01T00:00:00"/>
        <d v="2017-11-01T00:00:00"/>
        <d v="2018-11-01T00:00:00"/>
        <d v="2019-11-01T00:00:00"/>
        <d v="2020-11-01T00:00:00"/>
        <d v="2021-11-01T00:00:00"/>
        <d v="2022-11-01T00:00:00"/>
        <d v="2013-12-01T00:00:00"/>
        <d v="2014-12-01T00:00:00"/>
        <d v="2015-12-01T00:00:00"/>
        <d v="2016-12-01T00:00:00"/>
        <d v="2017-12-01T00:00:00"/>
        <d v="2018-12-01T00:00:00"/>
        <d v="2019-12-01T00:00:00"/>
        <d v="2020-12-01T00:00:00"/>
        <d v="2021-12-01T00:00:00"/>
        <d v="2022-12-01T00:00:00"/>
      </sharedItems>
      <fieldGroup par="4"/>
    </cacheField>
    <cacheField name="Geração [GWh]" numFmtId="3">
      <sharedItems containsSemiMixedTypes="0" containsString="0" containsNumber="1" minValue="2699.6126932799998" maxValue="8430.9316793800008"/>
    </cacheField>
    <cacheField name="Meses (Data Dica)" numFmtId="0" databaseField="0">
      <fieldGroup base="0">
        <rangePr groupBy="months" startDate="2013-01-01T00:00:00" endDate="2023-10-02T00:00:00"/>
        <groupItems count="14">
          <s v="&lt;01/01/201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0/2023"/>
        </groupItems>
      </fieldGroup>
    </cacheField>
    <cacheField name="Trimestres (Data Dica)" numFmtId="0" databaseField="0">
      <fieldGroup base="0">
        <rangePr groupBy="quarters" startDate="2013-01-01T00:00:00" endDate="2023-10-02T00:00:00"/>
        <groupItems count="6">
          <s v="&lt;01/01/2013"/>
          <s v="Trim1"/>
          <s v="Trim2"/>
          <s v="Trim3"/>
          <s v="Trim4"/>
          <s v="&gt;02/10/2023"/>
        </groupItems>
      </fieldGroup>
    </cacheField>
    <cacheField name="Anos (Data Dica)" numFmtId="0" databaseField="0">
      <fieldGroup base="0">
        <rangePr groupBy="years" startDate="2013-01-01T00:00:00" endDate="2023-10-02T00:00:00"/>
        <groupItems count="13">
          <s v="&lt;01/01/2013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2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1">
  <r>
    <x v="0"/>
    <n v="47"/>
  </r>
  <r>
    <x v="1"/>
    <n v="83"/>
  </r>
  <r>
    <x v="2"/>
    <n v="45"/>
  </r>
  <r>
    <x v="3"/>
    <n v="48"/>
  </r>
  <r>
    <x v="4"/>
    <n v="153"/>
  </r>
  <r>
    <x v="5"/>
    <n v="72"/>
  </r>
  <r>
    <x v="6"/>
    <n v="86"/>
  </r>
  <r>
    <x v="7"/>
    <n v="162"/>
  </r>
  <r>
    <x v="8"/>
    <n v="130"/>
  </r>
  <r>
    <x v="9"/>
    <n v="46"/>
  </r>
  <r>
    <x v="10"/>
    <n v="194"/>
  </r>
  <r>
    <x v="11"/>
    <n v="187"/>
  </r>
  <r>
    <x v="12"/>
    <n v="75"/>
  </r>
  <r>
    <x v="13"/>
    <n v="175"/>
  </r>
  <r>
    <x v="14"/>
    <n v="183"/>
  </r>
  <r>
    <x v="15"/>
    <n v="254"/>
  </r>
  <r>
    <x v="16"/>
    <n v="181"/>
  </r>
  <r>
    <x v="17"/>
    <n v="170"/>
  </r>
  <r>
    <x v="18"/>
    <n v="82"/>
  </r>
  <r>
    <x v="19"/>
    <n v="133"/>
  </r>
  <r>
    <x v="20"/>
    <n v="130"/>
  </r>
  <r>
    <x v="21"/>
    <n v="224"/>
  </r>
  <r>
    <x v="22"/>
    <n v="219"/>
  </r>
  <r>
    <x v="23"/>
    <n v="196"/>
  </r>
  <r>
    <x v="24"/>
    <n v="80"/>
  </r>
  <r>
    <x v="25"/>
    <n v="124"/>
  </r>
  <r>
    <x v="26"/>
    <n v="119"/>
  </r>
  <r>
    <x v="27"/>
    <n v="176"/>
  </r>
  <r>
    <x v="28"/>
    <n v="161"/>
  </r>
  <r>
    <x v="29"/>
    <n v="140"/>
  </r>
  <r>
    <x v="30"/>
    <n v="74"/>
  </r>
  <r>
    <x v="31"/>
    <n v="127"/>
  </r>
  <r>
    <x v="32"/>
    <n v="140"/>
  </r>
  <r>
    <x v="33"/>
    <n v="97"/>
  </r>
  <r>
    <x v="34"/>
    <n v="101"/>
  </r>
  <r>
    <x v="35"/>
    <n v="127"/>
  </r>
  <r>
    <x v="36"/>
    <n v="37"/>
  </r>
  <r>
    <x v="37"/>
    <n v="56"/>
  </r>
  <r>
    <x v="38"/>
    <n v="64"/>
  </r>
  <r>
    <x v="39"/>
    <n v="30"/>
  </r>
  <r>
    <x v="40"/>
    <n v="58"/>
  </r>
  <r>
    <x v="41"/>
    <n v="53"/>
  </r>
  <r>
    <x v="42"/>
    <n v="11"/>
  </r>
  <r>
    <x v="43"/>
    <n v="25"/>
  </r>
  <r>
    <x v="44"/>
    <n v="14"/>
  </r>
  <r>
    <x v="45"/>
    <n v="22"/>
  </r>
  <r>
    <x v="46"/>
    <n v="30"/>
  </r>
  <r>
    <x v="47"/>
    <n v="20"/>
  </r>
  <r>
    <x v="48"/>
    <n v="8"/>
  </r>
  <r>
    <x v="49"/>
    <n v="6"/>
  </r>
  <r>
    <x v="50"/>
    <n v="9"/>
  </r>
  <r>
    <x v="51"/>
    <n v="9"/>
  </r>
  <r>
    <x v="52"/>
    <n v="8"/>
  </r>
  <r>
    <x v="53"/>
    <n v="9"/>
  </r>
  <r>
    <x v="54"/>
    <n v="15"/>
  </r>
  <r>
    <x v="55"/>
    <n v="8"/>
  </r>
  <r>
    <x v="56"/>
    <n v="8"/>
  </r>
  <r>
    <x v="57"/>
    <n v="8"/>
  </r>
  <r>
    <x v="58"/>
    <n v="8"/>
  </r>
  <r>
    <x v="59"/>
    <n v="8"/>
  </r>
  <r>
    <x v="60"/>
    <n v="11"/>
  </r>
  <r>
    <x v="61"/>
    <n v="9"/>
  </r>
  <r>
    <x v="62"/>
    <n v="7"/>
  </r>
  <r>
    <x v="63"/>
    <n v="9"/>
  </r>
  <r>
    <x v="64"/>
    <n v="8"/>
  </r>
  <r>
    <x v="65"/>
    <n v="8"/>
  </r>
  <r>
    <x v="66"/>
    <n v="43"/>
  </r>
  <r>
    <x v="67"/>
    <n v="25"/>
  </r>
  <r>
    <x v="68"/>
    <n v="9"/>
  </r>
  <r>
    <x v="69"/>
    <n v="75"/>
  </r>
  <r>
    <x v="70"/>
    <n v="31"/>
  </r>
  <r>
    <x v="71"/>
    <n v="48"/>
  </r>
  <r>
    <x v="72"/>
    <n v="89"/>
  </r>
  <r>
    <x v="73"/>
    <n v="46"/>
  </r>
  <r>
    <x v="74"/>
    <n v="56"/>
  </r>
  <r>
    <x v="75"/>
    <n v="179"/>
  </r>
  <r>
    <x v="76"/>
    <n v="145"/>
  </r>
  <r>
    <x v="77"/>
    <n v="81"/>
  </r>
  <r>
    <x v="78"/>
    <n v="162"/>
  </r>
  <r>
    <x v="79"/>
    <n v="114"/>
  </r>
  <r>
    <x v="80"/>
    <n v="14"/>
  </r>
  <r>
    <x v="81"/>
    <n v="212"/>
  </r>
  <r>
    <x v="82"/>
    <n v="197"/>
  </r>
  <r>
    <x v="83"/>
    <n v="74"/>
  </r>
  <r>
    <x v="84"/>
    <n v="176"/>
  </r>
  <r>
    <x v="85"/>
    <n v="208"/>
  </r>
  <r>
    <x v="86"/>
    <n v="254"/>
  </r>
  <r>
    <x v="87"/>
    <n v="200"/>
  </r>
  <r>
    <x v="88"/>
    <n v="188"/>
  </r>
  <r>
    <x v="89"/>
    <n v="80"/>
  </r>
  <r>
    <x v="90"/>
    <n v="134"/>
  </r>
  <r>
    <x v="91"/>
    <n v="137"/>
  </r>
  <r>
    <x v="92"/>
    <n v="209"/>
  </r>
  <r>
    <x v="93"/>
    <n v="185"/>
  </r>
  <r>
    <x v="94"/>
    <n v="199"/>
  </r>
  <r>
    <x v="95"/>
    <n v="93"/>
  </r>
  <r>
    <x v="96"/>
    <n v="129"/>
  </r>
  <r>
    <x v="97"/>
    <n v="118"/>
  </r>
  <r>
    <x v="98"/>
    <n v="170"/>
  </r>
  <r>
    <x v="99"/>
    <n v="203"/>
  </r>
  <r>
    <x v="100"/>
    <n v="185"/>
  </r>
  <r>
    <x v="101"/>
    <n v="85"/>
  </r>
  <r>
    <x v="102"/>
    <n v="89"/>
  </r>
  <r>
    <x v="103"/>
    <n v="160"/>
  </r>
  <r>
    <x v="104"/>
    <n v="105"/>
  </r>
  <r>
    <x v="105"/>
    <n v="94"/>
  </r>
  <r>
    <x v="106"/>
    <n v="126"/>
  </r>
  <r>
    <x v="107"/>
    <n v="47"/>
  </r>
  <r>
    <x v="108"/>
    <n v="50"/>
  </r>
  <r>
    <x v="109"/>
    <n v="57"/>
  </r>
  <r>
    <x v="110"/>
    <n v="29"/>
  </r>
  <r>
    <x v="111"/>
    <n v="53"/>
  </r>
  <r>
    <x v="112"/>
    <n v="38"/>
  </r>
  <r>
    <x v="113"/>
    <n v="11"/>
  </r>
  <r>
    <x v="114"/>
    <n v="22"/>
  </r>
  <r>
    <x v="115"/>
    <n v="14"/>
  </r>
  <r>
    <x v="116"/>
    <n v="17"/>
  </r>
  <r>
    <x v="117"/>
    <n v="22"/>
  </r>
  <r>
    <x v="118"/>
    <n v="19"/>
  </r>
  <r>
    <x v="119"/>
    <n v="2"/>
  </r>
  <r>
    <x v="120"/>
    <n v="10"/>
  </r>
  <r>
    <x v="121"/>
    <n v="9"/>
  </r>
  <r>
    <x v="122"/>
    <n v="8"/>
  </r>
  <r>
    <x v="123"/>
    <n v="9"/>
  </r>
  <r>
    <x v="124"/>
    <n v="9"/>
  </r>
  <r>
    <x v="125"/>
    <n v="9"/>
  </r>
  <r>
    <x v="126"/>
    <n v="7"/>
  </r>
  <r>
    <x v="127"/>
    <n v="8"/>
  </r>
  <r>
    <x v="128"/>
    <n v="8"/>
  </r>
  <r>
    <x v="129"/>
    <n v="8"/>
  </r>
  <r>
    <x v="130"/>
    <n v="8"/>
  </r>
  <r>
    <x v="131"/>
    <n v="9"/>
  </r>
  <r>
    <x v="132"/>
    <n v="9"/>
  </r>
  <r>
    <x v="133"/>
    <n v="8"/>
  </r>
  <r>
    <x v="134"/>
    <n v="8"/>
  </r>
  <r>
    <x v="135"/>
    <n v="8"/>
  </r>
  <r>
    <x v="136"/>
    <n v="8"/>
  </r>
  <r>
    <x v="137"/>
    <n v="43"/>
  </r>
  <r>
    <x v="138"/>
    <n v="36"/>
  </r>
  <r>
    <x v="139"/>
    <n v="9"/>
  </r>
  <r>
    <x v="140"/>
    <n v="70"/>
  </r>
  <r>
    <x v="141"/>
    <n v="31"/>
  </r>
  <r>
    <x v="142"/>
    <n v="48"/>
  </r>
  <r>
    <x v="143"/>
    <n v="89"/>
  </r>
  <r>
    <x v="144"/>
    <n v="52"/>
  </r>
  <r>
    <x v="145"/>
    <n v="51"/>
  </r>
  <r>
    <x v="146"/>
    <n v="232"/>
  </r>
  <r>
    <x v="147"/>
    <n v="182"/>
  </r>
  <r>
    <x v="148"/>
    <n v="90"/>
  </r>
  <r>
    <x v="149"/>
    <n v="141"/>
  </r>
  <r>
    <x v="150"/>
    <n v="120"/>
  </r>
  <r>
    <x v="151"/>
    <n v="16"/>
  </r>
  <r>
    <x v="152"/>
    <n v="207"/>
  </r>
  <r>
    <x v="153"/>
    <n v="195"/>
  </r>
  <r>
    <x v="154"/>
    <n v="64"/>
  </r>
  <r>
    <x v="155"/>
    <n v="175"/>
  </r>
  <r>
    <x v="156"/>
    <n v="231"/>
  </r>
  <r>
    <x v="157"/>
    <n v="251"/>
  </r>
  <r>
    <x v="158"/>
    <n v="200"/>
  </r>
  <r>
    <x v="159"/>
    <n v="193"/>
  </r>
  <r>
    <x v="160"/>
    <n v="95"/>
  </r>
  <r>
    <x v="161"/>
    <n v="134"/>
  </r>
  <r>
    <x v="162"/>
    <n v="140"/>
  </r>
  <r>
    <x v="163"/>
    <n v="205"/>
  </r>
  <r>
    <x v="164"/>
    <n v="159"/>
  </r>
  <r>
    <x v="165"/>
    <n v="255"/>
  </r>
  <r>
    <x v="166"/>
    <n v="100"/>
  </r>
  <r>
    <x v="167"/>
    <n v="129"/>
  </r>
  <r>
    <x v="168"/>
    <n v="112"/>
  </r>
  <r>
    <x v="169"/>
    <n v="207"/>
  </r>
  <r>
    <x v="170"/>
    <n v="216"/>
  </r>
  <r>
    <x v="171"/>
    <n v="189"/>
  </r>
  <r>
    <x v="172"/>
    <n v="95"/>
  </r>
  <r>
    <x v="173"/>
    <n v="121"/>
  </r>
  <r>
    <x v="174"/>
    <n v="150"/>
  </r>
  <r>
    <x v="175"/>
    <n v="95"/>
  </r>
  <r>
    <x v="176"/>
    <n v="81"/>
  </r>
  <r>
    <x v="177"/>
    <n v="90"/>
  </r>
  <r>
    <x v="178"/>
    <n v="48"/>
  </r>
  <r>
    <x v="179"/>
    <n v="52"/>
  </r>
  <r>
    <x v="180"/>
    <n v="73"/>
  </r>
  <r>
    <x v="181"/>
    <n v="30"/>
  </r>
  <r>
    <x v="182"/>
    <n v="36"/>
  </r>
  <r>
    <x v="183"/>
    <n v="60"/>
  </r>
  <r>
    <x v="184"/>
    <n v="12"/>
  </r>
  <r>
    <x v="185"/>
    <n v="19"/>
  </r>
  <r>
    <x v="186"/>
    <n v="15"/>
  </r>
  <r>
    <x v="187"/>
    <n v="16"/>
  </r>
  <r>
    <x v="188"/>
    <n v="19"/>
  </r>
  <r>
    <x v="189"/>
    <n v="20"/>
  </r>
  <r>
    <x v="190"/>
    <n v="11"/>
  </r>
  <r>
    <x v="191"/>
    <n v="9"/>
  </r>
  <r>
    <x v="192"/>
    <n v="9"/>
  </r>
  <r>
    <x v="193"/>
    <n v="9"/>
  </r>
  <r>
    <x v="194"/>
    <n v="9"/>
  </r>
  <r>
    <x v="195"/>
    <n v="9"/>
  </r>
  <r>
    <x v="196"/>
    <n v="10"/>
  </r>
  <r>
    <x v="197"/>
    <n v="7"/>
  </r>
  <r>
    <x v="198"/>
    <n v="8"/>
  </r>
  <r>
    <x v="199"/>
    <n v="8"/>
  </r>
  <r>
    <x v="200"/>
    <n v="8"/>
  </r>
  <r>
    <x v="201"/>
    <n v="8"/>
  </r>
  <r>
    <x v="202"/>
    <n v="9"/>
  </r>
  <r>
    <x v="203"/>
    <n v="8"/>
  </r>
  <r>
    <x v="204"/>
    <n v="7"/>
  </r>
  <r>
    <x v="205"/>
    <n v="8"/>
  </r>
  <r>
    <x v="206"/>
    <n v="8"/>
  </r>
  <r>
    <x v="207"/>
    <n v="8"/>
  </r>
  <r>
    <x v="208"/>
    <n v="43"/>
  </r>
  <r>
    <x v="209"/>
    <n v="39"/>
  </r>
  <r>
    <x v="210"/>
    <n v="9"/>
  </r>
  <r>
    <x v="211"/>
    <n v="76"/>
  </r>
  <r>
    <x v="212"/>
    <n v="31"/>
  </r>
  <r>
    <x v="213"/>
    <n v="48"/>
  </r>
  <r>
    <x v="214"/>
    <n v="93"/>
  </r>
  <r>
    <x v="215"/>
    <n v="45"/>
  </r>
  <r>
    <x v="216"/>
    <n v="64"/>
  </r>
  <r>
    <x v="217"/>
    <n v="241"/>
  </r>
  <r>
    <x v="218"/>
    <n v="179"/>
  </r>
  <r>
    <x v="219"/>
    <n v="98"/>
  </r>
  <r>
    <x v="220"/>
    <n v="166"/>
  </r>
  <r>
    <x v="221"/>
    <n v="122"/>
  </r>
  <r>
    <x v="222"/>
    <n v="16"/>
  </r>
  <r>
    <x v="223"/>
    <n v="198"/>
  </r>
  <r>
    <x v="224"/>
    <n v="135"/>
  </r>
  <r>
    <x v="225"/>
    <n v="78"/>
  </r>
  <r>
    <x v="226"/>
    <n v="170"/>
  </r>
  <r>
    <x v="227"/>
    <n v="247"/>
  </r>
  <r>
    <x v="228"/>
    <n v="235"/>
  </r>
  <r>
    <x v="229"/>
    <n v="214"/>
  </r>
  <r>
    <x v="230"/>
    <n v="181"/>
  </r>
  <r>
    <x v="231"/>
    <n v="94"/>
  </r>
  <r>
    <x v="232"/>
    <n v="135"/>
  </r>
  <r>
    <x v="233"/>
    <n v="154"/>
  </r>
  <r>
    <x v="234"/>
    <n v="186"/>
  </r>
  <r>
    <x v="235"/>
    <n v="185"/>
  </r>
  <r>
    <x v="236"/>
    <n v="259"/>
  </r>
  <r>
    <x v="237"/>
    <n v="92"/>
  </r>
  <r>
    <x v="238"/>
    <n v="103"/>
  </r>
  <r>
    <x v="239"/>
    <n v="114"/>
  </r>
  <r>
    <x v="240"/>
    <n v="214"/>
  </r>
  <r>
    <x v="241"/>
    <n v="222"/>
  </r>
  <r>
    <x v="242"/>
    <n v="176"/>
  </r>
  <r>
    <x v="243"/>
    <n v="96"/>
  </r>
  <r>
    <x v="244"/>
    <n v="135"/>
  </r>
  <r>
    <x v="245"/>
    <n v="140"/>
  </r>
  <r>
    <x v="246"/>
    <n v="94"/>
  </r>
  <r>
    <x v="247"/>
    <n v="43"/>
  </r>
  <r>
    <x v="248"/>
    <n v="76"/>
  </r>
  <r>
    <x v="249"/>
    <n v="45"/>
  </r>
  <r>
    <x v="250"/>
    <n v="42"/>
  </r>
  <r>
    <x v="251"/>
    <n v="60"/>
  </r>
  <r>
    <x v="252"/>
    <n v="39"/>
  </r>
  <r>
    <x v="253"/>
    <n v="38"/>
  </r>
  <r>
    <x v="254"/>
    <n v="45"/>
  </r>
  <r>
    <x v="255"/>
    <n v="12"/>
  </r>
  <r>
    <x v="256"/>
    <n v="17"/>
  </r>
  <r>
    <x v="257"/>
    <n v="14"/>
  </r>
  <r>
    <x v="258"/>
    <n v="10"/>
  </r>
  <r>
    <x v="259"/>
    <n v="13"/>
  </r>
  <r>
    <x v="260"/>
    <n v="19"/>
  </r>
  <r>
    <x v="261"/>
    <n v="8"/>
  </r>
  <r>
    <x v="262"/>
    <n v="9"/>
  </r>
  <r>
    <x v="263"/>
    <n v="8"/>
  </r>
  <r>
    <x v="264"/>
    <n v="8"/>
  </r>
  <r>
    <x v="265"/>
    <n v="8"/>
  </r>
  <r>
    <x v="266"/>
    <n v="8"/>
  </r>
  <r>
    <x v="267"/>
    <n v="9"/>
  </r>
  <r>
    <x v="268"/>
    <n v="7"/>
  </r>
  <r>
    <x v="269"/>
    <n v="8"/>
  </r>
  <r>
    <x v="270"/>
    <n v="8"/>
  </r>
  <r>
    <x v="271"/>
    <n v="9"/>
  </r>
  <r>
    <x v="272"/>
    <n v="8"/>
  </r>
  <r>
    <x v="273"/>
    <n v="2"/>
  </r>
  <r>
    <x v="274"/>
    <n v="13"/>
  </r>
  <r>
    <x v="275"/>
    <n v="7"/>
  </r>
  <r>
    <x v="276"/>
    <n v="8"/>
  </r>
  <r>
    <x v="277"/>
    <n v="8"/>
  </r>
  <r>
    <x v="278"/>
    <n v="8"/>
  </r>
  <r>
    <x v="279"/>
    <n v="60"/>
  </r>
  <r>
    <x v="280"/>
    <n v="39"/>
  </r>
  <r>
    <x v="281"/>
    <n v="9"/>
  </r>
  <r>
    <x v="282"/>
    <n v="79"/>
  </r>
  <r>
    <x v="283"/>
    <n v="30"/>
  </r>
  <r>
    <x v="284"/>
    <n v="55"/>
  </r>
  <r>
    <x v="285"/>
    <n v="98"/>
  </r>
  <r>
    <x v="286"/>
    <n v="50"/>
  </r>
  <r>
    <x v="287"/>
    <n v="67"/>
  </r>
  <r>
    <x v="288"/>
    <n v="237"/>
  </r>
  <r>
    <x v="289"/>
    <n v="191"/>
  </r>
  <r>
    <x v="290"/>
    <n v="90"/>
  </r>
  <r>
    <x v="291"/>
    <n v="164"/>
  </r>
  <r>
    <x v="292"/>
    <n v="121"/>
  </r>
  <r>
    <x v="293"/>
    <n v="15"/>
  </r>
  <r>
    <x v="294"/>
    <n v="196"/>
  </r>
  <r>
    <x v="295"/>
    <n v="105"/>
  </r>
  <r>
    <x v="296"/>
    <n v="86"/>
  </r>
  <r>
    <x v="297"/>
    <n v="155"/>
  </r>
  <r>
    <x v="298"/>
    <n v="232"/>
  </r>
  <r>
    <x v="299"/>
    <n v="227"/>
  </r>
  <r>
    <x v="300"/>
    <n v="206"/>
  </r>
  <r>
    <x v="301"/>
    <n v="174"/>
  </r>
  <r>
    <x v="302"/>
    <n v="97"/>
  </r>
  <r>
    <x v="303"/>
    <n v="142"/>
  </r>
  <r>
    <x v="304"/>
    <n v="134"/>
  </r>
  <r>
    <x v="305"/>
    <n v="198"/>
  </r>
  <r>
    <x v="306"/>
    <n v="213"/>
  </r>
  <r>
    <x v="307"/>
    <n v="251"/>
  </r>
  <r>
    <x v="308"/>
    <n v="96"/>
  </r>
  <r>
    <x v="309"/>
    <n v="97"/>
  </r>
  <r>
    <x v="310"/>
    <n v="121"/>
  </r>
  <r>
    <x v="311"/>
    <n v="210"/>
  </r>
  <r>
    <x v="312"/>
    <n v="223"/>
  </r>
  <r>
    <x v="313"/>
    <n v="160"/>
  </r>
  <r>
    <x v="314"/>
    <n v="102"/>
  </r>
  <r>
    <x v="315"/>
    <n v="116"/>
  </r>
  <r>
    <x v="316"/>
    <n v="133"/>
  </r>
  <r>
    <x v="317"/>
    <n v="96"/>
  </r>
  <r>
    <x v="318"/>
    <n v="38"/>
  </r>
  <r>
    <x v="319"/>
    <n v="107"/>
  </r>
  <r>
    <x v="320"/>
    <n v="45"/>
  </r>
  <r>
    <x v="321"/>
    <n v="54"/>
  </r>
  <r>
    <x v="322"/>
    <n v="56"/>
  </r>
  <r>
    <x v="323"/>
    <n v="40"/>
  </r>
  <r>
    <x v="324"/>
    <n v="39"/>
  </r>
  <r>
    <x v="325"/>
    <n v="37"/>
  </r>
  <r>
    <x v="326"/>
    <n v="3"/>
  </r>
  <r>
    <x v="327"/>
    <n v="25"/>
  </r>
  <r>
    <x v="328"/>
    <n v="15"/>
  </r>
  <r>
    <x v="329"/>
    <n v="9"/>
  </r>
  <r>
    <x v="330"/>
    <n v="11"/>
  </r>
  <r>
    <x v="331"/>
    <n v="19"/>
  </r>
  <r>
    <x v="332"/>
    <n v="8"/>
  </r>
  <r>
    <x v="333"/>
    <n v="9"/>
  </r>
  <r>
    <x v="334"/>
    <n v="10"/>
  </r>
  <r>
    <x v="335"/>
    <n v="8"/>
  </r>
  <r>
    <x v="336"/>
    <n v="9"/>
  </r>
  <r>
    <x v="337"/>
    <n v="9"/>
  </r>
  <r>
    <x v="338"/>
    <n v="9"/>
  </r>
  <r>
    <x v="339"/>
    <n v="6"/>
  </r>
  <r>
    <x v="340"/>
    <n v="8"/>
  </r>
  <r>
    <x v="341"/>
    <n v="8"/>
  </r>
  <r>
    <x v="342"/>
    <n v="8"/>
  </r>
  <r>
    <x v="343"/>
    <n v="8"/>
  </r>
  <r>
    <x v="344"/>
    <n v="16"/>
  </r>
  <r>
    <x v="345"/>
    <n v="11"/>
  </r>
  <r>
    <x v="346"/>
    <n v="7"/>
  </r>
  <r>
    <x v="347"/>
    <n v="8"/>
  </r>
  <r>
    <x v="348"/>
    <n v="8"/>
  </r>
  <r>
    <x v="349"/>
    <n v="8"/>
  </r>
  <r>
    <x v="350"/>
    <n v="60"/>
  </r>
  <r>
    <x v="351"/>
    <n v="38"/>
  </r>
  <r>
    <x v="352"/>
    <n v="9"/>
  </r>
  <r>
    <x v="353"/>
    <n v="77"/>
  </r>
  <r>
    <x v="354"/>
    <n v="57"/>
  </r>
  <r>
    <x v="355"/>
    <n v="60"/>
  </r>
  <r>
    <x v="356"/>
    <n v="100"/>
  </r>
  <r>
    <x v="357"/>
    <n v="70"/>
  </r>
  <r>
    <x v="358"/>
    <n v="67"/>
  </r>
  <r>
    <x v="359"/>
    <n v="248"/>
  </r>
  <r>
    <x v="360"/>
    <n v="195"/>
  </r>
  <r>
    <x v="361"/>
    <n v="98"/>
  </r>
  <r>
    <x v="362"/>
    <n v="158"/>
  </r>
  <r>
    <x v="363"/>
    <n v="125"/>
  </r>
  <r>
    <x v="364"/>
    <n v="11"/>
  </r>
  <r>
    <x v="365"/>
    <n v="193"/>
  </r>
  <r>
    <x v="366"/>
    <n v="200"/>
  </r>
  <r>
    <x v="367"/>
    <n v="89"/>
  </r>
  <r>
    <x v="368"/>
    <n v="159"/>
  </r>
  <r>
    <x v="369"/>
    <n v="226"/>
  </r>
  <r>
    <x v="370"/>
    <n v="229"/>
  </r>
  <r>
    <x v="371"/>
    <n v="173"/>
  </r>
  <r>
    <x v="372"/>
    <n v="193"/>
  </r>
  <r>
    <x v="373"/>
    <n v="97"/>
  </r>
  <r>
    <x v="374"/>
    <n v="113"/>
  </r>
  <r>
    <x v="375"/>
    <n v="136"/>
  </r>
  <r>
    <x v="376"/>
    <n v="220"/>
  </r>
  <r>
    <x v="377"/>
    <n v="222"/>
  </r>
  <r>
    <x v="378"/>
    <n v="222"/>
  </r>
  <r>
    <x v="379"/>
    <n v="86"/>
  </r>
  <r>
    <x v="380"/>
    <n v="129"/>
  </r>
  <r>
    <x v="381"/>
    <n v="125"/>
  </r>
  <r>
    <x v="382"/>
    <n v="189"/>
  </r>
  <r>
    <x v="383"/>
    <n v="202"/>
  </r>
  <r>
    <x v="384"/>
    <n v="127"/>
  </r>
  <r>
    <x v="385"/>
    <n v="105"/>
  </r>
  <r>
    <x v="386"/>
    <n v="108"/>
  </r>
  <r>
    <x v="387"/>
    <n v="129"/>
  </r>
  <r>
    <x v="388"/>
    <n v="93"/>
  </r>
  <r>
    <x v="389"/>
    <n v="93"/>
  </r>
  <r>
    <x v="390"/>
    <n v="118"/>
  </r>
  <r>
    <x v="391"/>
    <n v="41"/>
  </r>
  <r>
    <x v="392"/>
    <n v="44"/>
  </r>
  <r>
    <x v="393"/>
    <n v="59"/>
  </r>
  <r>
    <x v="394"/>
    <n v="28"/>
  </r>
  <r>
    <x v="395"/>
    <n v="43"/>
  </r>
  <r>
    <x v="396"/>
    <n v="37"/>
  </r>
  <r>
    <x v="397"/>
    <n v="13"/>
  </r>
  <r>
    <x v="398"/>
    <n v="19"/>
  </r>
  <r>
    <x v="399"/>
    <n v="14"/>
  </r>
  <r>
    <x v="400"/>
    <n v="9"/>
  </r>
  <r>
    <x v="401"/>
    <n v="9"/>
  </r>
  <r>
    <x v="402"/>
    <n v="17"/>
  </r>
  <r>
    <x v="403"/>
    <n v="8"/>
  </r>
  <r>
    <x v="404"/>
    <n v="9"/>
  </r>
  <r>
    <x v="405"/>
    <n v="9"/>
  </r>
  <r>
    <x v="406"/>
    <n v="8"/>
  </r>
  <r>
    <x v="407"/>
    <n v="8"/>
  </r>
  <r>
    <x v="408"/>
    <n v="8"/>
  </r>
  <r>
    <x v="409"/>
    <n v="8"/>
  </r>
  <r>
    <x v="410"/>
    <n v="6"/>
  </r>
  <r>
    <x v="411"/>
    <n v="8"/>
  </r>
  <r>
    <x v="412"/>
    <n v="8"/>
  </r>
  <r>
    <x v="413"/>
    <n v="8"/>
  </r>
  <r>
    <x v="414"/>
    <n v="8"/>
  </r>
  <r>
    <x v="415"/>
    <n v="11"/>
  </r>
  <r>
    <x v="416"/>
    <n v="13"/>
  </r>
  <r>
    <x v="417"/>
    <n v="7"/>
  </r>
  <r>
    <x v="418"/>
    <n v="8"/>
  </r>
  <r>
    <x v="419"/>
    <n v="8"/>
  </r>
  <r>
    <x v="420"/>
    <n v="8"/>
  </r>
  <r>
    <x v="421"/>
    <n v="71"/>
  </r>
  <r>
    <x v="422"/>
    <n v="46"/>
  </r>
  <r>
    <x v="423"/>
    <n v="11"/>
  </r>
  <r>
    <x v="424"/>
    <n v="94"/>
  </r>
  <r>
    <x v="425"/>
    <n v="79"/>
  </r>
  <r>
    <x v="426"/>
    <n v="61"/>
  </r>
  <r>
    <x v="427"/>
    <n v="103"/>
  </r>
  <r>
    <x v="428"/>
    <n v="89"/>
  </r>
  <r>
    <x v="429"/>
    <n v="71"/>
  </r>
  <r>
    <x v="430"/>
    <n v="244"/>
  </r>
  <r>
    <x v="431"/>
    <n v="128"/>
  </r>
  <r>
    <x v="432"/>
    <n v="102"/>
  </r>
  <r>
    <x v="433"/>
    <n v="146"/>
  </r>
  <r>
    <x v="434"/>
    <n v="128"/>
  </r>
  <r>
    <x v="435"/>
    <n v="10"/>
  </r>
  <r>
    <x v="436"/>
    <n v="215"/>
  </r>
  <r>
    <x v="437"/>
    <n v="203"/>
  </r>
  <r>
    <x v="438"/>
    <n v="88"/>
  </r>
  <r>
    <x v="439"/>
    <n v="172"/>
  </r>
  <r>
    <x v="440"/>
    <n v="240"/>
  </r>
  <r>
    <x v="441"/>
    <n v="223"/>
  </r>
  <r>
    <x v="442"/>
    <n v="202"/>
  </r>
  <r>
    <x v="443"/>
    <n v="173"/>
  </r>
  <r>
    <x v="444"/>
    <n v="91"/>
  </r>
  <r>
    <x v="445"/>
    <n v="94"/>
  </r>
  <r>
    <x v="446"/>
    <n v="154"/>
  </r>
  <r>
    <x v="447"/>
    <n v="203"/>
  </r>
  <r>
    <x v="448"/>
    <n v="214"/>
  </r>
  <r>
    <x v="449"/>
    <n v="190"/>
  </r>
  <r>
    <x v="450"/>
    <n v="98"/>
  </r>
  <r>
    <x v="451"/>
    <n v="140"/>
  </r>
  <r>
    <x v="452"/>
    <n v="142"/>
  </r>
  <r>
    <x v="453"/>
    <n v="209"/>
  </r>
  <r>
    <x v="454"/>
    <n v="191"/>
  </r>
  <r>
    <x v="455"/>
    <n v="111"/>
  </r>
  <r>
    <x v="456"/>
    <n v="106"/>
  </r>
  <r>
    <x v="457"/>
    <n v="108"/>
  </r>
  <r>
    <x v="458"/>
    <n v="121"/>
  </r>
  <r>
    <x v="459"/>
    <n v="84"/>
  </r>
  <r>
    <x v="460"/>
    <n v="130"/>
  </r>
  <r>
    <x v="461"/>
    <n v="121"/>
  </r>
  <r>
    <x v="462"/>
    <n v="33"/>
  </r>
  <r>
    <x v="463"/>
    <n v="41"/>
  </r>
  <r>
    <x v="464"/>
    <n v="58"/>
  </r>
  <r>
    <x v="465"/>
    <n v="28"/>
  </r>
  <r>
    <x v="466"/>
    <n v="34"/>
  </r>
  <r>
    <x v="467"/>
    <n v="37"/>
  </r>
  <r>
    <x v="468"/>
    <n v="14"/>
  </r>
  <r>
    <x v="469"/>
    <n v="16"/>
  </r>
  <r>
    <x v="470"/>
    <n v="14"/>
  </r>
  <r>
    <x v="471"/>
    <n v="9"/>
  </r>
  <r>
    <x v="472"/>
    <n v="10"/>
  </r>
  <r>
    <x v="473"/>
    <n v="13"/>
  </r>
  <r>
    <x v="474"/>
    <n v="2"/>
  </r>
  <r>
    <x v="475"/>
    <n v="8"/>
  </r>
  <r>
    <x v="476"/>
    <n v="9"/>
  </r>
  <r>
    <x v="477"/>
    <n v="8"/>
  </r>
  <r>
    <x v="478"/>
    <n v="9"/>
  </r>
  <r>
    <x v="479"/>
    <n v="9"/>
  </r>
  <r>
    <x v="480"/>
    <n v="2"/>
  </r>
  <r>
    <x v="481"/>
    <n v="7"/>
  </r>
  <r>
    <x v="482"/>
    <n v="8"/>
  </r>
  <r>
    <x v="483"/>
    <n v="7"/>
  </r>
  <r>
    <x v="484"/>
    <n v="8"/>
  </r>
  <r>
    <x v="485"/>
    <n v="8"/>
  </r>
  <r>
    <x v="486"/>
    <n v="11"/>
  </r>
  <r>
    <x v="487"/>
    <n v="12"/>
  </r>
  <r>
    <x v="488"/>
    <n v="7"/>
  </r>
  <r>
    <x v="489"/>
    <n v="8"/>
  </r>
  <r>
    <x v="490"/>
    <n v="8"/>
  </r>
  <r>
    <x v="491"/>
    <n v="8"/>
  </r>
  <r>
    <x v="492"/>
    <n v="90"/>
  </r>
  <r>
    <x v="493"/>
    <n v="58"/>
  </r>
  <r>
    <x v="494"/>
    <n v="14"/>
  </r>
  <r>
    <x v="495"/>
    <n v="93"/>
  </r>
  <r>
    <x v="496"/>
    <n v="99"/>
  </r>
  <r>
    <x v="497"/>
    <n v="59"/>
  </r>
  <r>
    <x v="498"/>
    <n v="108"/>
  </r>
  <r>
    <x v="499"/>
    <n v="89"/>
  </r>
  <r>
    <x v="500"/>
    <n v="74"/>
  </r>
  <r>
    <x v="501"/>
    <n v="226"/>
  </r>
  <r>
    <x v="502"/>
    <n v="108"/>
  </r>
  <r>
    <x v="503"/>
    <n v="89"/>
  </r>
  <r>
    <x v="504"/>
    <n v="164"/>
  </r>
  <r>
    <x v="505"/>
    <n v="117"/>
  </r>
  <r>
    <x v="506"/>
    <n v="11"/>
  </r>
  <r>
    <x v="507"/>
    <n v="214"/>
  </r>
  <r>
    <x v="508"/>
    <n v="194"/>
  </r>
  <r>
    <x v="509"/>
    <n v="88"/>
  </r>
  <r>
    <x v="510"/>
    <n v="164"/>
  </r>
  <r>
    <x v="511"/>
    <n v="233"/>
  </r>
  <r>
    <x v="512"/>
    <n v="224"/>
  </r>
  <r>
    <x v="513"/>
    <n v="200"/>
  </r>
  <r>
    <x v="514"/>
    <n v="173"/>
  </r>
  <r>
    <x v="515"/>
    <n v="3"/>
  </r>
  <r>
    <x v="516"/>
    <n v="123"/>
  </r>
  <r>
    <x v="517"/>
    <n v="153"/>
  </r>
  <r>
    <x v="518"/>
    <n v="185"/>
  </r>
  <r>
    <x v="519"/>
    <n v="216"/>
  </r>
  <r>
    <x v="520"/>
    <n v="209"/>
  </r>
  <r>
    <x v="521"/>
    <n v="97"/>
  </r>
  <r>
    <x v="522"/>
    <n v="137"/>
  </r>
  <r>
    <x v="523"/>
    <n v="136"/>
  </r>
  <r>
    <x v="524"/>
    <n v="187"/>
  </r>
  <r>
    <x v="525"/>
    <n v="156"/>
  </r>
  <r>
    <x v="526"/>
    <n v="163"/>
  </r>
  <r>
    <x v="527"/>
    <n v="78"/>
  </r>
  <r>
    <x v="528"/>
    <n v="109"/>
  </r>
  <r>
    <x v="529"/>
    <n v="141"/>
  </r>
  <r>
    <x v="530"/>
    <n v="81"/>
  </r>
  <r>
    <x v="531"/>
    <n v="124"/>
  </r>
  <r>
    <x v="532"/>
    <n v="108"/>
  </r>
  <r>
    <x v="533"/>
    <n v="10"/>
  </r>
  <r>
    <x v="534"/>
    <n v="41"/>
  </r>
  <r>
    <x v="535"/>
    <n v="55"/>
  </r>
  <r>
    <x v="536"/>
    <n v="28"/>
  </r>
  <r>
    <x v="537"/>
    <n v="34"/>
  </r>
  <r>
    <x v="538"/>
    <n v="41"/>
  </r>
  <r>
    <x v="539"/>
    <n v="17"/>
  </r>
  <r>
    <x v="540"/>
    <n v="13"/>
  </r>
  <r>
    <x v="541"/>
    <n v="17"/>
  </r>
  <r>
    <x v="542"/>
    <n v="10"/>
  </r>
  <r>
    <x v="543"/>
    <n v="23"/>
  </r>
  <r>
    <x v="544"/>
    <n v="12"/>
  </r>
  <r>
    <x v="545"/>
    <n v="2"/>
  </r>
  <r>
    <x v="546"/>
    <n v="9"/>
  </r>
  <r>
    <x v="547"/>
    <n v="9"/>
  </r>
  <r>
    <x v="548"/>
    <n v="8"/>
  </r>
  <r>
    <x v="549"/>
    <n v="8"/>
  </r>
  <r>
    <x v="550"/>
    <n v="8"/>
  </r>
  <r>
    <x v="551"/>
    <n v="9"/>
  </r>
  <r>
    <x v="552"/>
    <n v="8"/>
  </r>
  <r>
    <x v="553"/>
    <n v="8"/>
  </r>
  <r>
    <x v="554"/>
    <n v="7"/>
  </r>
  <r>
    <x v="555"/>
    <n v="8"/>
  </r>
  <r>
    <x v="556"/>
    <n v="8"/>
  </r>
  <r>
    <x v="557"/>
    <n v="13"/>
  </r>
  <r>
    <x v="558"/>
    <n v="18"/>
  </r>
  <r>
    <x v="559"/>
    <n v="7"/>
  </r>
  <r>
    <x v="560"/>
    <n v="8"/>
  </r>
  <r>
    <x v="561"/>
    <n v="8"/>
  </r>
  <r>
    <x v="562"/>
    <n v="8"/>
  </r>
  <r>
    <x v="563"/>
    <n v="91"/>
  </r>
  <r>
    <x v="564"/>
    <n v="14"/>
  </r>
  <r>
    <x v="565"/>
    <n v="9"/>
  </r>
  <r>
    <x v="566"/>
    <n v="85"/>
  </r>
  <r>
    <x v="567"/>
    <n v="90"/>
  </r>
  <r>
    <x v="568"/>
    <n v="61"/>
  </r>
  <r>
    <x v="569"/>
    <n v="116"/>
  </r>
  <r>
    <x v="570"/>
    <n v="98"/>
  </r>
  <r>
    <x v="571"/>
    <n v="69"/>
  </r>
  <r>
    <x v="572"/>
    <n v="212"/>
  </r>
  <r>
    <x v="573"/>
    <n v="199"/>
  </r>
  <r>
    <x v="574"/>
    <n v="102"/>
  </r>
  <r>
    <x v="575"/>
    <n v="165"/>
  </r>
  <r>
    <x v="576"/>
    <n v="113"/>
  </r>
  <r>
    <x v="577"/>
    <n v="18"/>
  </r>
  <r>
    <x v="578"/>
    <n v="215"/>
  </r>
  <r>
    <x v="579"/>
    <n v="202"/>
  </r>
  <r>
    <x v="580"/>
    <n v="90"/>
  </r>
  <r>
    <x v="581"/>
    <n v="145"/>
  </r>
  <r>
    <x v="582"/>
    <n v="229"/>
  </r>
  <r>
    <x v="583"/>
    <n v="232"/>
  </r>
  <r>
    <x v="584"/>
    <n v="202"/>
  </r>
  <r>
    <x v="585"/>
    <n v="176"/>
  </r>
  <r>
    <x v="586"/>
    <n v="64"/>
  </r>
  <r>
    <x v="587"/>
    <n v="130"/>
  </r>
  <r>
    <x v="588"/>
    <n v="137"/>
  </r>
  <r>
    <x v="589"/>
    <n v="194"/>
  </r>
  <r>
    <x v="590"/>
    <n v="214"/>
  </r>
  <r>
    <x v="591"/>
    <n v="198"/>
  </r>
  <r>
    <x v="592"/>
    <n v="71"/>
  </r>
  <r>
    <x v="593"/>
    <n v="125"/>
  </r>
  <r>
    <x v="594"/>
    <n v="120"/>
  </r>
  <r>
    <x v="595"/>
    <n v="155"/>
  </r>
  <r>
    <x v="596"/>
    <n v="201"/>
  </r>
  <r>
    <x v="597"/>
    <n v="187"/>
  </r>
  <r>
    <x v="598"/>
    <n v="82"/>
  </r>
  <r>
    <x v="599"/>
    <n v="92"/>
  </r>
  <r>
    <x v="600"/>
    <n v="148"/>
  </r>
  <r>
    <x v="601"/>
    <n v="77"/>
  </r>
  <r>
    <x v="602"/>
    <n v="100"/>
  </r>
  <r>
    <x v="603"/>
    <n v="101"/>
  </r>
  <r>
    <x v="604"/>
    <n v="37"/>
  </r>
  <r>
    <x v="605"/>
    <n v="38"/>
  </r>
  <r>
    <x v="606"/>
    <n v="53"/>
  </r>
  <r>
    <x v="607"/>
    <n v="28"/>
  </r>
  <r>
    <x v="608"/>
    <n v="40"/>
  </r>
  <r>
    <x v="609"/>
    <n v="35"/>
  </r>
  <r>
    <x v="610"/>
    <n v="14"/>
  </r>
  <r>
    <x v="611"/>
    <n v="19"/>
  </r>
  <r>
    <x v="612"/>
    <n v="16"/>
  </r>
  <r>
    <x v="613"/>
    <n v="10"/>
  </r>
  <r>
    <x v="614"/>
    <n v="15"/>
  </r>
  <r>
    <x v="615"/>
    <n v="11"/>
  </r>
  <r>
    <x v="616"/>
    <n v="2"/>
  </r>
  <r>
    <x v="617"/>
    <n v="9"/>
  </r>
  <r>
    <x v="618"/>
    <n v="9"/>
  </r>
  <r>
    <x v="619"/>
    <n v="9"/>
  </r>
  <r>
    <x v="620"/>
    <n v="9"/>
  </r>
  <r>
    <x v="621"/>
    <n v="9"/>
  </r>
  <r>
    <x v="622"/>
    <n v="7"/>
  </r>
  <r>
    <x v="623"/>
    <n v="8"/>
  </r>
  <r>
    <x v="624"/>
    <n v="8"/>
  </r>
  <r>
    <x v="625"/>
    <n v="8"/>
  </r>
  <r>
    <x v="626"/>
    <n v="8"/>
  </r>
  <r>
    <x v="627"/>
    <n v="8"/>
  </r>
  <r>
    <x v="628"/>
    <n v="14"/>
  </r>
  <r>
    <x v="629"/>
    <n v="17"/>
  </r>
  <r>
    <x v="630"/>
    <n v="7"/>
  </r>
  <r>
    <x v="631"/>
    <n v="9"/>
  </r>
  <r>
    <x v="632"/>
    <n v="8"/>
  </r>
  <r>
    <x v="633"/>
    <n v="8"/>
  </r>
  <r>
    <x v="634"/>
    <n v="89"/>
  </r>
  <r>
    <x v="635"/>
    <n v="54"/>
  </r>
  <r>
    <x v="636"/>
    <n v="9"/>
  </r>
  <r>
    <x v="637"/>
    <n v="95"/>
  </r>
  <r>
    <x v="638"/>
    <n v="91"/>
  </r>
  <r>
    <x v="639"/>
    <n v="63"/>
  </r>
  <r>
    <x v="640"/>
    <n v="121"/>
  </r>
  <r>
    <x v="641"/>
    <n v="93"/>
  </r>
  <r>
    <x v="642"/>
    <n v="81"/>
  </r>
  <r>
    <x v="643"/>
    <n v="239"/>
  </r>
  <r>
    <x v="644"/>
    <n v="171"/>
  </r>
  <r>
    <x v="645"/>
    <n v="98"/>
  </r>
  <r>
    <x v="646"/>
    <n v="151"/>
  </r>
  <r>
    <x v="647"/>
    <n v="120"/>
  </r>
  <r>
    <x v="648"/>
    <n v="30"/>
  </r>
  <r>
    <x v="649"/>
    <n v="226"/>
  </r>
  <r>
    <x v="650"/>
    <n v="184"/>
  </r>
  <r>
    <x v="651"/>
    <n v="87"/>
  </r>
  <r>
    <x v="652"/>
    <n v="142"/>
  </r>
  <r>
    <x v="653"/>
    <n v="248"/>
  </r>
  <r>
    <x v="654"/>
    <n v="229"/>
  </r>
  <r>
    <x v="655"/>
    <n v="198"/>
  </r>
  <r>
    <x v="656"/>
    <n v="176"/>
  </r>
  <r>
    <x v="657"/>
    <n v="94"/>
  </r>
  <r>
    <x v="658"/>
    <n v="131"/>
  </r>
  <r>
    <x v="659"/>
    <n v="128"/>
  </r>
  <r>
    <x v="660"/>
    <n v="197"/>
  </r>
  <r>
    <x v="661"/>
    <n v="221"/>
  </r>
  <r>
    <x v="662"/>
    <n v="215"/>
  </r>
  <r>
    <x v="663"/>
    <n v="105"/>
  </r>
  <r>
    <x v="664"/>
    <n v="124"/>
  </r>
  <r>
    <x v="665"/>
    <n v="113"/>
  </r>
  <r>
    <x v="666"/>
    <n v="194"/>
  </r>
  <r>
    <x v="667"/>
    <n v="228"/>
  </r>
  <r>
    <x v="668"/>
    <n v="180"/>
  </r>
  <r>
    <x v="669"/>
    <n v="57"/>
  </r>
  <r>
    <x v="670"/>
    <n v="100"/>
  </r>
  <r>
    <x v="671"/>
    <n v="141"/>
  </r>
  <r>
    <x v="672"/>
    <n v="62"/>
  </r>
  <r>
    <x v="673"/>
    <n v="77"/>
  </r>
  <r>
    <x v="674"/>
    <n v="100"/>
  </r>
  <r>
    <x v="675"/>
    <n v="30"/>
  </r>
  <r>
    <x v="676"/>
    <n v="40"/>
  </r>
  <r>
    <x v="677"/>
    <n v="53"/>
  </r>
  <r>
    <x v="678"/>
    <n v="28"/>
  </r>
  <r>
    <x v="679"/>
    <n v="27"/>
  </r>
  <r>
    <x v="680"/>
    <n v="33"/>
  </r>
  <r>
    <x v="681"/>
    <n v="13"/>
  </r>
  <r>
    <x v="682"/>
    <n v="17"/>
  </r>
  <r>
    <x v="683"/>
    <n v="14"/>
  </r>
  <r>
    <x v="684"/>
    <n v="9"/>
  </r>
  <r>
    <x v="685"/>
    <n v="16"/>
  </r>
  <r>
    <x v="686"/>
    <n v="9"/>
  </r>
  <r>
    <x v="687"/>
    <n v="2"/>
  </r>
  <r>
    <x v="688"/>
    <n v="9"/>
  </r>
  <r>
    <x v="689"/>
    <n v="9"/>
  </r>
  <r>
    <x v="690"/>
    <n v="8"/>
  </r>
  <r>
    <x v="691"/>
    <n v="8"/>
  </r>
  <r>
    <x v="692"/>
    <n v="8"/>
  </r>
  <r>
    <x v="693"/>
    <n v="11"/>
  </r>
  <r>
    <x v="694"/>
    <n v="7"/>
  </r>
  <r>
    <x v="695"/>
    <n v="8"/>
  </r>
  <r>
    <x v="696"/>
    <n v="8"/>
  </r>
  <r>
    <x v="697"/>
    <n v="8"/>
  </r>
  <r>
    <x v="698"/>
    <n v="8"/>
  </r>
  <r>
    <x v="699"/>
    <n v="2"/>
  </r>
  <r>
    <x v="700"/>
    <n v="11"/>
  </r>
  <r>
    <x v="701"/>
    <n v="7"/>
  </r>
  <r>
    <x v="702"/>
    <n v="16"/>
  </r>
  <r>
    <x v="703"/>
    <n v="9"/>
  </r>
  <r>
    <x v="704"/>
    <n v="9"/>
  </r>
  <r>
    <x v="705"/>
    <n v="105"/>
  </r>
  <r>
    <x v="706"/>
    <n v="45"/>
  </r>
  <r>
    <x v="707"/>
    <n v="9"/>
  </r>
  <r>
    <x v="708"/>
    <n v="96"/>
  </r>
  <r>
    <x v="709"/>
    <n v="86"/>
  </r>
  <r>
    <x v="710"/>
    <n v="63"/>
  </r>
  <r>
    <x v="711"/>
    <n v="129"/>
  </r>
  <r>
    <x v="712"/>
    <n v="92"/>
  </r>
  <r>
    <x v="713"/>
    <n v="82"/>
  </r>
  <r>
    <x v="714"/>
    <n v="243"/>
  </r>
  <r>
    <x v="715"/>
    <n v="184"/>
  </r>
  <r>
    <x v="716"/>
    <n v="105"/>
  </r>
  <r>
    <x v="717"/>
    <n v="166"/>
  </r>
  <r>
    <x v="718"/>
    <n v="137"/>
  </r>
  <r>
    <x v="719"/>
    <n v="43"/>
  </r>
  <r>
    <x v="720"/>
    <n v="216"/>
  </r>
  <r>
    <x v="721"/>
    <n v="124"/>
  </r>
  <r>
    <x v="722"/>
    <n v="78"/>
  </r>
  <r>
    <x v="723"/>
    <n v="137"/>
  </r>
  <r>
    <x v="724"/>
    <n v="246"/>
  </r>
  <r>
    <x v="725"/>
    <n v="229"/>
  </r>
  <r>
    <x v="726"/>
    <n v="205"/>
  </r>
  <r>
    <x v="727"/>
    <n v="151"/>
  </r>
  <r>
    <x v="728"/>
    <n v="96"/>
  </r>
  <r>
    <x v="729"/>
    <n v="139"/>
  </r>
  <r>
    <x v="730"/>
    <n v="121"/>
  </r>
  <r>
    <x v="731"/>
    <n v="186"/>
  </r>
  <r>
    <x v="732"/>
    <n v="246"/>
  </r>
  <r>
    <x v="733"/>
    <n v="212"/>
  </r>
  <r>
    <x v="734"/>
    <n v="99"/>
  </r>
  <r>
    <x v="735"/>
    <n v="124"/>
  </r>
  <r>
    <x v="736"/>
    <n v="123"/>
  </r>
  <r>
    <x v="737"/>
    <n v="191"/>
  </r>
  <r>
    <x v="738"/>
    <n v="229"/>
  </r>
  <r>
    <x v="739"/>
    <n v="189"/>
  </r>
  <r>
    <x v="740"/>
    <n v="93"/>
  </r>
  <r>
    <x v="741"/>
    <n v="102"/>
  </r>
  <r>
    <x v="742"/>
    <n v="124"/>
  </r>
  <r>
    <x v="743"/>
    <n v="68"/>
  </r>
  <r>
    <x v="744"/>
    <n v="55"/>
  </r>
  <r>
    <x v="745"/>
    <n v="80"/>
  </r>
  <r>
    <x v="746"/>
    <n v="41"/>
  </r>
  <r>
    <x v="747"/>
    <n v="43"/>
  </r>
  <r>
    <x v="748"/>
    <n v="46"/>
  </r>
  <r>
    <x v="749"/>
    <n v="27"/>
  </r>
  <r>
    <x v="750"/>
    <n v="27"/>
  </r>
  <r>
    <x v="751"/>
    <n v="47"/>
  </r>
  <r>
    <x v="752"/>
    <n v="12"/>
  </r>
  <r>
    <x v="753"/>
    <n v="14"/>
  </r>
  <r>
    <x v="754"/>
    <n v="14"/>
  </r>
  <r>
    <x v="755"/>
    <n v="9"/>
  </r>
  <r>
    <x v="756"/>
    <n v="16"/>
  </r>
  <r>
    <x v="757"/>
    <n v="9"/>
  </r>
  <r>
    <x v="758"/>
    <n v="2"/>
  </r>
  <r>
    <x v="759"/>
    <n v="8"/>
  </r>
  <r>
    <x v="760"/>
    <n v="9"/>
  </r>
  <r>
    <x v="761"/>
    <n v="8"/>
  </r>
  <r>
    <x v="762"/>
    <n v="8"/>
  </r>
  <r>
    <x v="763"/>
    <n v="8"/>
  </r>
  <r>
    <x v="764"/>
    <n v="13"/>
  </r>
  <r>
    <x v="765"/>
    <n v="6"/>
  </r>
  <r>
    <x v="766"/>
    <n v="8"/>
  </r>
  <r>
    <x v="767"/>
    <n v="7"/>
  </r>
  <r>
    <x v="768"/>
    <n v="8"/>
  </r>
  <r>
    <x v="769"/>
    <n v="8"/>
  </r>
  <r>
    <x v="770"/>
    <n v="10"/>
  </r>
  <r>
    <x v="771"/>
    <n v="23"/>
  </r>
  <r>
    <x v="772"/>
    <n v="7"/>
  </r>
  <r>
    <x v="773"/>
    <n v="30"/>
  </r>
  <r>
    <x v="774"/>
    <n v="27"/>
  </r>
  <r>
    <x v="775"/>
    <n v="8"/>
  </r>
  <r>
    <x v="776"/>
    <n v="102"/>
  </r>
  <r>
    <x v="777"/>
    <n v="47"/>
  </r>
  <r>
    <x v="778"/>
    <n v="9"/>
  </r>
  <r>
    <x v="779"/>
    <n v="94"/>
  </r>
  <r>
    <x v="780"/>
    <n v="91"/>
  </r>
  <r>
    <x v="781"/>
    <n v="59"/>
  </r>
  <r>
    <x v="782"/>
    <n v="131"/>
  </r>
  <r>
    <x v="783"/>
    <n v="97"/>
  </r>
  <r>
    <x v="784"/>
    <n v="72"/>
  </r>
  <r>
    <x v="785"/>
    <n v="251"/>
  </r>
  <r>
    <x v="786"/>
    <n v="177"/>
  </r>
  <r>
    <x v="787"/>
    <n v="101"/>
  </r>
  <r>
    <x v="788"/>
    <n v="176"/>
  </r>
  <r>
    <x v="789"/>
    <n v="151"/>
  </r>
  <r>
    <x v="790"/>
    <n v="59"/>
  </r>
  <r>
    <x v="791"/>
    <n v="221"/>
  </r>
  <r>
    <x v="792"/>
    <n v="105"/>
  </r>
  <r>
    <x v="793"/>
    <n v="99"/>
  </r>
  <r>
    <x v="794"/>
    <n v="132"/>
  </r>
  <r>
    <x v="795"/>
    <n v="230"/>
  </r>
  <r>
    <x v="796"/>
    <n v="228"/>
  </r>
  <r>
    <x v="797"/>
    <n v="226"/>
  </r>
  <r>
    <x v="798"/>
    <n v="125"/>
  </r>
  <r>
    <x v="799"/>
    <n v="85"/>
  </r>
  <r>
    <x v="800"/>
    <n v="133"/>
  </r>
  <r>
    <x v="801"/>
    <n v="114"/>
  </r>
  <r>
    <x v="802"/>
    <n v="224"/>
  </r>
  <r>
    <x v="803"/>
    <n v="249"/>
  </r>
  <r>
    <x v="804"/>
    <n v="199"/>
  </r>
  <r>
    <x v="805"/>
    <n v="91"/>
  </r>
  <r>
    <x v="806"/>
    <n v="117"/>
  </r>
  <r>
    <x v="807"/>
    <n v="121"/>
  </r>
  <r>
    <x v="808"/>
    <n v="194"/>
  </r>
  <r>
    <x v="809"/>
    <n v="222"/>
  </r>
  <r>
    <x v="810"/>
    <n v="205"/>
  </r>
  <r>
    <x v="811"/>
    <n v="89"/>
  </r>
  <r>
    <x v="812"/>
    <n v="117"/>
  </r>
  <r>
    <x v="813"/>
    <n v="120"/>
  </r>
  <r>
    <x v="814"/>
    <n v="71"/>
  </r>
  <r>
    <x v="815"/>
    <n v="35"/>
  </r>
  <r>
    <x v="816"/>
    <n v="102"/>
  </r>
  <r>
    <x v="817"/>
    <n v="36"/>
  </r>
  <r>
    <x v="818"/>
    <n v="47"/>
  </r>
  <r>
    <x v="819"/>
    <n v="43"/>
  </r>
  <r>
    <x v="820"/>
    <n v="26"/>
  </r>
  <r>
    <x v="821"/>
    <n v="27"/>
  </r>
  <r>
    <x v="822"/>
    <n v="47"/>
  </r>
  <r>
    <x v="823"/>
    <n v="5"/>
  </r>
  <r>
    <x v="824"/>
    <n v="18"/>
  </r>
  <r>
    <x v="825"/>
    <n v="11"/>
  </r>
  <r>
    <x v="826"/>
    <n v="9"/>
  </r>
  <r>
    <x v="827"/>
    <n v="16"/>
  </r>
  <r>
    <x v="828"/>
    <n v="11"/>
  </r>
  <r>
    <x v="829"/>
    <n v="3"/>
  </r>
  <r>
    <x v="830"/>
    <n v="9"/>
  </r>
  <r>
    <x v="831"/>
    <n v="9"/>
  </r>
  <r>
    <x v="832"/>
    <n v="8"/>
  </r>
  <r>
    <x v="833"/>
    <n v="9"/>
  </r>
  <r>
    <x v="834"/>
    <n v="9"/>
  </r>
  <r>
    <x v="835"/>
    <n v="6"/>
  </r>
  <r>
    <x v="836"/>
    <n v="4"/>
  </r>
  <r>
    <x v="837"/>
    <n v="8"/>
  </r>
  <r>
    <x v="838"/>
    <n v="8"/>
  </r>
  <r>
    <x v="839"/>
    <n v="8"/>
  </r>
  <r>
    <x v="840"/>
    <n v="8"/>
  </r>
  <r>
    <x v="841"/>
    <n v="16"/>
  </r>
  <r>
    <x v="842"/>
    <n v="19"/>
  </r>
  <r>
    <x v="843"/>
    <n v="8"/>
  </r>
  <r>
    <x v="844"/>
    <n v="30"/>
  </r>
  <r>
    <x v="845"/>
    <n v="31"/>
  </r>
  <r>
    <x v="846"/>
    <n v="12"/>
  </r>
  <r>
    <x v="847"/>
    <n v="112"/>
  </r>
  <r>
    <x v="848"/>
    <n v="45"/>
  </r>
  <r>
    <x v="849"/>
    <n v="9"/>
  </r>
  <r>
    <x v="850"/>
    <n v="95"/>
  </r>
  <r>
    <x v="851"/>
    <n v="108"/>
  </r>
  <r>
    <x v="852"/>
    <n v="5"/>
  </r>
  <r>
    <x v="853"/>
    <n v="95"/>
  </r>
  <r>
    <x v="854"/>
    <n v="107"/>
  </r>
  <r>
    <x v="855"/>
    <n v="68"/>
  </r>
  <r>
    <x v="856"/>
    <n v="255"/>
  </r>
  <r>
    <x v="857"/>
    <n v="175"/>
  </r>
  <r>
    <x v="858"/>
    <n v="87"/>
  </r>
  <r>
    <x v="859"/>
    <n v="176"/>
  </r>
  <r>
    <x v="860"/>
    <n v="161"/>
  </r>
  <r>
    <x v="861"/>
    <n v="76"/>
  </r>
  <r>
    <x v="862"/>
    <n v="198"/>
  </r>
  <r>
    <x v="863"/>
    <n v="191"/>
  </r>
  <r>
    <x v="864"/>
    <n v="94"/>
  </r>
  <r>
    <x v="865"/>
    <n v="135"/>
  </r>
  <r>
    <x v="866"/>
    <n v="237"/>
  </r>
  <r>
    <x v="867"/>
    <n v="214"/>
  </r>
  <r>
    <x v="868"/>
    <n v="204"/>
  </r>
  <r>
    <x v="869"/>
    <n v="177"/>
  </r>
  <r>
    <x v="870"/>
    <n v="86"/>
  </r>
  <r>
    <x v="871"/>
    <n v="110"/>
  </r>
  <r>
    <x v="872"/>
    <n v="123"/>
  </r>
  <r>
    <x v="873"/>
    <n v="231"/>
  </r>
  <r>
    <x v="874"/>
    <n v="255"/>
  </r>
  <r>
    <x v="875"/>
    <n v="200"/>
  </r>
  <r>
    <x v="876"/>
    <n v="95"/>
  </r>
  <r>
    <x v="877"/>
    <n v="142"/>
  </r>
  <r>
    <x v="878"/>
    <n v="127"/>
  </r>
  <r>
    <x v="879"/>
    <n v="192"/>
  </r>
  <r>
    <x v="880"/>
    <n v="173"/>
  </r>
  <r>
    <x v="881"/>
    <n v="114"/>
  </r>
  <r>
    <x v="882"/>
    <n v="92"/>
  </r>
  <r>
    <x v="883"/>
    <n v="99"/>
  </r>
  <r>
    <x v="884"/>
    <n v="124"/>
  </r>
  <r>
    <x v="885"/>
    <n v="58"/>
  </r>
  <r>
    <x v="886"/>
    <n v="105"/>
  </r>
  <r>
    <x v="887"/>
    <n v="80"/>
  </r>
  <r>
    <x v="888"/>
    <n v="34"/>
  </r>
  <r>
    <x v="889"/>
    <n v="38"/>
  </r>
  <r>
    <x v="890"/>
    <n v="48"/>
  </r>
  <r>
    <x v="891"/>
    <n v="27"/>
  </r>
  <r>
    <x v="892"/>
    <n v="27"/>
  </r>
  <r>
    <x v="893"/>
    <n v="39"/>
  </r>
  <r>
    <x v="894"/>
    <n v="14"/>
  </r>
  <r>
    <x v="895"/>
    <n v="16"/>
  </r>
  <r>
    <x v="896"/>
    <n v="9"/>
  </r>
  <r>
    <x v="897"/>
    <n v="9"/>
  </r>
  <r>
    <x v="898"/>
    <n v="14"/>
  </r>
  <r>
    <x v="899"/>
    <n v="12"/>
  </r>
  <r>
    <x v="900"/>
    <n v="3"/>
  </r>
  <r>
    <x v="901"/>
    <n v="12"/>
  </r>
  <r>
    <x v="902"/>
    <n v="9"/>
  </r>
  <r>
    <x v="903"/>
    <n v="8"/>
  </r>
  <r>
    <x v="904"/>
    <n v="8"/>
  </r>
  <r>
    <x v="905"/>
    <n v="8"/>
  </r>
  <r>
    <x v="906"/>
    <n v="6"/>
  </r>
  <r>
    <x v="907"/>
    <n v="4"/>
  </r>
  <r>
    <x v="908"/>
    <n v="8"/>
  </r>
  <r>
    <x v="909"/>
    <n v="8"/>
  </r>
  <r>
    <x v="910"/>
    <n v="8"/>
  </r>
  <r>
    <x v="911"/>
    <n v="8"/>
  </r>
  <r>
    <x v="912"/>
    <n v="10"/>
  </r>
  <r>
    <x v="913"/>
    <n v="9"/>
  </r>
  <r>
    <x v="914"/>
    <n v="9"/>
  </r>
  <r>
    <x v="915"/>
    <n v="23"/>
  </r>
  <r>
    <x v="916"/>
    <n v="29"/>
  </r>
  <r>
    <x v="917"/>
    <n v="9"/>
  </r>
  <r>
    <x v="918"/>
    <n v="105"/>
  </r>
  <r>
    <x v="919"/>
    <n v="41"/>
  </r>
  <r>
    <x v="920"/>
    <n v="9"/>
  </r>
  <r>
    <x v="921"/>
    <n v="120"/>
  </r>
  <r>
    <x v="922"/>
    <n v="109"/>
  </r>
  <r>
    <x v="923"/>
    <n v="5"/>
  </r>
  <r>
    <x v="924"/>
    <n v="87"/>
  </r>
  <r>
    <x v="925"/>
    <n v="117"/>
  </r>
  <r>
    <x v="926"/>
    <n v="57"/>
  </r>
  <r>
    <x v="927"/>
    <n v="228"/>
  </r>
  <r>
    <x v="928"/>
    <n v="108"/>
  </r>
  <r>
    <x v="929"/>
    <n v="88"/>
  </r>
  <r>
    <x v="930"/>
    <n v="173"/>
  </r>
  <r>
    <x v="931"/>
    <n v="173"/>
  </r>
  <r>
    <x v="932"/>
    <n v="76"/>
  </r>
  <r>
    <x v="933"/>
    <n v="218"/>
  </r>
  <r>
    <x v="934"/>
    <n v="195"/>
  </r>
  <r>
    <x v="935"/>
    <n v="93"/>
  </r>
  <r>
    <x v="936"/>
    <n v="134"/>
  </r>
  <r>
    <x v="937"/>
    <n v="197"/>
  </r>
  <r>
    <x v="938"/>
    <n v="202"/>
  </r>
  <r>
    <x v="939"/>
    <n v="230"/>
  </r>
  <r>
    <x v="940"/>
    <n v="185"/>
  </r>
  <r>
    <x v="941"/>
    <n v="96"/>
  </r>
  <r>
    <x v="942"/>
    <n v="100"/>
  </r>
  <r>
    <x v="943"/>
    <n v="134"/>
  </r>
  <r>
    <x v="944"/>
    <n v="208"/>
  </r>
  <r>
    <x v="945"/>
    <n v="224"/>
  </r>
  <r>
    <x v="946"/>
    <n v="205"/>
  </r>
  <r>
    <x v="947"/>
    <n v="93"/>
  </r>
  <r>
    <x v="948"/>
    <n v="141"/>
  </r>
  <r>
    <x v="949"/>
    <n v="140"/>
  </r>
  <r>
    <x v="950"/>
    <n v="182"/>
  </r>
  <r>
    <x v="951"/>
    <n v="135"/>
  </r>
  <r>
    <x v="952"/>
    <n v="100"/>
  </r>
  <r>
    <x v="953"/>
    <n v="71"/>
  </r>
  <r>
    <x v="954"/>
    <n v="97"/>
  </r>
  <r>
    <x v="955"/>
    <n v="108"/>
  </r>
  <r>
    <x v="956"/>
    <n v="61"/>
  </r>
  <r>
    <x v="957"/>
    <n v="123"/>
  </r>
  <r>
    <x v="958"/>
    <n v="89"/>
  </r>
  <r>
    <x v="959"/>
    <n v="26"/>
  </r>
  <r>
    <x v="960"/>
    <n v="35"/>
  </r>
  <r>
    <x v="961"/>
    <n v="51"/>
  </r>
  <r>
    <x v="962"/>
    <n v="30"/>
  </r>
  <r>
    <x v="963"/>
    <n v="27"/>
  </r>
  <r>
    <x v="964"/>
    <n v="64"/>
  </r>
  <r>
    <x v="965"/>
    <n v="11"/>
  </r>
  <r>
    <x v="966"/>
    <n v="17"/>
  </r>
  <r>
    <x v="967"/>
    <n v="12"/>
  </r>
  <r>
    <x v="968"/>
    <n v="9"/>
  </r>
  <r>
    <x v="969"/>
    <n v="15"/>
  </r>
  <r>
    <x v="970"/>
    <n v="12"/>
  </r>
  <r>
    <x v="971"/>
    <n v="3"/>
  </r>
  <r>
    <x v="972"/>
    <n v="8"/>
  </r>
  <r>
    <x v="973"/>
    <n v="9"/>
  </r>
  <r>
    <x v="974"/>
    <n v="8"/>
  </r>
  <r>
    <x v="975"/>
    <n v="8"/>
  </r>
  <r>
    <x v="976"/>
    <n v="8"/>
  </r>
  <r>
    <x v="977"/>
    <n v="2"/>
  </r>
  <r>
    <x v="978"/>
    <n v="4"/>
  </r>
  <r>
    <x v="979"/>
    <n v="8"/>
  </r>
  <r>
    <x v="980"/>
    <n v="8"/>
  </r>
  <r>
    <x v="981"/>
    <n v="8"/>
  </r>
  <r>
    <x v="982"/>
    <n v="8"/>
  </r>
  <r>
    <x v="983"/>
    <n v="22"/>
  </r>
  <r>
    <x v="984"/>
    <n v="8"/>
  </r>
  <r>
    <x v="985"/>
    <n v="10"/>
  </r>
  <r>
    <x v="986"/>
    <n v="23"/>
  </r>
  <r>
    <x v="987"/>
    <n v="21"/>
  </r>
  <r>
    <x v="988"/>
    <n v="8"/>
  </r>
  <r>
    <x v="989"/>
    <n v="99"/>
  </r>
  <r>
    <x v="990"/>
    <n v="34"/>
  </r>
  <r>
    <x v="991"/>
    <n v="9"/>
  </r>
  <r>
    <x v="992"/>
    <n v="146"/>
  </r>
  <r>
    <x v="993"/>
    <n v="93"/>
  </r>
  <r>
    <x v="994"/>
    <n v="56"/>
  </r>
  <r>
    <x v="995"/>
    <n v="93"/>
  </r>
  <r>
    <x v="996"/>
    <n v="135"/>
  </r>
  <r>
    <x v="997"/>
    <n v="48"/>
  </r>
  <r>
    <x v="998"/>
    <n v="229"/>
  </r>
  <r>
    <x v="999"/>
    <n v="113"/>
  </r>
  <r>
    <x v="1000"/>
    <n v="93"/>
  </r>
  <r>
    <x v="1001"/>
    <n v="176"/>
  </r>
  <r>
    <x v="1002"/>
    <n v="174"/>
  </r>
  <r>
    <x v="1003"/>
    <n v="86"/>
  </r>
  <r>
    <x v="1004"/>
    <n v="214"/>
  </r>
  <r>
    <x v="1005"/>
    <n v="210"/>
  </r>
  <r>
    <x v="1006"/>
    <n v="92"/>
  </r>
  <r>
    <x v="1007"/>
    <n v="134"/>
  </r>
  <r>
    <x v="1008"/>
    <n v="187"/>
  </r>
  <r>
    <x v="1009"/>
    <n v="220"/>
  </r>
  <r>
    <x v="1010"/>
    <n v="229"/>
  </r>
  <r>
    <x v="1011"/>
    <n v="199"/>
  </r>
  <r>
    <x v="1012"/>
    <n v="71"/>
  </r>
  <r>
    <x v="1013"/>
    <n v="131"/>
  </r>
  <r>
    <x v="1014"/>
    <n v="146"/>
  </r>
  <r>
    <x v="1015"/>
    <n v="192"/>
  </r>
  <r>
    <x v="1016"/>
    <n v="200"/>
  </r>
  <r>
    <x v="1017"/>
    <n v="180"/>
  </r>
  <r>
    <x v="1018"/>
    <n v="97"/>
  </r>
  <r>
    <x v="1019"/>
    <n v="140"/>
  </r>
  <r>
    <x v="1020"/>
    <n v="141"/>
  </r>
  <r>
    <x v="1021"/>
    <n v="167"/>
  </r>
  <r>
    <x v="1022"/>
    <n v="126"/>
  </r>
  <r>
    <x v="1023"/>
    <n v="149"/>
  </r>
  <r>
    <x v="1024"/>
    <n v="87"/>
  </r>
  <r>
    <x v="1025"/>
    <n v="78"/>
  </r>
  <r>
    <x v="1026"/>
    <n v="128"/>
  </r>
  <r>
    <x v="1027"/>
    <n v="61"/>
  </r>
  <r>
    <x v="1028"/>
    <n v="116"/>
  </r>
  <r>
    <x v="1029"/>
    <n v="112"/>
  </r>
  <r>
    <x v="1030"/>
    <n v="7"/>
  </r>
  <r>
    <x v="1031"/>
    <n v="37"/>
  </r>
  <r>
    <x v="1032"/>
    <n v="45"/>
  </r>
  <r>
    <x v="1033"/>
    <n v="22"/>
  </r>
  <r>
    <x v="1034"/>
    <n v="27"/>
  </r>
  <r>
    <x v="1035"/>
    <n v="20"/>
  </r>
  <r>
    <x v="1036"/>
    <n v="12"/>
  </r>
  <r>
    <x v="1037"/>
    <n v="13"/>
  </r>
  <r>
    <x v="1038"/>
    <n v="12"/>
  </r>
  <r>
    <x v="1039"/>
    <n v="9"/>
  </r>
  <r>
    <x v="1040"/>
    <n v="17"/>
  </r>
  <r>
    <x v="1041"/>
    <n v="12"/>
  </r>
  <r>
    <x v="1042"/>
    <n v="3"/>
  </r>
  <r>
    <x v="1043"/>
    <n v="9"/>
  </r>
  <r>
    <x v="1044"/>
    <n v="8"/>
  </r>
  <r>
    <x v="1045"/>
    <n v="8"/>
  </r>
  <r>
    <x v="1046"/>
    <n v="8"/>
  </r>
  <r>
    <x v="1047"/>
    <n v="9"/>
  </r>
  <r>
    <x v="1048"/>
    <n v="9"/>
  </r>
  <r>
    <x v="1049"/>
    <n v="4"/>
  </r>
  <r>
    <x v="1050"/>
    <n v="7"/>
  </r>
  <r>
    <x v="1051"/>
    <n v="8"/>
  </r>
  <r>
    <x v="1052"/>
    <n v="7"/>
  </r>
  <r>
    <x v="1053"/>
    <n v="8"/>
  </r>
  <r>
    <x v="1054"/>
    <n v="26"/>
  </r>
  <r>
    <x v="1055"/>
    <n v="8"/>
  </r>
  <r>
    <x v="1056"/>
    <n v="8"/>
  </r>
  <r>
    <x v="1057"/>
    <n v="26"/>
  </r>
  <r>
    <x v="1058"/>
    <n v="22"/>
  </r>
  <r>
    <x v="1059"/>
    <n v="8"/>
  </r>
  <r>
    <x v="1060"/>
    <n v="101"/>
  </r>
  <r>
    <x v="1061"/>
    <n v="35"/>
  </r>
  <r>
    <x v="1062"/>
    <n v="15"/>
  </r>
  <r>
    <x v="1063"/>
    <n v="173"/>
  </r>
  <r>
    <x v="1064"/>
    <n v="67"/>
  </r>
  <r>
    <x v="1065"/>
    <n v="63"/>
  </r>
  <r>
    <x v="1066"/>
    <n v="93"/>
  </r>
  <r>
    <x v="1067"/>
    <n v="142"/>
  </r>
  <r>
    <x v="1068"/>
    <n v="32"/>
  </r>
  <r>
    <x v="1069"/>
    <n v="214"/>
  </r>
  <r>
    <x v="1070"/>
    <n v="181"/>
  </r>
  <r>
    <x v="1071"/>
    <n v="77"/>
  </r>
  <r>
    <x v="1072"/>
    <n v="167"/>
  </r>
  <r>
    <x v="1073"/>
    <n v="175"/>
  </r>
  <r>
    <x v="1074"/>
    <n v="87"/>
  </r>
  <r>
    <x v="1075"/>
    <n v="229"/>
  </r>
  <r>
    <x v="1076"/>
    <n v="224"/>
  </r>
  <r>
    <x v="1077"/>
    <n v="96"/>
  </r>
  <r>
    <x v="1078"/>
    <n v="129"/>
  </r>
  <r>
    <x v="1079"/>
    <n v="227"/>
  </r>
  <r>
    <x v="1080"/>
    <n v="243"/>
  </r>
  <r>
    <x v="1081"/>
    <n v="228"/>
  </r>
  <r>
    <x v="1082"/>
    <n v="209"/>
  </r>
  <r>
    <x v="1083"/>
    <n v="97"/>
  </r>
  <r>
    <x v="1084"/>
    <n v="138"/>
  </r>
  <r>
    <x v="1085"/>
    <n v="141"/>
  </r>
  <r>
    <x v="1086"/>
    <n v="205"/>
  </r>
  <r>
    <x v="1087"/>
    <n v="212"/>
  </r>
  <r>
    <x v="1088"/>
    <n v="172"/>
  </r>
  <r>
    <x v="1089"/>
    <n v="104"/>
  </r>
  <r>
    <x v="1090"/>
    <n v="151"/>
  </r>
  <r>
    <x v="1091"/>
    <n v="138"/>
  </r>
  <r>
    <x v="1092"/>
    <n v="151"/>
  </r>
  <r>
    <x v="1093"/>
    <n v="183"/>
  </r>
  <r>
    <x v="1094"/>
    <n v="161"/>
  </r>
  <r>
    <x v="1095"/>
    <n v="73"/>
  </r>
  <r>
    <x v="1096"/>
    <n v="52"/>
  </r>
  <r>
    <x v="1097"/>
    <n v="112"/>
  </r>
  <r>
    <x v="1098"/>
    <n v="70"/>
  </r>
  <r>
    <x v="1099"/>
    <n v="83"/>
  </r>
  <r>
    <x v="1100"/>
    <n v="102"/>
  </r>
  <r>
    <x v="1101"/>
    <n v="32"/>
  </r>
  <r>
    <x v="1102"/>
    <n v="44"/>
  </r>
  <r>
    <x v="1103"/>
    <n v="43"/>
  </r>
  <r>
    <x v="1104"/>
    <n v="22"/>
  </r>
  <r>
    <x v="1105"/>
    <n v="24"/>
  </r>
  <r>
    <x v="1106"/>
    <n v="13"/>
  </r>
  <r>
    <x v="1107"/>
    <n v="16"/>
  </r>
  <r>
    <x v="1108"/>
    <n v="15"/>
  </r>
  <r>
    <x v="1109"/>
    <n v="11"/>
  </r>
  <r>
    <x v="1110"/>
    <n v="9"/>
  </r>
  <r>
    <x v="1111"/>
    <n v="18"/>
  </r>
  <r>
    <x v="1112"/>
    <n v="13"/>
  </r>
  <r>
    <x v="1113"/>
    <n v="2"/>
  </r>
  <r>
    <x v="1114"/>
    <n v="9"/>
  </r>
  <r>
    <x v="1115"/>
    <n v="9"/>
  </r>
  <r>
    <x v="1116"/>
    <n v="8"/>
  </r>
  <r>
    <x v="1117"/>
    <n v="8"/>
  </r>
  <r>
    <x v="1118"/>
    <n v="8"/>
  </r>
  <r>
    <x v="1119"/>
    <n v="10"/>
  </r>
  <r>
    <x v="1120"/>
    <n v="4"/>
  </r>
  <r>
    <x v="1121"/>
    <n v="8"/>
  </r>
  <r>
    <x v="1122"/>
    <n v="8"/>
  </r>
  <r>
    <x v="1123"/>
    <n v="7"/>
  </r>
  <r>
    <x v="1124"/>
    <n v="8"/>
  </r>
  <r>
    <x v="1125"/>
    <n v="27"/>
  </r>
  <r>
    <x v="1126"/>
    <n v="8"/>
  </r>
  <r>
    <x v="1127"/>
    <n v="8"/>
  </r>
  <r>
    <x v="1128"/>
    <n v="32"/>
  </r>
  <r>
    <x v="1129"/>
    <n v="20"/>
  </r>
  <r>
    <x v="1130"/>
    <n v="8"/>
  </r>
  <r>
    <x v="1131"/>
    <n v="101"/>
  </r>
  <r>
    <x v="1132"/>
    <n v="39"/>
  </r>
  <r>
    <x v="1133"/>
    <n v="18"/>
  </r>
  <r>
    <x v="1134"/>
    <n v="168"/>
  </r>
  <r>
    <x v="1135"/>
    <n v="85"/>
  </r>
  <r>
    <x v="1136"/>
    <n v="62"/>
  </r>
  <r>
    <x v="1137"/>
    <n v="89"/>
  </r>
  <r>
    <x v="1138"/>
    <n v="135"/>
  </r>
  <r>
    <x v="1139"/>
    <n v="28"/>
  </r>
  <r>
    <x v="1140"/>
    <n v="202"/>
  </r>
  <r>
    <x v="1141"/>
    <n v="181"/>
  </r>
  <r>
    <x v="1142"/>
    <n v="75"/>
  </r>
  <r>
    <x v="1143"/>
    <n v="143"/>
  </r>
  <r>
    <x v="1144"/>
    <n v="178"/>
  </r>
  <r>
    <x v="1145"/>
    <n v="89"/>
  </r>
  <r>
    <x v="1146"/>
    <n v="236"/>
  </r>
  <r>
    <x v="1147"/>
    <n v="202"/>
  </r>
  <r>
    <x v="1148"/>
    <n v="88"/>
  </r>
  <r>
    <x v="1149"/>
    <n v="132"/>
  </r>
  <r>
    <x v="1150"/>
    <n v="234"/>
  </r>
  <r>
    <x v="1151"/>
    <n v="220"/>
  </r>
  <r>
    <x v="1152"/>
    <n v="218"/>
  </r>
  <r>
    <x v="1153"/>
    <n v="210"/>
  </r>
  <r>
    <x v="1154"/>
    <n v="96"/>
  </r>
  <r>
    <x v="1155"/>
    <n v="130"/>
  </r>
  <r>
    <x v="1156"/>
    <n v="141"/>
  </r>
  <r>
    <x v="1157"/>
    <n v="221"/>
  </r>
  <r>
    <x v="1158"/>
    <n v="188"/>
  </r>
  <r>
    <x v="1159"/>
    <n v="197"/>
  </r>
  <r>
    <x v="1160"/>
    <n v="107"/>
  </r>
  <r>
    <x v="1161"/>
    <n v="154"/>
  </r>
  <r>
    <x v="1162"/>
    <n v="118"/>
  </r>
  <r>
    <x v="1163"/>
    <n v="156"/>
  </r>
  <r>
    <x v="1164"/>
    <n v="217"/>
  </r>
  <r>
    <x v="1165"/>
    <n v="159"/>
  </r>
  <r>
    <x v="1166"/>
    <n v="64"/>
  </r>
  <r>
    <x v="1167"/>
    <n v="80"/>
  </r>
  <r>
    <x v="1168"/>
    <n v="107"/>
  </r>
  <r>
    <x v="1169"/>
    <n v="51"/>
  </r>
  <r>
    <x v="1170"/>
    <n v="91"/>
  </r>
  <r>
    <x v="1171"/>
    <n v="53"/>
  </r>
  <r>
    <x v="1172"/>
    <n v="31"/>
  </r>
  <r>
    <x v="1173"/>
    <n v="39"/>
  </r>
  <r>
    <x v="1174"/>
    <n v="41"/>
  </r>
  <r>
    <x v="1175"/>
    <n v="20"/>
  </r>
  <r>
    <x v="1176"/>
    <n v="22"/>
  </r>
  <r>
    <x v="1177"/>
    <n v="24"/>
  </r>
  <r>
    <x v="1178"/>
    <n v="22"/>
  </r>
  <r>
    <x v="1179"/>
    <n v="6"/>
  </r>
  <r>
    <x v="1180"/>
    <n v="11"/>
  </r>
  <r>
    <x v="1181"/>
    <n v="9"/>
  </r>
  <r>
    <x v="1182"/>
    <n v="14"/>
  </r>
  <r>
    <x v="1183"/>
    <n v="10"/>
  </r>
  <r>
    <x v="1184"/>
    <n v="2"/>
  </r>
  <r>
    <x v="1185"/>
    <n v="10"/>
  </r>
  <r>
    <x v="1186"/>
    <n v="9"/>
  </r>
  <r>
    <x v="1187"/>
    <n v="8"/>
  </r>
  <r>
    <x v="1188"/>
    <n v="8"/>
  </r>
  <r>
    <x v="1189"/>
    <n v="9"/>
  </r>
  <r>
    <x v="1190"/>
    <n v="9"/>
  </r>
  <r>
    <x v="1191"/>
    <n v="5"/>
  </r>
  <r>
    <x v="1192"/>
    <n v="8"/>
  </r>
  <r>
    <x v="1193"/>
    <n v="8"/>
  </r>
  <r>
    <x v="1194"/>
    <n v="8"/>
  </r>
  <r>
    <x v="1195"/>
    <n v="8"/>
  </r>
  <r>
    <x v="1196"/>
    <n v="28"/>
  </r>
  <r>
    <x v="1197"/>
    <n v="9"/>
  </r>
  <r>
    <x v="1198"/>
    <n v="8"/>
  </r>
  <r>
    <x v="1199"/>
    <n v="37"/>
  </r>
  <r>
    <x v="1200"/>
    <n v="18"/>
  </r>
  <r>
    <x v="1201"/>
    <n v="8"/>
  </r>
  <r>
    <x v="1202"/>
    <n v="127"/>
  </r>
  <r>
    <x v="1203"/>
    <n v="42"/>
  </r>
  <r>
    <x v="1204"/>
    <n v="21"/>
  </r>
  <r>
    <x v="1205"/>
    <n v="156"/>
  </r>
  <r>
    <x v="1206"/>
    <n v="81"/>
  </r>
  <r>
    <x v="1207"/>
    <n v="49"/>
  </r>
  <r>
    <x v="1208"/>
    <n v="91"/>
  </r>
  <r>
    <x v="1209"/>
    <n v="125"/>
  </r>
  <r>
    <x v="1210"/>
    <n v="28"/>
  </r>
  <r>
    <x v="1211"/>
    <n v="197"/>
  </r>
  <r>
    <x v="1212"/>
    <n v="170"/>
  </r>
  <r>
    <x v="1213"/>
    <n v="77"/>
  </r>
  <r>
    <x v="1214"/>
    <n v="158"/>
  </r>
  <r>
    <x v="1215"/>
    <n v="185"/>
  </r>
  <r>
    <x v="1216"/>
    <n v="113"/>
  </r>
  <r>
    <x v="1217"/>
    <n v="236"/>
  </r>
  <r>
    <x v="1218"/>
    <n v="149"/>
  </r>
  <r>
    <x v="1219"/>
    <n v="67"/>
  </r>
  <r>
    <x v="1220"/>
    <n v="131"/>
  </r>
  <r>
    <x v="1221"/>
    <n v="246"/>
  </r>
  <r>
    <x v="1222"/>
    <n v="220"/>
  </r>
  <r>
    <x v="1223"/>
    <n v="201"/>
  </r>
  <r>
    <x v="1224"/>
    <n v="178"/>
  </r>
  <r>
    <x v="1225"/>
    <n v="94"/>
  </r>
  <r>
    <x v="1226"/>
    <n v="133"/>
  </r>
  <r>
    <x v="1227"/>
    <n v="145"/>
  </r>
  <r>
    <x v="1228"/>
    <n v="172"/>
  </r>
  <r>
    <x v="1229"/>
    <n v="218"/>
  </r>
  <r>
    <x v="1230"/>
    <n v="210"/>
  </r>
  <r>
    <x v="1231"/>
    <n v="106"/>
  </r>
  <r>
    <x v="1232"/>
    <n v="123"/>
  </r>
  <r>
    <x v="1233"/>
    <n v="127"/>
  </r>
  <r>
    <x v="1234"/>
    <n v="191"/>
  </r>
  <r>
    <x v="1235"/>
    <n v="210"/>
  </r>
  <r>
    <x v="1236"/>
    <n v="144"/>
  </r>
  <r>
    <x v="1237"/>
    <n v="84"/>
  </r>
  <r>
    <x v="1238"/>
    <n v="103"/>
  </r>
  <r>
    <x v="1239"/>
    <n v="107"/>
  </r>
  <r>
    <x v="1240"/>
    <n v="51"/>
  </r>
  <r>
    <x v="1241"/>
    <n v="56"/>
  </r>
  <r>
    <x v="1242"/>
    <n v="45"/>
  </r>
  <r>
    <x v="1243"/>
    <n v="32"/>
  </r>
  <r>
    <x v="1244"/>
    <n v="38"/>
  </r>
  <r>
    <x v="1245"/>
    <n v="36"/>
  </r>
  <r>
    <x v="1246"/>
    <n v="20"/>
  </r>
  <r>
    <x v="1247"/>
    <n v="20"/>
  </r>
  <r>
    <x v="1248"/>
    <n v="29"/>
  </r>
  <r>
    <x v="1249"/>
    <n v="11"/>
  </r>
  <r>
    <x v="1250"/>
    <n v="3"/>
  </r>
  <r>
    <x v="1251"/>
    <n v="10"/>
  </r>
  <r>
    <x v="1252"/>
    <n v="9"/>
  </r>
  <r>
    <x v="1253"/>
    <n v="11"/>
  </r>
  <r>
    <x v="1254"/>
    <n v="10"/>
  </r>
  <r>
    <x v="1255"/>
    <n v="2"/>
  </r>
  <r>
    <x v="1256"/>
    <n v="10"/>
  </r>
  <r>
    <x v="1257"/>
    <n v="8"/>
  </r>
  <r>
    <x v="1258"/>
    <n v="8"/>
  </r>
  <r>
    <x v="1259"/>
    <n v="8"/>
  </r>
  <r>
    <x v="1260"/>
    <n v="8"/>
  </r>
  <r>
    <x v="1261"/>
    <n v="11"/>
  </r>
  <r>
    <x v="1262"/>
    <n v="6"/>
  </r>
  <r>
    <x v="1263"/>
    <n v="8"/>
  </r>
  <r>
    <x v="1264"/>
    <n v="8"/>
  </r>
  <r>
    <x v="1265"/>
    <n v="8"/>
  </r>
  <r>
    <x v="1266"/>
    <n v="8"/>
  </r>
  <r>
    <x v="1267"/>
    <n v="24"/>
  </r>
  <r>
    <x v="1268"/>
    <n v="8"/>
  </r>
  <r>
    <x v="1269"/>
    <n v="8"/>
  </r>
  <r>
    <x v="1270"/>
    <n v="40"/>
  </r>
  <r>
    <x v="1271"/>
    <n v="20"/>
  </r>
  <r>
    <x v="1272"/>
    <n v="8"/>
  </r>
  <r>
    <x v="1273"/>
    <n v="133"/>
  </r>
  <r>
    <x v="1274"/>
    <n v="42"/>
  </r>
  <r>
    <x v="1275"/>
    <n v="24"/>
  </r>
  <r>
    <x v="1276"/>
    <n v="137"/>
  </r>
  <r>
    <x v="1277"/>
    <n v="61"/>
  </r>
  <r>
    <x v="1278"/>
    <n v="66"/>
  </r>
  <r>
    <x v="1279"/>
    <n v="90"/>
  </r>
  <r>
    <x v="1280"/>
    <n v="110"/>
  </r>
  <r>
    <x v="1281"/>
    <n v="31"/>
  </r>
  <r>
    <x v="1282"/>
    <n v="198"/>
  </r>
  <r>
    <x v="1283"/>
    <n v="191"/>
  </r>
  <r>
    <x v="1284"/>
    <n v="84"/>
  </r>
  <r>
    <x v="1285"/>
    <n v="161"/>
  </r>
  <r>
    <x v="1286"/>
    <n v="191"/>
  </r>
  <r>
    <x v="1287"/>
    <n v="148"/>
  </r>
  <r>
    <x v="1288"/>
    <n v="217"/>
  </r>
  <r>
    <x v="1289"/>
    <n v="125"/>
  </r>
  <r>
    <x v="1290"/>
    <n v="76"/>
  </r>
  <r>
    <x v="1291"/>
    <n v="136"/>
  </r>
  <r>
    <x v="1292"/>
    <n v="234"/>
  </r>
  <r>
    <x v="1293"/>
    <n v="216"/>
  </r>
  <r>
    <x v="1294"/>
    <n v="211"/>
  </r>
  <r>
    <x v="1295"/>
    <n v="167"/>
  </r>
  <r>
    <x v="1296"/>
    <n v="92"/>
  </r>
  <r>
    <x v="1297"/>
    <n v="108"/>
  </r>
  <r>
    <x v="1298"/>
    <n v="114"/>
  </r>
  <r>
    <x v="1299"/>
    <n v="221"/>
  </r>
  <r>
    <x v="1300"/>
    <n v="217"/>
  </r>
  <r>
    <x v="1301"/>
    <n v="205"/>
  </r>
  <r>
    <x v="1302"/>
    <n v="89"/>
  </r>
  <r>
    <x v="1303"/>
    <n v="118"/>
  </r>
  <r>
    <x v="1304"/>
    <n v="118"/>
  </r>
  <r>
    <x v="1305"/>
    <n v="174"/>
  </r>
  <r>
    <x v="1306"/>
    <n v="166"/>
  </r>
  <r>
    <x v="1307"/>
    <n v="145"/>
  </r>
  <r>
    <x v="1308"/>
    <n v="80"/>
  </r>
  <r>
    <x v="1309"/>
    <n v="80"/>
  </r>
  <r>
    <x v="1310"/>
    <n v="125"/>
  </r>
  <r>
    <x v="1311"/>
    <n v="48"/>
  </r>
  <r>
    <x v="1312"/>
    <n v="34"/>
  </r>
  <r>
    <x v="1313"/>
    <n v="62"/>
  </r>
  <r>
    <x v="1314"/>
    <n v="31"/>
  </r>
  <r>
    <x v="1315"/>
    <n v="36"/>
  </r>
  <r>
    <x v="1316"/>
    <n v="32"/>
  </r>
  <r>
    <x v="1317"/>
    <n v="20"/>
  </r>
  <r>
    <x v="1318"/>
    <n v="28"/>
  </r>
  <r>
    <x v="1319"/>
    <n v="28"/>
  </r>
  <r>
    <x v="1320"/>
    <n v="3"/>
  </r>
  <r>
    <x v="1321"/>
    <n v="15"/>
  </r>
  <r>
    <x v="1322"/>
    <n v="9"/>
  </r>
  <r>
    <x v="1323"/>
    <n v="9"/>
  </r>
  <r>
    <x v="1324"/>
    <n v="9"/>
  </r>
  <r>
    <x v="1325"/>
    <n v="10"/>
  </r>
  <r>
    <x v="1326"/>
    <n v="13"/>
  </r>
  <r>
    <x v="1327"/>
    <n v="9"/>
  </r>
  <r>
    <x v="1328"/>
    <n v="8"/>
  </r>
  <r>
    <x v="1329"/>
    <n v="8"/>
  </r>
  <r>
    <x v="1330"/>
    <n v="8"/>
  </r>
  <r>
    <x v="1331"/>
    <n v="8"/>
  </r>
  <r>
    <x v="1332"/>
    <n v="10"/>
  </r>
  <r>
    <x v="1333"/>
    <n v="6"/>
  </r>
  <r>
    <x v="1334"/>
    <n v="7"/>
  </r>
  <r>
    <x v="1335"/>
    <n v="8"/>
  </r>
  <r>
    <x v="1336"/>
    <n v="8"/>
  </r>
  <r>
    <x v="1337"/>
    <n v="8"/>
  </r>
  <r>
    <x v="1338"/>
    <n v="25"/>
  </r>
  <r>
    <x v="1339"/>
    <n v="9"/>
  </r>
  <r>
    <x v="1340"/>
    <n v="8"/>
  </r>
  <r>
    <x v="1341"/>
    <n v="49"/>
  </r>
  <r>
    <x v="1342"/>
    <n v="18"/>
  </r>
  <r>
    <x v="1343"/>
    <n v="8"/>
  </r>
  <r>
    <x v="1344"/>
    <n v="126"/>
  </r>
  <r>
    <x v="1345"/>
    <n v="41"/>
  </r>
  <r>
    <x v="1346"/>
    <n v="21"/>
  </r>
  <r>
    <x v="1347"/>
    <n v="130"/>
  </r>
  <r>
    <x v="1348"/>
    <n v="61"/>
  </r>
  <r>
    <x v="1349"/>
    <n v="74"/>
  </r>
  <r>
    <x v="1350"/>
    <n v="86"/>
  </r>
  <r>
    <x v="1351"/>
    <n v="139"/>
  </r>
  <r>
    <x v="1352"/>
    <n v="30"/>
  </r>
  <r>
    <x v="1353"/>
    <n v="211"/>
  </r>
  <r>
    <x v="1354"/>
    <n v="211"/>
  </r>
  <r>
    <x v="1355"/>
    <n v="82"/>
  </r>
  <r>
    <x v="1356"/>
    <n v="164"/>
  </r>
  <r>
    <x v="1357"/>
    <n v="199"/>
  </r>
  <r>
    <x v="1358"/>
    <n v="172"/>
  </r>
  <r>
    <x v="1359"/>
    <n v="199"/>
  </r>
  <r>
    <x v="1360"/>
    <n v="138"/>
  </r>
  <r>
    <x v="1361"/>
    <n v="95"/>
  </r>
  <r>
    <x v="1362"/>
    <n v="139"/>
  </r>
  <r>
    <x v="1363"/>
    <n v="240"/>
  </r>
  <r>
    <x v="1364"/>
    <n v="208"/>
  </r>
  <r>
    <x v="1365"/>
    <n v="189"/>
  </r>
  <r>
    <x v="1366"/>
    <n v="224"/>
  </r>
  <r>
    <x v="1367"/>
    <n v="105"/>
  </r>
  <r>
    <x v="1368"/>
    <n v="123"/>
  </r>
  <r>
    <x v="1369"/>
    <n v="133"/>
  </r>
  <r>
    <x v="1370"/>
    <n v="227"/>
  </r>
  <r>
    <x v="1371"/>
    <n v="211"/>
  </r>
  <r>
    <x v="1372"/>
    <n v="204"/>
  </r>
  <r>
    <x v="1373"/>
    <n v="14"/>
  </r>
  <r>
    <x v="1374"/>
    <n v="134"/>
  </r>
  <r>
    <x v="1375"/>
    <n v="122"/>
  </r>
  <r>
    <x v="1376"/>
    <n v="167"/>
  </r>
  <r>
    <x v="1377"/>
    <n v="142"/>
  </r>
  <r>
    <x v="1378"/>
    <n v="155"/>
  </r>
  <r>
    <x v="1379"/>
    <n v="63"/>
  </r>
  <r>
    <x v="1380"/>
    <n v="75"/>
  </r>
  <r>
    <x v="1381"/>
    <n v="98"/>
  </r>
  <r>
    <x v="1382"/>
    <n v="48"/>
  </r>
  <r>
    <x v="1383"/>
    <n v="71"/>
  </r>
  <r>
    <x v="1384"/>
    <n v="57"/>
  </r>
  <r>
    <x v="1385"/>
    <n v="33"/>
  </r>
  <r>
    <x v="1386"/>
    <n v="35"/>
  </r>
  <r>
    <x v="1387"/>
    <n v="40"/>
  </r>
  <r>
    <x v="1388"/>
    <n v="19"/>
  </r>
  <r>
    <x v="1389"/>
    <n v="39"/>
  </r>
  <r>
    <x v="1390"/>
    <n v="29"/>
  </r>
  <r>
    <x v="1391"/>
    <n v="16"/>
  </r>
  <r>
    <x v="1392"/>
    <n v="13"/>
  </r>
  <r>
    <x v="1393"/>
    <n v="9"/>
  </r>
  <r>
    <x v="1394"/>
    <n v="9"/>
  </r>
  <r>
    <x v="1395"/>
    <n v="11"/>
  </r>
  <r>
    <x v="1396"/>
    <n v="9"/>
  </r>
  <r>
    <x v="1397"/>
    <n v="8"/>
  </r>
  <r>
    <x v="1398"/>
    <n v="9"/>
  </r>
  <r>
    <x v="1399"/>
    <n v="8"/>
  </r>
  <r>
    <x v="1400"/>
    <n v="8"/>
  </r>
  <r>
    <x v="1401"/>
    <n v="8"/>
  </r>
  <r>
    <x v="1402"/>
    <n v="8"/>
  </r>
  <r>
    <x v="1403"/>
    <n v="6"/>
  </r>
  <r>
    <x v="1404"/>
    <n v="6"/>
  </r>
  <r>
    <x v="1405"/>
    <n v="8"/>
  </r>
  <r>
    <x v="1406"/>
    <n v="8"/>
  </r>
  <r>
    <x v="1407"/>
    <n v="8"/>
  </r>
  <r>
    <x v="1408"/>
    <n v="8"/>
  </r>
  <r>
    <x v="1409"/>
    <n v="26"/>
  </r>
  <r>
    <x v="1410"/>
    <n v="9"/>
  </r>
  <r>
    <x v="1411"/>
    <n v="8"/>
  </r>
  <r>
    <x v="1412"/>
    <n v="45"/>
  </r>
  <r>
    <x v="1413"/>
    <n v="16"/>
  </r>
  <r>
    <x v="1414"/>
    <n v="8"/>
  </r>
  <r>
    <x v="1415"/>
    <n v="131"/>
  </r>
  <r>
    <x v="1416"/>
    <n v="41"/>
  </r>
  <r>
    <x v="1417"/>
    <n v="19"/>
  </r>
  <r>
    <x v="1418"/>
    <n v="158"/>
  </r>
  <r>
    <x v="1419"/>
    <n v="69"/>
  </r>
  <r>
    <x v="1420"/>
    <n v="74"/>
  </r>
  <r>
    <x v="1421"/>
    <n v="103"/>
  </r>
  <r>
    <x v="1422"/>
    <n v="156"/>
  </r>
  <r>
    <x v="1423"/>
    <n v="30"/>
  </r>
  <r>
    <x v="1424"/>
    <n v="220"/>
  </r>
  <r>
    <x v="1425"/>
    <n v="149"/>
  </r>
  <r>
    <x v="1426"/>
    <n v="84"/>
  </r>
  <r>
    <x v="1427"/>
    <n v="172"/>
  </r>
  <r>
    <x v="1428"/>
    <n v="203"/>
  </r>
  <r>
    <x v="1429"/>
    <n v="178"/>
  </r>
  <r>
    <x v="1430"/>
    <n v="206"/>
  </r>
  <r>
    <x v="1431"/>
    <n v="129"/>
  </r>
  <r>
    <x v="1432"/>
    <n v="81"/>
  </r>
  <r>
    <x v="1433"/>
    <n v="141"/>
  </r>
  <r>
    <x v="1434"/>
    <n v="231"/>
  </r>
  <r>
    <x v="1435"/>
    <n v="192"/>
  </r>
  <r>
    <x v="1436"/>
    <n v="200"/>
  </r>
  <r>
    <x v="1437"/>
    <n v="226"/>
  </r>
  <r>
    <x v="1438"/>
    <n v="90"/>
  </r>
  <r>
    <x v="1439"/>
    <n v="111"/>
  </r>
  <r>
    <x v="1440"/>
    <n v="132"/>
  </r>
  <r>
    <x v="1441"/>
    <n v="207"/>
  </r>
  <r>
    <x v="1442"/>
    <n v="195"/>
  </r>
  <r>
    <x v="1443"/>
    <n v="151"/>
  </r>
  <r>
    <x v="1444"/>
    <n v="75"/>
  </r>
  <r>
    <x v="1445"/>
    <n v="119"/>
  </r>
  <r>
    <x v="1446"/>
    <n v="126"/>
  </r>
  <r>
    <x v="1447"/>
    <n v="170"/>
  </r>
  <r>
    <x v="1448"/>
    <n v="116"/>
  </r>
  <r>
    <x v="1449"/>
    <n v="146"/>
  </r>
  <r>
    <x v="1450"/>
    <n v="78"/>
  </r>
  <r>
    <x v="1451"/>
    <n v="81"/>
  </r>
  <r>
    <x v="1452"/>
    <n v="87"/>
  </r>
  <r>
    <x v="1453"/>
    <n v="46"/>
  </r>
  <r>
    <x v="1454"/>
    <n v="90"/>
  </r>
  <r>
    <x v="1455"/>
    <n v="54"/>
  </r>
  <r>
    <x v="1456"/>
    <n v="23"/>
  </r>
  <r>
    <x v="1457"/>
    <n v="34"/>
  </r>
  <r>
    <x v="1458"/>
    <n v="36"/>
  </r>
  <r>
    <x v="1459"/>
    <n v="19"/>
  </r>
  <r>
    <x v="1460"/>
    <n v="29"/>
  </r>
  <r>
    <x v="1461"/>
    <n v="25"/>
  </r>
  <r>
    <x v="1462"/>
    <n v="9"/>
  </r>
  <r>
    <x v="1463"/>
    <n v="10"/>
  </r>
  <r>
    <x v="1464"/>
    <n v="9"/>
  </r>
  <r>
    <x v="1465"/>
    <n v="9"/>
  </r>
  <r>
    <x v="1466"/>
    <n v="9"/>
  </r>
  <r>
    <x v="1467"/>
    <n v="10"/>
  </r>
  <r>
    <x v="1468"/>
    <n v="9"/>
  </r>
  <r>
    <x v="1469"/>
    <n v="8"/>
  </r>
  <r>
    <x v="1470"/>
    <n v="8"/>
  </r>
  <r>
    <x v="1471"/>
    <n v="8"/>
  </r>
  <r>
    <x v="1472"/>
    <n v="8"/>
  </r>
  <r>
    <x v="1473"/>
    <n v="8"/>
  </r>
  <r>
    <x v="1474"/>
    <n v="6"/>
  </r>
  <r>
    <x v="1475"/>
    <n v="5"/>
  </r>
  <r>
    <x v="1476"/>
    <n v="7"/>
  </r>
  <r>
    <x v="1477"/>
    <n v="8"/>
  </r>
  <r>
    <x v="1478"/>
    <n v="8"/>
  </r>
  <r>
    <x v="1479"/>
    <n v="8"/>
  </r>
  <r>
    <x v="1480"/>
    <n v="28"/>
  </r>
  <r>
    <x v="1481"/>
    <n v="9"/>
  </r>
  <r>
    <x v="1482"/>
    <n v="8"/>
  </r>
  <r>
    <x v="1483"/>
    <n v="44"/>
  </r>
  <r>
    <x v="1484"/>
    <n v="22"/>
  </r>
  <r>
    <x v="1485"/>
    <n v="0"/>
  </r>
  <r>
    <x v="1486"/>
    <n v="114"/>
  </r>
  <r>
    <x v="1487"/>
    <n v="39"/>
  </r>
  <r>
    <x v="1488"/>
    <n v="21"/>
  </r>
  <r>
    <x v="1489"/>
    <n v="193"/>
  </r>
  <r>
    <x v="1490"/>
    <n v="90"/>
  </r>
  <r>
    <x v="1491"/>
    <n v="73"/>
  </r>
  <r>
    <x v="1492"/>
    <n v="108"/>
  </r>
  <r>
    <x v="1493"/>
    <n v="145"/>
  </r>
  <r>
    <x v="1494"/>
    <n v="27"/>
  </r>
  <r>
    <x v="1495"/>
    <n v="210"/>
  </r>
  <r>
    <x v="1496"/>
    <n v="116"/>
  </r>
  <r>
    <x v="1497"/>
    <n v="96"/>
  </r>
  <r>
    <x v="1498"/>
    <n v="170"/>
  </r>
  <r>
    <x v="1499"/>
    <n v="205"/>
  </r>
  <r>
    <x v="1500"/>
    <n v="196"/>
  </r>
  <r>
    <x v="1501"/>
    <n v="191"/>
  </r>
  <r>
    <x v="1502"/>
    <n v="196"/>
  </r>
  <r>
    <x v="1503"/>
    <n v="76"/>
  </r>
  <r>
    <x v="1504"/>
    <n v="143"/>
  </r>
  <r>
    <x v="1505"/>
    <n v="217"/>
  </r>
  <r>
    <x v="1506"/>
    <n v="222"/>
  </r>
  <r>
    <x v="1507"/>
    <n v="190"/>
  </r>
  <r>
    <x v="1508"/>
    <n v="217"/>
  </r>
  <r>
    <x v="1509"/>
    <n v="72"/>
  </r>
  <r>
    <x v="1510"/>
    <n v="127"/>
  </r>
  <r>
    <x v="1511"/>
    <n v="161"/>
  </r>
  <r>
    <x v="1512"/>
    <n v="208"/>
  </r>
  <r>
    <x v="1513"/>
    <n v="222"/>
  </r>
  <r>
    <x v="1514"/>
    <n v="130"/>
  </r>
  <r>
    <x v="1515"/>
    <n v="59"/>
  </r>
  <r>
    <x v="1516"/>
    <n v="125"/>
  </r>
  <r>
    <x v="1517"/>
    <n v="129"/>
  </r>
  <r>
    <x v="1518"/>
    <n v="148"/>
  </r>
  <r>
    <x v="1519"/>
    <n v="102"/>
  </r>
  <r>
    <x v="1520"/>
    <n v="163"/>
  </r>
  <r>
    <x v="1521"/>
    <n v="65"/>
  </r>
  <r>
    <x v="1522"/>
    <n v="68"/>
  </r>
  <r>
    <x v="1523"/>
    <n v="118"/>
  </r>
  <r>
    <x v="1524"/>
    <n v="44"/>
  </r>
  <r>
    <x v="1525"/>
    <n v="77"/>
  </r>
  <r>
    <x v="1526"/>
    <n v="67"/>
  </r>
  <r>
    <x v="1527"/>
    <n v="15"/>
  </r>
  <r>
    <x v="1528"/>
    <n v="33"/>
  </r>
  <r>
    <x v="1529"/>
    <n v="34"/>
  </r>
  <r>
    <x v="1530"/>
    <n v="21"/>
  </r>
  <r>
    <x v="1531"/>
    <n v="23"/>
  </r>
  <r>
    <x v="1532"/>
    <n v="25"/>
  </r>
  <r>
    <x v="1533"/>
    <n v="9"/>
  </r>
  <r>
    <x v="1534"/>
    <n v="10"/>
  </r>
  <r>
    <x v="1535"/>
    <n v="8"/>
  </r>
  <r>
    <x v="1536"/>
    <n v="8"/>
  </r>
  <r>
    <x v="1537"/>
    <n v="9"/>
  </r>
  <r>
    <x v="1538"/>
    <n v="9"/>
  </r>
  <r>
    <x v="1539"/>
    <n v="11"/>
  </r>
  <r>
    <x v="1540"/>
    <n v="9"/>
  </r>
  <r>
    <x v="1541"/>
    <n v="8"/>
  </r>
  <r>
    <x v="1542"/>
    <n v="8"/>
  </r>
  <r>
    <x v="1543"/>
    <n v="8"/>
  </r>
  <r>
    <x v="1544"/>
    <n v="8"/>
  </r>
  <r>
    <x v="1545"/>
    <n v="9"/>
  </r>
  <r>
    <x v="1546"/>
    <n v="7"/>
  </r>
  <r>
    <x v="1547"/>
    <n v="8"/>
  </r>
  <r>
    <x v="1548"/>
    <n v="8"/>
  </r>
  <r>
    <x v="1549"/>
    <n v="8"/>
  </r>
  <r>
    <x v="1550"/>
    <n v="8"/>
  </r>
  <r>
    <x v="1551"/>
    <n v="28"/>
  </r>
  <r>
    <x v="1552"/>
    <n v="10"/>
  </r>
  <r>
    <x v="1553"/>
    <n v="8"/>
  </r>
  <r>
    <x v="1554"/>
    <n v="51"/>
  </r>
  <r>
    <x v="1555"/>
    <n v="20"/>
  </r>
  <r>
    <x v="1556"/>
    <n v="126"/>
  </r>
  <r>
    <x v="1557"/>
    <n v="34"/>
  </r>
  <r>
    <x v="1558"/>
    <n v="20"/>
  </r>
  <r>
    <x v="1559"/>
    <n v="190"/>
  </r>
  <r>
    <x v="1560"/>
    <n v="65"/>
  </r>
  <r>
    <x v="1561"/>
    <n v="76"/>
  </r>
  <r>
    <x v="1562"/>
    <n v="115"/>
  </r>
  <r>
    <x v="1563"/>
    <n v="126"/>
  </r>
  <r>
    <x v="1564"/>
    <n v="16"/>
  </r>
  <r>
    <x v="1565"/>
    <n v="201"/>
  </r>
  <r>
    <x v="1566"/>
    <n v="198"/>
  </r>
  <r>
    <x v="1567"/>
    <n v="89"/>
  </r>
  <r>
    <x v="1568"/>
    <n v="156"/>
  </r>
  <r>
    <x v="1569"/>
    <n v="148"/>
  </r>
  <r>
    <x v="1570"/>
    <n v="224"/>
  </r>
  <r>
    <x v="1571"/>
    <n v="201"/>
  </r>
  <r>
    <x v="1572"/>
    <n v="226"/>
  </r>
  <r>
    <x v="1573"/>
    <n v="71"/>
  </r>
  <r>
    <x v="1574"/>
    <n v="110"/>
  </r>
  <r>
    <x v="1575"/>
    <n v="230"/>
  </r>
  <r>
    <x v="1576"/>
    <n v="226"/>
  </r>
  <r>
    <x v="1577"/>
    <n v="198"/>
  </r>
  <r>
    <x v="1578"/>
    <n v="197"/>
  </r>
  <r>
    <x v="1579"/>
    <n v="105"/>
  </r>
  <r>
    <x v="1580"/>
    <n v="131"/>
  </r>
  <r>
    <x v="1581"/>
    <n v="160"/>
  </r>
  <r>
    <x v="1582"/>
    <n v="208"/>
  </r>
  <r>
    <x v="1583"/>
    <n v="209"/>
  </r>
  <r>
    <x v="1584"/>
    <n v="168"/>
  </r>
  <r>
    <x v="1585"/>
    <n v="69"/>
  </r>
  <r>
    <x v="1586"/>
    <n v="127"/>
  </r>
  <r>
    <x v="1587"/>
    <n v="145"/>
  </r>
  <r>
    <x v="1588"/>
    <n v="130"/>
  </r>
  <r>
    <x v="1589"/>
    <n v="127"/>
  </r>
  <r>
    <x v="1590"/>
    <n v="164"/>
  </r>
  <r>
    <x v="1591"/>
    <n v="56"/>
  </r>
  <r>
    <x v="1592"/>
    <n v="69"/>
  </r>
  <r>
    <x v="1593"/>
    <n v="90"/>
  </r>
  <r>
    <x v="1594"/>
    <n v="43"/>
  </r>
  <r>
    <x v="1595"/>
    <n v="69"/>
  </r>
  <r>
    <x v="1596"/>
    <n v="71"/>
  </r>
  <r>
    <x v="1597"/>
    <n v="26"/>
  </r>
  <r>
    <x v="1598"/>
    <n v="27"/>
  </r>
  <r>
    <x v="1599"/>
    <n v="32"/>
  </r>
  <r>
    <x v="1600"/>
    <n v="20"/>
  </r>
  <r>
    <x v="1601"/>
    <n v="17"/>
  </r>
  <r>
    <x v="1602"/>
    <n v="23"/>
  </r>
  <r>
    <x v="1603"/>
    <n v="9"/>
  </r>
  <r>
    <x v="1604"/>
    <n v="9"/>
  </r>
  <r>
    <x v="1605"/>
    <n v="9"/>
  </r>
  <r>
    <x v="1606"/>
    <n v="9"/>
  </r>
  <r>
    <x v="1607"/>
    <n v="9"/>
  </r>
  <r>
    <x v="1608"/>
    <n v="11"/>
  </r>
  <r>
    <x v="1609"/>
    <n v="2"/>
  </r>
  <r>
    <x v="1610"/>
    <n v="8"/>
  </r>
  <r>
    <x v="1611"/>
    <n v="8"/>
  </r>
  <r>
    <x v="1612"/>
    <n v="8"/>
  </r>
  <r>
    <x v="1613"/>
    <n v="8"/>
  </r>
  <r>
    <x v="1614"/>
    <n v="8"/>
  </r>
  <r>
    <x v="1615"/>
    <n v="10"/>
  </r>
  <r>
    <x v="1616"/>
    <n v="8"/>
  </r>
  <r>
    <x v="1617"/>
    <n v="8"/>
  </r>
  <r>
    <x v="1618"/>
    <n v="12"/>
  </r>
  <r>
    <x v="1619"/>
    <n v="7"/>
  </r>
  <r>
    <x v="1620"/>
    <n v="8"/>
  </r>
  <r>
    <x v="1621"/>
    <n v="31"/>
  </r>
  <r>
    <x v="1622"/>
    <n v="13"/>
  </r>
  <r>
    <x v="1623"/>
    <n v="8"/>
  </r>
  <r>
    <x v="1624"/>
    <n v="53"/>
  </r>
  <r>
    <x v="1625"/>
    <n v="20"/>
  </r>
  <r>
    <x v="1626"/>
    <n v="125"/>
  </r>
  <r>
    <x v="1627"/>
    <n v="42"/>
  </r>
  <r>
    <x v="1628"/>
    <n v="24"/>
  </r>
  <r>
    <x v="1629"/>
    <n v="198"/>
  </r>
  <r>
    <x v="1630"/>
    <n v="74"/>
  </r>
  <r>
    <x v="1631"/>
    <n v="76"/>
  </r>
  <r>
    <x v="1632"/>
    <n v="145"/>
  </r>
  <r>
    <x v="1633"/>
    <n v="127"/>
  </r>
  <r>
    <x v="1634"/>
    <n v="16"/>
  </r>
  <r>
    <x v="1635"/>
    <n v="227"/>
  </r>
  <r>
    <x v="1636"/>
    <n v="205"/>
  </r>
  <r>
    <x v="1637"/>
    <n v="80"/>
  </r>
  <r>
    <x v="1638"/>
    <n v="175"/>
  </r>
  <r>
    <x v="1639"/>
    <n v="157"/>
  </r>
  <r>
    <x v="1640"/>
    <n v="245"/>
  </r>
  <r>
    <x v="1641"/>
    <n v="196"/>
  </r>
  <r>
    <x v="1642"/>
    <n v="194"/>
  </r>
  <r>
    <x v="1643"/>
    <n v="75"/>
  </r>
  <r>
    <x v="1644"/>
    <n v="102"/>
  </r>
  <r>
    <x v="1645"/>
    <n v="204"/>
  </r>
  <r>
    <x v="1646"/>
    <n v="218"/>
  </r>
  <r>
    <x v="1647"/>
    <n v="213"/>
  </r>
  <r>
    <x v="1648"/>
    <n v="211"/>
  </r>
  <r>
    <x v="1649"/>
    <n v="97"/>
  </r>
  <r>
    <x v="1650"/>
    <n v="127"/>
  </r>
  <r>
    <x v="1651"/>
    <n v="137"/>
  </r>
  <r>
    <x v="1652"/>
    <n v="199"/>
  </r>
  <r>
    <x v="1653"/>
    <n v="178"/>
  </r>
  <r>
    <x v="1654"/>
    <n v="181"/>
  </r>
  <r>
    <x v="1655"/>
    <n v="81"/>
  </r>
  <r>
    <x v="1656"/>
    <n v="126"/>
  </r>
  <r>
    <x v="1657"/>
    <n v="122"/>
  </r>
  <r>
    <x v="1658"/>
    <n v="173"/>
  </r>
  <r>
    <x v="1659"/>
    <n v="149"/>
  </r>
  <r>
    <x v="1660"/>
    <n v="166"/>
  </r>
  <r>
    <x v="1661"/>
    <n v="52"/>
  </r>
  <r>
    <x v="1662"/>
    <n v="72"/>
  </r>
  <r>
    <x v="1663"/>
    <n v="89"/>
  </r>
  <r>
    <x v="1664"/>
    <n v="39"/>
  </r>
  <r>
    <x v="1665"/>
    <n v="62"/>
  </r>
  <r>
    <x v="1666"/>
    <n v="64"/>
  </r>
  <r>
    <x v="1667"/>
    <n v="15"/>
  </r>
  <r>
    <x v="1668"/>
    <n v="28"/>
  </r>
  <r>
    <x v="1669"/>
    <n v="32"/>
  </r>
  <r>
    <x v="1670"/>
    <n v="18"/>
  </r>
  <r>
    <x v="1671"/>
    <n v="26"/>
  </r>
  <r>
    <x v="1672"/>
    <n v="29"/>
  </r>
  <r>
    <x v="1673"/>
    <n v="8"/>
  </r>
  <r>
    <x v="1674"/>
    <n v="10"/>
  </r>
  <r>
    <x v="1675"/>
    <n v="9"/>
  </r>
  <r>
    <x v="1676"/>
    <n v="9"/>
  </r>
  <r>
    <x v="1677"/>
    <n v="9"/>
  </r>
  <r>
    <x v="1678"/>
    <n v="9"/>
  </r>
  <r>
    <x v="1679"/>
    <n v="16"/>
  </r>
  <r>
    <x v="1680"/>
    <n v="8"/>
  </r>
  <r>
    <x v="1681"/>
    <n v="8"/>
  </r>
  <r>
    <x v="1682"/>
    <n v="8"/>
  </r>
  <r>
    <x v="1683"/>
    <n v="8"/>
  </r>
  <r>
    <x v="1684"/>
    <n v="8"/>
  </r>
  <r>
    <x v="1685"/>
    <n v="10"/>
  </r>
  <r>
    <x v="1686"/>
    <n v="8"/>
  </r>
  <r>
    <x v="1687"/>
    <n v="8"/>
  </r>
  <r>
    <x v="1688"/>
    <n v="7"/>
  </r>
  <r>
    <x v="1689"/>
    <n v="8"/>
  </r>
  <r>
    <x v="1690"/>
    <n v="8"/>
  </r>
  <r>
    <x v="1691"/>
    <n v="28"/>
  </r>
  <r>
    <x v="1692"/>
    <n v="14"/>
  </r>
  <r>
    <x v="1693"/>
    <n v="9"/>
  </r>
  <r>
    <x v="1694"/>
    <n v="70"/>
  </r>
  <r>
    <x v="1695"/>
    <n v="14"/>
  </r>
  <r>
    <x v="1696"/>
    <n v="114"/>
  </r>
  <r>
    <x v="1697"/>
    <n v="42"/>
  </r>
  <r>
    <x v="1698"/>
    <n v="29"/>
  </r>
  <r>
    <x v="1699"/>
    <n v="180"/>
  </r>
  <r>
    <x v="1700"/>
    <n v="57"/>
  </r>
  <r>
    <x v="1701"/>
    <n v="88"/>
  </r>
  <r>
    <x v="1702"/>
    <n v="148"/>
  </r>
  <r>
    <x v="1703"/>
    <n v="119"/>
  </r>
  <r>
    <x v="1704"/>
    <n v="18"/>
  </r>
  <r>
    <x v="1705"/>
    <n v="229"/>
  </r>
  <r>
    <x v="1706"/>
    <n v="201"/>
  </r>
  <r>
    <x v="1707"/>
    <n v="69"/>
  </r>
  <r>
    <x v="1708"/>
    <n v="177"/>
  </r>
  <r>
    <x v="1709"/>
    <n v="167"/>
  </r>
  <r>
    <x v="1710"/>
    <n v="255"/>
  </r>
  <r>
    <x v="1711"/>
    <n v="185"/>
  </r>
  <r>
    <x v="1712"/>
    <n v="135"/>
  </r>
  <r>
    <x v="1713"/>
    <n v="46"/>
  </r>
  <r>
    <x v="1714"/>
    <n v="132"/>
  </r>
  <r>
    <x v="1715"/>
    <n v="205"/>
  </r>
  <r>
    <x v="1716"/>
    <n v="225"/>
  </r>
  <r>
    <x v="1717"/>
    <n v="209"/>
  </r>
  <r>
    <x v="1718"/>
    <n v="190"/>
  </r>
  <r>
    <x v="1719"/>
    <n v="101"/>
  </r>
  <r>
    <x v="1720"/>
    <n v="131"/>
  </r>
  <r>
    <x v="1721"/>
    <n v="127"/>
  </r>
  <r>
    <x v="1722"/>
    <n v="173"/>
  </r>
  <r>
    <x v="1723"/>
    <n v="189"/>
  </r>
  <r>
    <x v="1724"/>
    <n v="167"/>
  </r>
  <r>
    <x v="1725"/>
    <n v="83"/>
  </r>
  <r>
    <x v="1726"/>
    <n v="114"/>
  </r>
  <r>
    <x v="1727"/>
    <n v="144"/>
  </r>
  <r>
    <x v="1728"/>
    <n v="168"/>
  </r>
  <r>
    <x v="1729"/>
    <n v="148"/>
  </r>
  <r>
    <x v="1730"/>
    <n v="161"/>
  </r>
  <r>
    <x v="1731"/>
    <n v="56"/>
  </r>
  <r>
    <x v="1732"/>
    <n v="69"/>
  </r>
  <r>
    <x v="1733"/>
    <n v="92"/>
  </r>
  <r>
    <x v="1734"/>
    <n v="39"/>
  </r>
  <r>
    <x v="1735"/>
    <n v="48"/>
  </r>
  <r>
    <x v="1736"/>
    <n v="56"/>
  </r>
  <r>
    <x v="1737"/>
    <n v="14"/>
  </r>
  <r>
    <x v="1738"/>
    <n v="25"/>
  </r>
  <r>
    <x v="1739"/>
    <n v="17"/>
  </r>
  <r>
    <x v="1740"/>
    <n v="15"/>
  </r>
  <r>
    <x v="1741"/>
    <n v="26"/>
  </r>
  <r>
    <x v="1742"/>
    <n v="25"/>
  </r>
  <r>
    <x v="1743"/>
    <n v="13"/>
  </r>
  <r>
    <x v="1744"/>
    <n v="7"/>
  </r>
  <r>
    <x v="1745"/>
    <n v="13"/>
  </r>
  <r>
    <x v="1746"/>
    <n v="9"/>
  </r>
  <r>
    <x v="1747"/>
    <n v="11"/>
  </r>
  <r>
    <x v="1748"/>
    <n v="9"/>
  </r>
  <r>
    <x v="1749"/>
    <n v="9"/>
  </r>
  <r>
    <x v="1750"/>
    <n v="8"/>
  </r>
  <r>
    <x v="1751"/>
    <n v="8"/>
  </r>
  <r>
    <x v="1752"/>
    <n v="8"/>
  </r>
  <r>
    <x v="1753"/>
    <n v="8"/>
  </r>
  <r>
    <x v="1754"/>
    <n v="8"/>
  </r>
  <r>
    <x v="1755"/>
    <n v="9"/>
  </r>
  <r>
    <x v="1756"/>
    <n v="8"/>
  </r>
  <r>
    <x v="1757"/>
    <n v="6"/>
  </r>
  <r>
    <x v="1758"/>
    <n v="8"/>
  </r>
  <r>
    <x v="1759"/>
    <n v="8"/>
  </r>
  <r>
    <x v="1760"/>
    <n v="8"/>
  </r>
  <r>
    <x v="1761"/>
    <n v="24"/>
  </r>
  <r>
    <x v="1762"/>
    <n v="17"/>
  </r>
  <r>
    <x v="1763"/>
    <n v="8"/>
  </r>
  <r>
    <x v="1764"/>
    <n v="87"/>
  </r>
  <r>
    <x v="1765"/>
    <n v="21"/>
  </r>
  <r>
    <x v="1766"/>
    <n v="92"/>
  </r>
  <r>
    <x v="1767"/>
    <n v="34"/>
  </r>
  <r>
    <x v="1768"/>
    <n v="26"/>
  </r>
  <r>
    <x v="1769"/>
    <n v="122"/>
  </r>
  <r>
    <x v="1770"/>
    <n v="47"/>
  </r>
  <r>
    <x v="1771"/>
    <n v="88"/>
  </r>
  <r>
    <x v="1772"/>
    <n v="150"/>
  </r>
  <r>
    <x v="1773"/>
    <n v="112"/>
  </r>
  <r>
    <x v="1774"/>
    <n v="29"/>
  </r>
  <r>
    <x v="1775"/>
    <n v="205"/>
  </r>
  <r>
    <x v="1776"/>
    <n v="172"/>
  </r>
  <r>
    <x v="1777"/>
    <n v="84"/>
  </r>
  <r>
    <x v="1778"/>
    <n v="178"/>
  </r>
  <r>
    <x v="1779"/>
    <n v="195"/>
  </r>
  <r>
    <x v="1780"/>
    <n v="263"/>
  </r>
  <r>
    <x v="1781"/>
    <n v="186"/>
  </r>
  <r>
    <x v="1782"/>
    <n v="118"/>
  </r>
  <r>
    <x v="1783"/>
    <n v="66"/>
  </r>
  <r>
    <x v="1784"/>
    <n v="139"/>
  </r>
  <r>
    <x v="1785"/>
    <n v="203"/>
  </r>
  <r>
    <x v="1786"/>
    <n v="230"/>
  </r>
  <r>
    <x v="1787"/>
    <n v="208"/>
  </r>
  <r>
    <x v="1788"/>
    <n v="149"/>
  </r>
  <r>
    <x v="1789"/>
    <n v="106"/>
  </r>
  <r>
    <x v="1790"/>
    <n v="129"/>
  </r>
  <r>
    <x v="1791"/>
    <n v="112"/>
  </r>
  <r>
    <x v="1792"/>
    <n v="210"/>
  </r>
  <r>
    <x v="1793"/>
    <n v="180"/>
  </r>
  <r>
    <x v="1794"/>
    <n v="172"/>
  </r>
  <r>
    <x v="1795"/>
    <n v="75"/>
  </r>
  <r>
    <x v="1796"/>
    <n v="103"/>
  </r>
  <r>
    <x v="1797"/>
    <n v="152"/>
  </r>
  <r>
    <x v="1798"/>
    <n v="154"/>
  </r>
  <r>
    <x v="1799"/>
    <n v="144"/>
  </r>
  <r>
    <x v="1800"/>
    <n v="175"/>
  </r>
  <r>
    <x v="1801"/>
    <n v="58"/>
  </r>
  <r>
    <x v="1802"/>
    <n v="57"/>
  </r>
  <r>
    <x v="1803"/>
    <n v="80"/>
  </r>
  <r>
    <x v="1804"/>
    <n v="38"/>
  </r>
  <r>
    <x v="1805"/>
    <n v="35"/>
  </r>
  <r>
    <x v="1806"/>
    <n v="77"/>
  </r>
  <r>
    <x v="1807"/>
    <n v="15"/>
  </r>
  <r>
    <x v="1808"/>
    <n v="26"/>
  </r>
  <r>
    <x v="1809"/>
    <n v="15"/>
  </r>
  <r>
    <x v="1810"/>
    <n v="20"/>
  </r>
  <r>
    <x v="1811"/>
    <n v="26"/>
  </r>
  <r>
    <x v="1812"/>
    <n v="22"/>
  </r>
  <r>
    <x v="1813"/>
    <n v="2"/>
  </r>
  <r>
    <x v="1814"/>
    <n v="12"/>
  </r>
  <r>
    <x v="1815"/>
    <n v="11"/>
  </r>
  <r>
    <x v="1816"/>
    <n v="8"/>
  </r>
  <r>
    <x v="1817"/>
    <n v="8"/>
  </r>
  <r>
    <x v="1818"/>
    <n v="9"/>
  </r>
  <r>
    <x v="1819"/>
    <n v="10"/>
  </r>
  <r>
    <x v="1820"/>
    <n v="8"/>
  </r>
  <r>
    <x v="1821"/>
    <n v="8"/>
  </r>
  <r>
    <x v="1822"/>
    <n v="8"/>
  </r>
  <r>
    <x v="1823"/>
    <n v="8"/>
  </r>
  <r>
    <x v="1824"/>
    <n v="8"/>
  </r>
  <r>
    <x v="1825"/>
    <n v="9"/>
  </r>
  <r>
    <x v="1826"/>
    <n v="8"/>
  </r>
  <r>
    <x v="1827"/>
    <n v="10"/>
  </r>
  <r>
    <x v="1828"/>
    <n v="8"/>
  </r>
  <r>
    <x v="1829"/>
    <n v="8"/>
  </r>
  <r>
    <x v="1830"/>
    <n v="8"/>
  </r>
  <r>
    <x v="1831"/>
    <n v="24"/>
  </r>
  <r>
    <x v="1832"/>
    <n v="20"/>
  </r>
  <r>
    <x v="1833"/>
    <n v="9"/>
  </r>
  <r>
    <x v="1834"/>
    <n v="76"/>
  </r>
  <r>
    <x v="1835"/>
    <n v="26"/>
  </r>
  <r>
    <x v="1836"/>
    <n v="114"/>
  </r>
  <r>
    <x v="1837"/>
    <n v="42"/>
  </r>
  <r>
    <x v="1838"/>
    <n v="24"/>
  </r>
  <r>
    <x v="1839"/>
    <n v="168"/>
  </r>
  <r>
    <x v="1840"/>
    <n v="75"/>
  </r>
  <r>
    <x v="1841"/>
    <n v="91"/>
  </r>
  <r>
    <x v="1842"/>
    <n v="139"/>
  </r>
  <r>
    <x v="1843"/>
    <n v="121"/>
  </r>
  <r>
    <x v="1844"/>
    <n v="27"/>
  </r>
  <r>
    <x v="1845"/>
    <n v="225"/>
  </r>
  <r>
    <x v="1846"/>
    <n v="187"/>
  </r>
  <r>
    <x v="1847"/>
    <n v="78"/>
  </r>
  <r>
    <x v="1848"/>
    <n v="177"/>
  </r>
  <r>
    <x v="1849"/>
    <n v="219"/>
  </r>
  <r>
    <x v="1850"/>
    <n v="267"/>
  </r>
  <r>
    <x v="1851"/>
    <n v="168"/>
  </r>
  <r>
    <x v="1852"/>
    <n v="187"/>
  </r>
  <r>
    <x v="1853"/>
    <n v="61"/>
  </r>
  <r>
    <x v="1854"/>
    <n v="135"/>
  </r>
  <r>
    <x v="1855"/>
    <n v="173"/>
  </r>
  <r>
    <x v="1856"/>
    <n v="230"/>
  </r>
  <r>
    <x v="1857"/>
    <n v="188"/>
  </r>
  <r>
    <x v="1858"/>
    <n v="205"/>
  </r>
  <r>
    <x v="1859"/>
    <n v="102"/>
  </r>
  <r>
    <x v="1860"/>
    <n v="108"/>
  </r>
  <r>
    <x v="1861"/>
    <n v="119"/>
  </r>
  <r>
    <x v="1862"/>
    <n v="222"/>
  </r>
  <r>
    <x v="1863"/>
    <n v="204"/>
  </r>
  <r>
    <x v="1864"/>
    <n v="201"/>
  </r>
  <r>
    <x v="1865"/>
    <n v="49"/>
  </r>
  <r>
    <x v="1866"/>
    <n v="120"/>
  </r>
  <r>
    <x v="1867"/>
    <n v="163"/>
  </r>
  <r>
    <x v="1868"/>
    <n v="170"/>
  </r>
  <r>
    <x v="1869"/>
    <n v="147"/>
  </r>
  <r>
    <x v="1870"/>
    <n v="163"/>
  </r>
  <r>
    <x v="1871"/>
    <n v="43"/>
  </r>
  <r>
    <x v="1872"/>
    <n v="66"/>
  </r>
  <r>
    <x v="1873"/>
    <n v="78"/>
  </r>
  <r>
    <x v="1874"/>
    <n v="39"/>
  </r>
  <r>
    <x v="1875"/>
    <n v="54"/>
  </r>
  <r>
    <x v="1876"/>
    <n v="98"/>
  </r>
  <r>
    <x v="1877"/>
    <n v="14"/>
  </r>
  <r>
    <x v="1878"/>
    <n v="23"/>
  </r>
  <r>
    <x v="1879"/>
    <n v="15"/>
  </r>
  <r>
    <x v="1880"/>
    <n v="9"/>
  </r>
  <r>
    <x v="1881"/>
    <n v="23"/>
  </r>
  <r>
    <x v="1882"/>
    <n v="21"/>
  </r>
  <r>
    <x v="1883"/>
    <n v="12"/>
  </r>
  <r>
    <x v="1884"/>
    <n v="9"/>
  </r>
  <r>
    <x v="1885"/>
    <n v="11"/>
  </r>
  <r>
    <x v="1886"/>
    <n v="9"/>
  </r>
  <r>
    <x v="1887"/>
    <n v="10"/>
  </r>
  <r>
    <x v="1888"/>
    <n v="9"/>
  </r>
  <r>
    <x v="1889"/>
    <n v="12"/>
  </r>
  <r>
    <x v="1890"/>
    <n v="8"/>
  </r>
  <r>
    <x v="1891"/>
    <n v="8"/>
  </r>
  <r>
    <x v="1892"/>
    <n v="8"/>
  </r>
  <r>
    <x v="1893"/>
    <n v="8"/>
  </r>
  <r>
    <x v="1894"/>
    <n v="8"/>
  </r>
  <r>
    <x v="1895"/>
    <n v="9"/>
  </r>
  <r>
    <x v="1896"/>
    <n v="8"/>
  </r>
  <r>
    <x v="1897"/>
    <n v="7"/>
  </r>
  <r>
    <x v="1898"/>
    <n v="8"/>
  </r>
  <r>
    <x v="1899"/>
    <n v="8"/>
  </r>
  <r>
    <x v="1900"/>
    <n v="8"/>
  </r>
  <r>
    <x v="1901"/>
    <n v="24"/>
  </r>
  <r>
    <x v="1902"/>
    <n v="30"/>
  </r>
  <r>
    <x v="1903"/>
    <n v="9"/>
  </r>
  <r>
    <x v="1904"/>
    <n v="75"/>
  </r>
  <r>
    <x v="1905"/>
    <n v="21"/>
  </r>
  <r>
    <x v="1906"/>
    <n v="111"/>
  </r>
  <r>
    <x v="1907"/>
    <n v="45"/>
  </r>
  <r>
    <x v="1908"/>
    <n v="26"/>
  </r>
  <r>
    <x v="1909"/>
    <n v="204"/>
  </r>
  <r>
    <x v="1910"/>
    <n v="84"/>
  </r>
  <r>
    <x v="1911"/>
    <n v="70"/>
  </r>
  <r>
    <x v="1912"/>
    <n v="149"/>
  </r>
  <r>
    <x v="1913"/>
    <n v="128"/>
  </r>
  <r>
    <x v="1914"/>
    <n v="48"/>
  </r>
  <r>
    <x v="1915"/>
    <n v="230"/>
  </r>
  <r>
    <x v="1916"/>
    <n v="140"/>
  </r>
  <r>
    <x v="1917"/>
    <n v="81"/>
  </r>
  <r>
    <x v="1918"/>
    <n v="178"/>
  </r>
  <r>
    <x v="1919"/>
    <n v="220"/>
  </r>
  <r>
    <x v="1920"/>
    <n v="218"/>
  </r>
  <r>
    <x v="1921"/>
    <n v="185"/>
  </r>
  <r>
    <x v="1922"/>
    <n v="154"/>
  </r>
  <r>
    <x v="1923"/>
    <n v="64"/>
  </r>
  <r>
    <x v="1924"/>
    <n v="132"/>
  </r>
  <r>
    <x v="1925"/>
    <n v="175"/>
  </r>
  <r>
    <x v="1926"/>
    <n v="203"/>
  </r>
  <r>
    <x v="1927"/>
    <n v="190"/>
  </r>
  <r>
    <x v="1928"/>
    <n v="205"/>
  </r>
  <r>
    <x v="1929"/>
    <n v="84"/>
  </r>
  <r>
    <x v="1930"/>
    <n v="102"/>
  </r>
  <r>
    <x v="1931"/>
    <n v="114"/>
  </r>
  <r>
    <x v="1932"/>
    <n v="214"/>
  </r>
  <r>
    <x v="1933"/>
    <n v="201"/>
  </r>
  <r>
    <x v="1934"/>
    <n v="208"/>
  </r>
  <r>
    <x v="1935"/>
    <n v="72"/>
  </r>
  <r>
    <x v="1936"/>
    <n v="120"/>
  </r>
  <r>
    <x v="1937"/>
    <n v="133"/>
  </r>
  <r>
    <x v="1938"/>
    <n v="168"/>
  </r>
  <r>
    <x v="1939"/>
    <n v="109"/>
  </r>
  <r>
    <x v="1940"/>
    <n v="140"/>
  </r>
  <r>
    <x v="1941"/>
    <n v="48"/>
  </r>
  <r>
    <x v="1942"/>
    <n v="62"/>
  </r>
  <r>
    <x v="1943"/>
    <n v="76"/>
  </r>
  <r>
    <x v="1944"/>
    <n v="39"/>
  </r>
  <r>
    <x v="1945"/>
    <n v="43"/>
  </r>
  <r>
    <x v="1946"/>
    <n v="94"/>
  </r>
  <r>
    <x v="1947"/>
    <n v="12"/>
  </r>
  <r>
    <x v="1948"/>
    <n v="17"/>
  </r>
  <r>
    <x v="1949"/>
    <n v="15"/>
  </r>
  <r>
    <x v="1950"/>
    <n v="9"/>
  </r>
  <r>
    <x v="1951"/>
    <n v="17"/>
  </r>
  <r>
    <x v="1952"/>
    <n v="23"/>
  </r>
  <r>
    <x v="1953"/>
    <n v="12"/>
  </r>
  <r>
    <x v="1954"/>
    <n v="9"/>
  </r>
  <r>
    <x v="1955"/>
    <n v="9"/>
  </r>
  <r>
    <x v="1956"/>
    <n v="9"/>
  </r>
  <r>
    <x v="1957"/>
    <n v="10"/>
  </r>
  <r>
    <x v="1958"/>
    <n v="9"/>
  </r>
  <r>
    <x v="1959"/>
    <n v="9"/>
  </r>
  <r>
    <x v="1960"/>
    <n v="8"/>
  </r>
  <r>
    <x v="1961"/>
    <n v="8"/>
  </r>
  <r>
    <x v="1962"/>
    <n v="8"/>
  </r>
  <r>
    <x v="1963"/>
    <n v="8"/>
  </r>
  <r>
    <x v="1964"/>
    <n v="8"/>
  </r>
  <r>
    <x v="1965"/>
    <n v="2"/>
  </r>
  <r>
    <x v="1966"/>
    <n v="8"/>
  </r>
  <r>
    <x v="1967"/>
    <n v="8"/>
  </r>
  <r>
    <x v="1968"/>
    <n v="8"/>
  </r>
  <r>
    <x v="1969"/>
    <n v="8"/>
  </r>
  <r>
    <x v="1970"/>
    <n v="8"/>
  </r>
  <r>
    <x v="1971"/>
    <n v="24"/>
  </r>
  <r>
    <x v="1972"/>
    <n v="28"/>
  </r>
  <r>
    <x v="1973"/>
    <n v="9"/>
  </r>
  <r>
    <x v="1974"/>
    <n v="70"/>
  </r>
  <r>
    <x v="1975"/>
    <n v="20"/>
  </r>
  <r>
    <x v="1976"/>
    <n v="104"/>
  </r>
  <r>
    <x v="1977"/>
    <n v="44"/>
  </r>
  <r>
    <x v="1978"/>
    <n v="25"/>
  </r>
  <r>
    <x v="1979"/>
    <n v="227"/>
  </r>
  <r>
    <x v="1980"/>
    <n v="90"/>
  </r>
  <r>
    <x v="1981"/>
    <n v="90"/>
  </r>
  <r>
    <x v="1982"/>
    <n v="160"/>
  </r>
  <r>
    <x v="1983"/>
    <n v="127"/>
  </r>
  <r>
    <x v="1984"/>
    <n v="49"/>
  </r>
  <r>
    <x v="1985"/>
    <n v="213"/>
  </r>
  <r>
    <x v="1986"/>
    <n v="89"/>
  </r>
  <r>
    <x v="1987"/>
    <n v="185"/>
  </r>
  <r>
    <x v="1988"/>
    <n v="80"/>
  </r>
  <r>
    <x v="1989"/>
    <n v="128"/>
  </r>
  <r>
    <x v="1990"/>
    <n v="163"/>
  </r>
  <r>
    <x v="1991"/>
    <n v="226"/>
  </r>
  <r>
    <x v="1992"/>
    <n v="189"/>
  </r>
  <r>
    <x v="1993"/>
    <n v="223"/>
  </r>
  <r>
    <x v="1994"/>
    <n v="80"/>
  </r>
  <r>
    <x v="1995"/>
    <n v="124"/>
  </r>
  <r>
    <x v="1996"/>
    <n v="121"/>
  </r>
  <r>
    <x v="1997"/>
    <n v="196"/>
  </r>
  <r>
    <x v="1998"/>
    <n v="209"/>
  </r>
  <r>
    <x v="1999"/>
    <n v="161"/>
  </r>
  <r>
    <x v="2000"/>
    <n v="89"/>
  </r>
  <r>
    <x v="2001"/>
    <n v="132"/>
  </r>
  <r>
    <x v="2002"/>
    <n v="129"/>
  </r>
  <r>
    <x v="2003"/>
    <n v="154"/>
  </r>
  <r>
    <x v="2004"/>
    <n v="79"/>
  </r>
  <r>
    <x v="2005"/>
    <n v="196"/>
  </r>
  <r>
    <x v="2006"/>
    <n v="50"/>
  </r>
  <r>
    <x v="2007"/>
    <n v="54"/>
  </r>
  <r>
    <x v="2008"/>
    <n v="80"/>
  </r>
  <r>
    <x v="2009"/>
    <n v="39"/>
  </r>
  <r>
    <x v="2010"/>
    <n v="36"/>
  </r>
  <r>
    <x v="2011"/>
    <n v="59"/>
  </r>
  <r>
    <x v="2012"/>
    <n v="4"/>
  </r>
  <r>
    <x v="2013"/>
    <n v="21"/>
  </r>
  <r>
    <x v="2014"/>
    <n v="14"/>
  </r>
  <r>
    <x v="2015"/>
    <n v="14"/>
  </r>
  <r>
    <x v="2016"/>
    <n v="29"/>
  </r>
  <r>
    <x v="2017"/>
    <n v="19"/>
  </r>
  <r>
    <x v="2018"/>
    <n v="5"/>
  </r>
  <r>
    <x v="2019"/>
    <n v="9"/>
  </r>
  <r>
    <x v="2020"/>
    <n v="9"/>
  </r>
  <r>
    <x v="2021"/>
    <n v="8"/>
  </r>
  <r>
    <x v="2022"/>
    <n v="8"/>
  </r>
  <r>
    <x v="2023"/>
    <n v="9"/>
  </r>
  <r>
    <x v="2024"/>
    <n v="9"/>
  </r>
  <r>
    <x v="2025"/>
    <n v="8"/>
  </r>
  <r>
    <x v="2026"/>
    <n v="8"/>
  </r>
  <r>
    <x v="2027"/>
    <n v="8"/>
  </r>
  <r>
    <x v="2028"/>
    <n v="8"/>
  </r>
  <r>
    <x v="2029"/>
    <n v="8"/>
  </r>
  <r>
    <x v="2030"/>
    <n v="15"/>
  </r>
  <r>
    <x v="2031"/>
    <n v="9"/>
  </r>
  <r>
    <x v="2032"/>
    <n v="8"/>
  </r>
  <r>
    <x v="2033"/>
    <n v="8"/>
  </r>
  <r>
    <x v="2034"/>
    <n v="8"/>
  </r>
  <r>
    <x v="2035"/>
    <n v="8"/>
  </r>
  <r>
    <x v="2036"/>
    <n v="27"/>
  </r>
  <r>
    <x v="2037"/>
    <n v="30"/>
  </r>
  <r>
    <x v="2038"/>
    <n v="9"/>
  </r>
  <r>
    <x v="2039"/>
    <n v="78"/>
  </r>
  <r>
    <x v="2040"/>
    <n v="20"/>
  </r>
  <r>
    <x v="2041"/>
    <n v="91"/>
  </r>
  <r>
    <x v="2042"/>
    <n v="44"/>
  </r>
  <r>
    <x v="2043"/>
    <n v="34"/>
  </r>
  <r>
    <x v="2044"/>
    <n v="216"/>
  </r>
  <r>
    <x v="2045"/>
    <n v="97"/>
  </r>
  <r>
    <x v="2046"/>
    <n v="73"/>
  </r>
  <r>
    <x v="2047"/>
    <n v="157"/>
  </r>
  <r>
    <x v="2048"/>
    <n v="125"/>
  </r>
  <r>
    <x v="2049"/>
    <n v="27"/>
  </r>
  <r>
    <x v="2050"/>
    <n v="190"/>
  </r>
  <r>
    <x v="2051"/>
    <n v="211"/>
  </r>
  <r>
    <x v="2052"/>
    <n v="71"/>
  </r>
  <r>
    <x v="2053"/>
    <n v="118"/>
  </r>
  <r>
    <x v="2054"/>
    <n v="152"/>
  </r>
  <r>
    <x v="2055"/>
    <n v="230"/>
  </r>
  <r>
    <x v="2056"/>
    <n v="199"/>
  </r>
  <r>
    <x v="2057"/>
    <n v="235"/>
  </r>
  <r>
    <x v="2058"/>
    <n v="95"/>
  </r>
  <r>
    <x v="2059"/>
    <n v="122"/>
  </r>
  <r>
    <x v="2060"/>
    <n v="126"/>
  </r>
  <r>
    <x v="2061"/>
    <n v="192"/>
  </r>
  <r>
    <x v="2062"/>
    <n v="192"/>
  </r>
  <r>
    <x v="2063"/>
    <n v="133"/>
  </r>
  <r>
    <x v="2064"/>
    <n v="93"/>
  </r>
  <r>
    <x v="2065"/>
    <n v="131"/>
  </r>
  <r>
    <x v="2066"/>
    <n v="126"/>
  </r>
  <r>
    <x v="2067"/>
    <n v="120"/>
  </r>
  <r>
    <x v="2068"/>
    <n v="104"/>
  </r>
  <r>
    <x v="2069"/>
    <n v="153"/>
  </r>
  <r>
    <x v="2070"/>
    <n v="47"/>
  </r>
  <r>
    <x v="2071"/>
    <n v="61"/>
  </r>
  <r>
    <x v="2072"/>
    <n v="75"/>
  </r>
  <r>
    <x v="2073"/>
    <n v="38"/>
  </r>
  <r>
    <x v="2074"/>
    <n v="42"/>
  </r>
  <r>
    <x v="2075"/>
    <n v="39"/>
  </r>
  <r>
    <x v="2076"/>
    <n v="18"/>
  </r>
  <r>
    <x v="2077"/>
    <n v="22"/>
  </r>
  <r>
    <x v="2078"/>
    <n v="14"/>
  </r>
  <r>
    <x v="2079"/>
    <n v="13"/>
  </r>
  <r>
    <x v="2080"/>
    <n v="14"/>
  </r>
  <r>
    <x v="2081"/>
    <n v="19"/>
  </r>
  <r>
    <x v="2082"/>
    <n v="8"/>
  </r>
  <r>
    <x v="2083"/>
    <n v="10"/>
  </r>
  <r>
    <x v="2084"/>
    <n v="9"/>
  </r>
  <r>
    <x v="2085"/>
    <n v="8"/>
  </r>
  <r>
    <x v="2086"/>
    <n v="17"/>
  </r>
  <r>
    <x v="2087"/>
    <n v="9"/>
  </r>
  <r>
    <x v="2088"/>
    <n v="2"/>
  </r>
  <r>
    <x v="2089"/>
    <n v="8"/>
  </r>
  <r>
    <x v="2090"/>
    <n v="8"/>
  </r>
  <r>
    <x v="2091"/>
    <n v="8"/>
  </r>
  <r>
    <x v="2092"/>
    <n v="8"/>
  </r>
  <r>
    <x v="2093"/>
    <n v="8"/>
  </r>
  <r>
    <x v="2094"/>
    <n v="10"/>
  </r>
  <r>
    <x v="2095"/>
    <n v="9"/>
  </r>
  <r>
    <x v="2096"/>
    <n v="7"/>
  </r>
  <r>
    <x v="2097"/>
    <n v="9"/>
  </r>
  <r>
    <x v="2098"/>
    <n v="8"/>
  </r>
  <r>
    <x v="2099"/>
    <n v="8"/>
  </r>
  <r>
    <x v="2100"/>
    <n v="39"/>
  </r>
  <r>
    <x v="2101"/>
    <n v="27"/>
  </r>
  <r>
    <x v="2102"/>
    <n v="9"/>
  </r>
  <r>
    <x v="2103"/>
    <n v="89"/>
  </r>
  <r>
    <x v="2104"/>
    <n v="28"/>
  </r>
  <r>
    <x v="2105"/>
    <n v="89"/>
  </r>
  <r>
    <x v="2106"/>
    <n v="50"/>
  </r>
  <r>
    <x v="2107"/>
    <n v="40"/>
  </r>
  <r>
    <x v="2108"/>
    <n v="244"/>
  </r>
  <r>
    <x v="2109"/>
    <n v="117"/>
  </r>
  <r>
    <x v="2110"/>
    <n v="86"/>
  </r>
  <r>
    <x v="2111"/>
    <n v="156"/>
  </r>
  <r>
    <x v="2112"/>
    <n v="127"/>
  </r>
  <r>
    <x v="2113"/>
    <n v="27"/>
  </r>
  <r>
    <x v="2114"/>
    <n v="194"/>
  </r>
  <r>
    <x v="2115"/>
    <n v="198"/>
  </r>
  <r>
    <x v="2116"/>
    <n v="72"/>
  </r>
  <r>
    <x v="2117"/>
    <n v="111"/>
  </r>
  <r>
    <x v="2118"/>
    <n v="156"/>
  </r>
  <r>
    <x v="2119"/>
    <n v="232"/>
  </r>
  <r>
    <x v="2120"/>
    <n v="219"/>
  </r>
  <r>
    <x v="2121"/>
    <n v="234"/>
  </r>
  <r>
    <x v="2122"/>
    <n v="89"/>
  </r>
  <r>
    <x v="2123"/>
    <n v="130"/>
  </r>
  <r>
    <x v="2124"/>
    <n v="111"/>
  </r>
  <r>
    <x v="2125"/>
    <n v="102"/>
  </r>
  <r>
    <x v="2126"/>
    <n v="107"/>
  </r>
  <r>
    <x v="2127"/>
    <n v="133"/>
  </r>
  <r>
    <x v="2128"/>
    <n v="12"/>
  </r>
  <r>
    <x v="2129"/>
    <n v="25"/>
  </r>
  <r>
    <x v="2130"/>
    <n v="14"/>
  </r>
  <r>
    <x v="2131"/>
    <n v="18"/>
  </r>
  <r>
    <x v="2132"/>
    <n v="13"/>
  </r>
  <r>
    <x v="2133"/>
    <n v="21"/>
  </r>
  <r>
    <x v="2134"/>
    <n v="8"/>
  </r>
  <r>
    <x v="2135"/>
    <n v="10"/>
  </r>
  <r>
    <x v="2136"/>
    <n v="9"/>
  </r>
  <r>
    <x v="2137"/>
    <n v="9"/>
  </r>
  <r>
    <x v="2138"/>
    <n v="12"/>
  </r>
  <r>
    <x v="2139"/>
    <n v="9"/>
  </r>
  <r>
    <x v="2140"/>
    <n v="11"/>
  </r>
  <r>
    <x v="2141"/>
    <n v="9"/>
  </r>
  <r>
    <x v="2142"/>
    <n v="8"/>
  </r>
  <r>
    <x v="2143"/>
    <n v="7"/>
  </r>
  <r>
    <x v="2144"/>
    <n v="8"/>
  </r>
  <r>
    <x v="2145"/>
    <n v="8"/>
  </r>
  <r>
    <x v="2146"/>
    <n v="85"/>
  </r>
  <r>
    <x v="2147"/>
    <n v="49"/>
  </r>
  <r>
    <x v="2148"/>
    <n v="41"/>
  </r>
  <r>
    <x v="2149"/>
    <n v="207"/>
  </r>
  <r>
    <x v="2150"/>
    <n v="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51">
  <r>
    <x v="0"/>
    <n v="47"/>
  </r>
  <r>
    <x v="1"/>
    <n v="83"/>
  </r>
  <r>
    <x v="2"/>
    <n v="45"/>
  </r>
  <r>
    <x v="3"/>
    <n v="48"/>
  </r>
  <r>
    <x v="4"/>
    <n v="153"/>
  </r>
  <r>
    <x v="5"/>
    <n v="72"/>
  </r>
  <r>
    <x v="6"/>
    <n v="86"/>
  </r>
  <r>
    <x v="7"/>
    <n v="162"/>
  </r>
  <r>
    <x v="8"/>
    <n v="130"/>
  </r>
  <r>
    <x v="9"/>
    <n v="46"/>
  </r>
  <r>
    <x v="10"/>
    <n v="194"/>
  </r>
  <r>
    <x v="11"/>
    <n v="187"/>
  </r>
  <r>
    <x v="12"/>
    <n v="75"/>
  </r>
  <r>
    <x v="13"/>
    <n v="175"/>
  </r>
  <r>
    <x v="14"/>
    <n v="183"/>
  </r>
  <r>
    <x v="15"/>
    <n v="254"/>
  </r>
  <r>
    <x v="16"/>
    <n v="181"/>
  </r>
  <r>
    <x v="17"/>
    <n v="170"/>
  </r>
  <r>
    <x v="18"/>
    <n v="82"/>
  </r>
  <r>
    <x v="19"/>
    <n v="133"/>
  </r>
  <r>
    <x v="20"/>
    <n v="130"/>
  </r>
  <r>
    <x v="21"/>
    <n v="224"/>
  </r>
  <r>
    <x v="22"/>
    <n v="219"/>
  </r>
  <r>
    <x v="23"/>
    <n v="196"/>
  </r>
  <r>
    <x v="24"/>
    <n v="80"/>
  </r>
  <r>
    <x v="25"/>
    <n v="124"/>
  </r>
  <r>
    <x v="26"/>
    <n v="119"/>
  </r>
  <r>
    <x v="27"/>
    <n v="176"/>
  </r>
  <r>
    <x v="28"/>
    <n v="161"/>
  </r>
  <r>
    <x v="29"/>
    <n v="140"/>
  </r>
  <r>
    <x v="30"/>
    <n v="74"/>
  </r>
  <r>
    <x v="31"/>
    <n v="127"/>
  </r>
  <r>
    <x v="32"/>
    <n v="140"/>
  </r>
  <r>
    <x v="33"/>
    <n v="97"/>
  </r>
  <r>
    <x v="34"/>
    <n v="101"/>
  </r>
  <r>
    <x v="35"/>
    <n v="127"/>
  </r>
  <r>
    <x v="36"/>
    <n v="37"/>
  </r>
  <r>
    <x v="37"/>
    <n v="56"/>
  </r>
  <r>
    <x v="38"/>
    <n v="64"/>
  </r>
  <r>
    <x v="39"/>
    <n v="30"/>
  </r>
  <r>
    <x v="40"/>
    <n v="58"/>
  </r>
  <r>
    <x v="41"/>
    <n v="53"/>
  </r>
  <r>
    <x v="42"/>
    <n v="11"/>
  </r>
  <r>
    <x v="43"/>
    <n v="25"/>
  </r>
  <r>
    <x v="44"/>
    <n v="14"/>
  </r>
  <r>
    <x v="45"/>
    <n v="22"/>
  </r>
  <r>
    <x v="46"/>
    <n v="30"/>
  </r>
  <r>
    <x v="47"/>
    <n v="20"/>
  </r>
  <r>
    <x v="48"/>
    <n v="8"/>
  </r>
  <r>
    <x v="49"/>
    <n v="6"/>
  </r>
  <r>
    <x v="50"/>
    <n v="9"/>
  </r>
  <r>
    <x v="51"/>
    <n v="9"/>
  </r>
  <r>
    <x v="52"/>
    <n v="8"/>
  </r>
  <r>
    <x v="53"/>
    <n v="9"/>
  </r>
  <r>
    <x v="54"/>
    <n v="15"/>
  </r>
  <r>
    <x v="55"/>
    <n v="8"/>
  </r>
  <r>
    <x v="56"/>
    <n v="8"/>
  </r>
  <r>
    <x v="57"/>
    <n v="8"/>
  </r>
  <r>
    <x v="58"/>
    <n v="8"/>
  </r>
  <r>
    <x v="59"/>
    <n v="8"/>
  </r>
  <r>
    <x v="60"/>
    <n v="11"/>
  </r>
  <r>
    <x v="61"/>
    <n v="9"/>
  </r>
  <r>
    <x v="62"/>
    <n v="7"/>
  </r>
  <r>
    <x v="63"/>
    <n v="9"/>
  </r>
  <r>
    <x v="64"/>
    <n v="8"/>
  </r>
  <r>
    <x v="65"/>
    <n v="8"/>
  </r>
  <r>
    <x v="66"/>
    <n v="43"/>
  </r>
  <r>
    <x v="67"/>
    <n v="25"/>
  </r>
  <r>
    <x v="68"/>
    <n v="9"/>
  </r>
  <r>
    <x v="69"/>
    <n v="75"/>
  </r>
  <r>
    <x v="70"/>
    <n v="31"/>
  </r>
  <r>
    <x v="71"/>
    <n v="48"/>
  </r>
  <r>
    <x v="72"/>
    <n v="89"/>
  </r>
  <r>
    <x v="73"/>
    <n v="46"/>
  </r>
  <r>
    <x v="74"/>
    <n v="56"/>
  </r>
  <r>
    <x v="75"/>
    <n v="179"/>
  </r>
  <r>
    <x v="76"/>
    <n v="145"/>
  </r>
  <r>
    <x v="77"/>
    <n v="81"/>
  </r>
  <r>
    <x v="78"/>
    <n v="162"/>
  </r>
  <r>
    <x v="79"/>
    <n v="114"/>
  </r>
  <r>
    <x v="80"/>
    <n v="14"/>
  </r>
  <r>
    <x v="81"/>
    <n v="212"/>
  </r>
  <r>
    <x v="82"/>
    <n v="197"/>
  </r>
  <r>
    <x v="83"/>
    <n v="74"/>
  </r>
  <r>
    <x v="84"/>
    <n v="176"/>
  </r>
  <r>
    <x v="85"/>
    <n v="208"/>
  </r>
  <r>
    <x v="86"/>
    <n v="254"/>
  </r>
  <r>
    <x v="87"/>
    <n v="200"/>
  </r>
  <r>
    <x v="88"/>
    <n v="188"/>
  </r>
  <r>
    <x v="89"/>
    <n v="80"/>
  </r>
  <r>
    <x v="90"/>
    <n v="134"/>
  </r>
  <r>
    <x v="91"/>
    <n v="137"/>
  </r>
  <r>
    <x v="92"/>
    <n v="209"/>
  </r>
  <r>
    <x v="93"/>
    <n v="185"/>
  </r>
  <r>
    <x v="94"/>
    <n v="199"/>
  </r>
  <r>
    <x v="95"/>
    <n v="93"/>
  </r>
  <r>
    <x v="96"/>
    <n v="129"/>
  </r>
  <r>
    <x v="97"/>
    <n v="118"/>
  </r>
  <r>
    <x v="98"/>
    <n v="170"/>
  </r>
  <r>
    <x v="99"/>
    <n v="203"/>
  </r>
  <r>
    <x v="100"/>
    <n v="185"/>
  </r>
  <r>
    <x v="101"/>
    <n v="85"/>
  </r>
  <r>
    <x v="102"/>
    <n v="89"/>
  </r>
  <r>
    <x v="103"/>
    <n v="160"/>
  </r>
  <r>
    <x v="104"/>
    <n v="105"/>
  </r>
  <r>
    <x v="105"/>
    <n v="94"/>
  </r>
  <r>
    <x v="106"/>
    <n v="126"/>
  </r>
  <r>
    <x v="107"/>
    <n v="47"/>
  </r>
  <r>
    <x v="108"/>
    <n v="50"/>
  </r>
  <r>
    <x v="109"/>
    <n v="57"/>
  </r>
  <r>
    <x v="110"/>
    <n v="29"/>
  </r>
  <r>
    <x v="111"/>
    <n v="53"/>
  </r>
  <r>
    <x v="112"/>
    <n v="38"/>
  </r>
  <r>
    <x v="113"/>
    <n v="11"/>
  </r>
  <r>
    <x v="114"/>
    <n v="22"/>
  </r>
  <r>
    <x v="115"/>
    <n v="14"/>
  </r>
  <r>
    <x v="116"/>
    <n v="17"/>
  </r>
  <r>
    <x v="117"/>
    <n v="22"/>
  </r>
  <r>
    <x v="118"/>
    <n v="19"/>
  </r>
  <r>
    <x v="119"/>
    <n v="2"/>
  </r>
  <r>
    <x v="120"/>
    <n v="10"/>
  </r>
  <r>
    <x v="121"/>
    <n v="9"/>
  </r>
  <r>
    <x v="122"/>
    <n v="8"/>
  </r>
  <r>
    <x v="123"/>
    <n v="9"/>
  </r>
  <r>
    <x v="124"/>
    <n v="9"/>
  </r>
  <r>
    <x v="125"/>
    <n v="9"/>
  </r>
  <r>
    <x v="126"/>
    <n v="7"/>
  </r>
  <r>
    <x v="127"/>
    <n v="8"/>
  </r>
  <r>
    <x v="128"/>
    <n v="8"/>
  </r>
  <r>
    <x v="129"/>
    <n v="8"/>
  </r>
  <r>
    <x v="130"/>
    <n v="8"/>
  </r>
  <r>
    <x v="131"/>
    <n v="9"/>
  </r>
  <r>
    <x v="132"/>
    <n v="9"/>
  </r>
  <r>
    <x v="133"/>
    <n v="8"/>
  </r>
  <r>
    <x v="134"/>
    <n v="8"/>
  </r>
  <r>
    <x v="135"/>
    <n v="8"/>
  </r>
  <r>
    <x v="136"/>
    <n v="8"/>
  </r>
  <r>
    <x v="137"/>
    <n v="43"/>
  </r>
  <r>
    <x v="138"/>
    <n v="36"/>
  </r>
  <r>
    <x v="139"/>
    <n v="9"/>
  </r>
  <r>
    <x v="140"/>
    <n v="70"/>
  </r>
  <r>
    <x v="141"/>
    <n v="31"/>
  </r>
  <r>
    <x v="142"/>
    <n v="48"/>
  </r>
  <r>
    <x v="143"/>
    <n v="89"/>
  </r>
  <r>
    <x v="144"/>
    <n v="52"/>
  </r>
  <r>
    <x v="145"/>
    <n v="51"/>
  </r>
  <r>
    <x v="146"/>
    <n v="232"/>
  </r>
  <r>
    <x v="147"/>
    <n v="182"/>
  </r>
  <r>
    <x v="148"/>
    <n v="90"/>
  </r>
  <r>
    <x v="149"/>
    <n v="141"/>
  </r>
  <r>
    <x v="150"/>
    <n v="120"/>
  </r>
  <r>
    <x v="151"/>
    <n v="16"/>
  </r>
  <r>
    <x v="152"/>
    <n v="207"/>
  </r>
  <r>
    <x v="153"/>
    <n v="195"/>
  </r>
  <r>
    <x v="154"/>
    <n v="64"/>
  </r>
  <r>
    <x v="155"/>
    <n v="175"/>
  </r>
  <r>
    <x v="156"/>
    <n v="231"/>
  </r>
  <r>
    <x v="157"/>
    <n v="251"/>
  </r>
  <r>
    <x v="158"/>
    <n v="200"/>
  </r>
  <r>
    <x v="159"/>
    <n v="193"/>
  </r>
  <r>
    <x v="160"/>
    <n v="95"/>
  </r>
  <r>
    <x v="161"/>
    <n v="134"/>
  </r>
  <r>
    <x v="162"/>
    <n v="140"/>
  </r>
  <r>
    <x v="163"/>
    <n v="205"/>
  </r>
  <r>
    <x v="164"/>
    <n v="159"/>
  </r>
  <r>
    <x v="165"/>
    <n v="255"/>
  </r>
  <r>
    <x v="166"/>
    <n v="100"/>
  </r>
  <r>
    <x v="167"/>
    <n v="129"/>
  </r>
  <r>
    <x v="168"/>
    <n v="112"/>
  </r>
  <r>
    <x v="169"/>
    <n v="207"/>
  </r>
  <r>
    <x v="170"/>
    <n v="216"/>
  </r>
  <r>
    <x v="171"/>
    <n v="189"/>
  </r>
  <r>
    <x v="172"/>
    <n v="95"/>
  </r>
  <r>
    <x v="173"/>
    <n v="121"/>
  </r>
  <r>
    <x v="174"/>
    <n v="150"/>
  </r>
  <r>
    <x v="175"/>
    <n v="95"/>
  </r>
  <r>
    <x v="176"/>
    <n v="81"/>
  </r>
  <r>
    <x v="177"/>
    <n v="90"/>
  </r>
  <r>
    <x v="178"/>
    <n v="48"/>
  </r>
  <r>
    <x v="179"/>
    <n v="52"/>
  </r>
  <r>
    <x v="180"/>
    <n v="73"/>
  </r>
  <r>
    <x v="181"/>
    <n v="30"/>
  </r>
  <r>
    <x v="182"/>
    <n v="36"/>
  </r>
  <r>
    <x v="183"/>
    <n v="60"/>
  </r>
  <r>
    <x v="184"/>
    <n v="12"/>
  </r>
  <r>
    <x v="185"/>
    <n v="19"/>
  </r>
  <r>
    <x v="186"/>
    <n v="15"/>
  </r>
  <r>
    <x v="187"/>
    <n v="16"/>
  </r>
  <r>
    <x v="188"/>
    <n v="19"/>
  </r>
  <r>
    <x v="189"/>
    <n v="20"/>
  </r>
  <r>
    <x v="190"/>
    <n v="11"/>
  </r>
  <r>
    <x v="191"/>
    <n v="9"/>
  </r>
  <r>
    <x v="192"/>
    <n v="9"/>
  </r>
  <r>
    <x v="193"/>
    <n v="9"/>
  </r>
  <r>
    <x v="194"/>
    <n v="9"/>
  </r>
  <r>
    <x v="195"/>
    <n v="9"/>
  </r>
  <r>
    <x v="196"/>
    <n v="10"/>
  </r>
  <r>
    <x v="197"/>
    <n v="7"/>
  </r>
  <r>
    <x v="198"/>
    <n v="8"/>
  </r>
  <r>
    <x v="199"/>
    <n v="8"/>
  </r>
  <r>
    <x v="200"/>
    <n v="8"/>
  </r>
  <r>
    <x v="201"/>
    <n v="8"/>
  </r>
  <r>
    <x v="202"/>
    <n v="9"/>
  </r>
  <r>
    <x v="203"/>
    <n v="8"/>
  </r>
  <r>
    <x v="204"/>
    <n v="7"/>
  </r>
  <r>
    <x v="205"/>
    <n v="8"/>
  </r>
  <r>
    <x v="206"/>
    <n v="8"/>
  </r>
  <r>
    <x v="207"/>
    <n v="8"/>
  </r>
  <r>
    <x v="208"/>
    <n v="43"/>
  </r>
  <r>
    <x v="209"/>
    <n v="39"/>
  </r>
  <r>
    <x v="210"/>
    <n v="9"/>
  </r>
  <r>
    <x v="211"/>
    <n v="76"/>
  </r>
  <r>
    <x v="212"/>
    <n v="31"/>
  </r>
  <r>
    <x v="213"/>
    <n v="48"/>
  </r>
  <r>
    <x v="214"/>
    <n v="93"/>
  </r>
  <r>
    <x v="215"/>
    <n v="45"/>
  </r>
  <r>
    <x v="216"/>
    <n v="64"/>
  </r>
  <r>
    <x v="217"/>
    <n v="241"/>
  </r>
  <r>
    <x v="218"/>
    <n v="179"/>
  </r>
  <r>
    <x v="219"/>
    <n v="98"/>
  </r>
  <r>
    <x v="220"/>
    <n v="166"/>
  </r>
  <r>
    <x v="221"/>
    <n v="122"/>
  </r>
  <r>
    <x v="222"/>
    <n v="16"/>
  </r>
  <r>
    <x v="223"/>
    <n v="198"/>
  </r>
  <r>
    <x v="224"/>
    <n v="135"/>
  </r>
  <r>
    <x v="225"/>
    <n v="78"/>
  </r>
  <r>
    <x v="226"/>
    <n v="170"/>
  </r>
  <r>
    <x v="227"/>
    <n v="247"/>
  </r>
  <r>
    <x v="228"/>
    <n v="235"/>
  </r>
  <r>
    <x v="229"/>
    <n v="214"/>
  </r>
  <r>
    <x v="230"/>
    <n v="181"/>
  </r>
  <r>
    <x v="231"/>
    <n v="94"/>
  </r>
  <r>
    <x v="232"/>
    <n v="135"/>
  </r>
  <r>
    <x v="233"/>
    <n v="154"/>
  </r>
  <r>
    <x v="234"/>
    <n v="186"/>
  </r>
  <r>
    <x v="235"/>
    <n v="185"/>
  </r>
  <r>
    <x v="236"/>
    <n v="259"/>
  </r>
  <r>
    <x v="237"/>
    <n v="92"/>
  </r>
  <r>
    <x v="238"/>
    <n v="103"/>
  </r>
  <r>
    <x v="239"/>
    <n v="114"/>
  </r>
  <r>
    <x v="240"/>
    <n v="214"/>
  </r>
  <r>
    <x v="241"/>
    <n v="222"/>
  </r>
  <r>
    <x v="242"/>
    <n v="176"/>
  </r>
  <r>
    <x v="243"/>
    <n v="96"/>
  </r>
  <r>
    <x v="244"/>
    <n v="135"/>
  </r>
  <r>
    <x v="245"/>
    <n v="140"/>
  </r>
  <r>
    <x v="246"/>
    <n v="94"/>
  </r>
  <r>
    <x v="247"/>
    <n v="43"/>
  </r>
  <r>
    <x v="248"/>
    <n v="76"/>
  </r>
  <r>
    <x v="249"/>
    <n v="45"/>
  </r>
  <r>
    <x v="250"/>
    <n v="42"/>
  </r>
  <r>
    <x v="251"/>
    <n v="60"/>
  </r>
  <r>
    <x v="252"/>
    <n v="39"/>
  </r>
  <r>
    <x v="253"/>
    <n v="38"/>
  </r>
  <r>
    <x v="254"/>
    <n v="45"/>
  </r>
  <r>
    <x v="255"/>
    <n v="12"/>
  </r>
  <r>
    <x v="256"/>
    <n v="17"/>
  </r>
  <r>
    <x v="257"/>
    <n v="14"/>
  </r>
  <r>
    <x v="258"/>
    <n v="10"/>
  </r>
  <r>
    <x v="259"/>
    <n v="13"/>
  </r>
  <r>
    <x v="260"/>
    <n v="19"/>
  </r>
  <r>
    <x v="261"/>
    <n v="8"/>
  </r>
  <r>
    <x v="262"/>
    <n v="9"/>
  </r>
  <r>
    <x v="263"/>
    <n v="8"/>
  </r>
  <r>
    <x v="264"/>
    <n v="8"/>
  </r>
  <r>
    <x v="265"/>
    <n v="8"/>
  </r>
  <r>
    <x v="266"/>
    <n v="8"/>
  </r>
  <r>
    <x v="267"/>
    <n v="9"/>
  </r>
  <r>
    <x v="268"/>
    <n v="7"/>
  </r>
  <r>
    <x v="269"/>
    <n v="8"/>
  </r>
  <r>
    <x v="270"/>
    <n v="8"/>
  </r>
  <r>
    <x v="271"/>
    <n v="9"/>
  </r>
  <r>
    <x v="272"/>
    <n v="8"/>
  </r>
  <r>
    <x v="273"/>
    <n v="2"/>
  </r>
  <r>
    <x v="274"/>
    <n v="13"/>
  </r>
  <r>
    <x v="275"/>
    <n v="7"/>
  </r>
  <r>
    <x v="276"/>
    <n v="8"/>
  </r>
  <r>
    <x v="277"/>
    <n v="8"/>
  </r>
  <r>
    <x v="278"/>
    <n v="8"/>
  </r>
  <r>
    <x v="279"/>
    <n v="60"/>
  </r>
  <r>
    <x v="280"/>
    <n v="39"/>
  </r>
  <r>
    <x v="281"/>
    <n v="9"/>
  </r>
  <r>
    <x v="282"/>
    <n v="79"/>
  </r>
  <r>
    <x v="283"/>
    <n v="30"/>
  </r>
  <r>
    <x v="284"/>
    <n v="55"/>
  </r>
  <r>
    <x v="285"/>
    <n v="98"/>
  </r>
  <r>
    <x v="286"/>
    <n v="50"/>
  </r>
  <r>
    <x v="287"/>
    <n v="67"/>
  </r>
  <r>
    <x v="288"/>
    <n v="237"/>
  </r>
  <r>
    <x v="289"/>
    <n v="191"/>
  </r>
  <r>
    <x v="290"/>
    <n v="90"/>
  </r>
  <r>
    <x v="291"/>
    <n v="164"/>
  </r>
  <r>
    <x v="292"/>
    <n v="121"/>
  </r>
  <r>
    <x v="293"/>
    <n v="15"/>
  </r>
  <r>
    <x v="294"/>
    <n v="196"/>
  </r>
  <r>
    <x v="295"/>
    <n v="105"/>
  </r>
  <r>
    <x v="296"/>
    <n v="86"/>
  </r>
  <r>
    <x v="297"/>
    <n v="155"/>
  </r>
  <r>
    <x v="298"/>
    <n v="232"/>
  </r>
  <r>
    <x v="299"/>
    <n v="227"/>
  </r>
  <r>
    <x v="300"/>
    <n v="206"/>
  </r>
  <r>
    <x v="301"/>
    <n v="174"/>
  </r>
  <r>
    <x v="302"/>
    <n v="97"/>
  </r>
  <r>
    <x v="303"/>
    <n v="142"/>
  </r>
  <r>
    <x v="304"/>
    <n v="134"/>
  </r>
  <r>
    <x v="305"/>
    <n v="198"/>
  </r>
  <r>
    <x v="306"/>
    <n v="213"/>
  </r>
  <r>
    <x v="307"/>
    <n v="251"/>
  </r>
  <r>
    <x v="308"/>
    <n v="96"/>
  </r>
  <r>
    <x v="309"/>
    <n v="97"/>
  </r>
  <r>
    <x v="310"/>
    <n v="121"/>
  </r>
  <r>
    <x v="311"/>
    <n v="210"/>
  </r>
  <r>
    <x v="312"/>
    <n v="223"/>
  </r>
  <r>
    <x v="313"/>
    <n v="160"/>
  </r>
  <r>
    <x v="314"/>
    <n v="102"/>
  </r>
  <r>
    <x v="315"/>
    <n v="116"/>
  </r>
  <r>
    <x v="316"/>
    <n v="133"/>
  </r>
  <r>
    <x v="317"/>
    <n v="96"/>
  </r>
  <r>
    <x v="318"/>
    <n v="38"/>
  </r>
  <r>
    <x v="319"/>
    <n v="107"/>
  </r>
  <r>
    <x v="320"/>
    <n v="45"/>
  </r>
  <r>
    <x v="321"/>
    <n v="54"/>
  </r>
  <r>
    <x v="322"/>
    <n v="56"/>
  </r>
  <r>
    <x v="323"/>
    <n v="40"/>
  </r>
  <r>
    <x v="324"/>
    <n v="39"/>
  </r>
  <r>
    <x v="325"/>
    <n v="37"/>
  </r>
  <r>
    <x v="326"/>
    <n v="3"/>
  </r>
  <r>
    <x v="327"/>
    <n v="25"/>
  </r>
  <r>
    <x v="328"/>
    <n v="15"/>
  </r>
  <r>
    <x v="329"/>
    <n v="9"/>
  </r>
  <r>
    <x v="330"/>
    <n v="11"/>
  </r>
  <r>
    <x v="331"/>
    <n v="19"/>
  </r>
  <r>
    <x v="332"/>
    <n v="8"/>
  </r>
  <r>
    <x v="333"/>
    <n v="9"/>
  </r>
  <r>
    <x v="334"/>
    <n v="10"/>
  </r>
  <r>
    <x v="335"/>
    <n v="8"/>
  </r>
  <r>
    <x v="336"/>
    <n v="9"/>
  </r>
  <r>
    <x v="337"/>
    <n v="9"/>
  </r>
  <r>
    <x v="338"/>
    <n v="9"/>
  </r>
  <r>
    <x v="339"/>
    <n v="6"/>
  </r>
  <r>
    <x v="340"/>
    <n v="8"/>
  </r>
  <r>
    <x v="341"/>
    <n v="8"/>
  </r>
  <r>
    <x v="342"/>
    <n v="8"/>
  </r>
  <r>
    <x v="343"/>
    <n v="8"/>
  </r>
  <r>
    <x v="344"/>
    <n v="16"/>
  </r>
  <r>
    <x v="345"/>
    <n v="11"/>
  </r>
  <r>
    <x v="346"/>
    <n v="7"/>
  </r>
  <r>
    <x v="347"/>
    <n v="8"/>
  </r>
  <r>
    <x v="348"/>
    <n v="8"/>
  </r>
  <r>
    <x v="349"/>
    <n v="8"/>
  </r>
  <r>
    <x v="350"/>
    <n v="60"/>
  </r>
  <r>
    <x v="351"/>
    <n v="38"/>
  </r>
  <r>
    <x v="352"/>
    <n v="9"/>
  </r>
  <r>
    <x v="353"/>
    <n v="77"/>
  </r>
  <r>
    <x v="354"/>
    <n v="57"/>
  </r>
  <r>
    <x v="355"/>
    <n v="60"/>
  </r>
  <r>
    <x v="356"/>
    <n v="100"/>
  </r>
  <r>
    <x v="357"/>
    <n v="70"/>
  </r>
  <r>
    <x v="358"/>
    <n v="67"/>
  </r>
  <r>
    <x v="359"/>
    <n v="248"/>
  </r>
  <r>
    <x v="360"/>
    <n v="195"/>
  </r>
  <r>
    <x v="361"/>
    <n v="98"/>
  </r>
  <r>
    <x v="362"/>
    <n v="158"/>
  </r>
  <r>
    <x v="363"/>
    <n v="125"/>
  </r>
  <r>
    <x v="364"/>
    <n v="11"/>
  </r>
  <r>
    <x v="365"/>
    <n v="193"/>
  </r>
  <r>
    <x v="366"/>
    <n v="200"/>
  </r>
  <r>
    <x v="367"/>
    <n v="89"/>
  </r>
  <r>
    <x v="368"/>
    <n v="159"/>
  </r>
  <r>
    <x v="369"/>
    <n v="226"/>
  </r>
  <r>
    <x v="370"/>
    <n v="229"/>
  </r>
  <r>
    <x v="371"/>
    <n v="173"/>
  </r>
  <r>
    <x v="372"/>
    <n v="193"/>
  </r>
  <r>
    <x v="373"/>
    <n v="97"/>
  </r>
  <r>
    <x v="374"/>
    <n v="113"/>
  </r>
  <r>
    <x v="375"/>
    <n v="136"/>
  </r>
  <r>
    <x v="376"/>
    <n v="220"/>
  </r>
  <r>
    <x v="377"/>
    <n v="222"/>
  </r>
  <r>
    <x v="378"/>
    <n v="222"/>
  </r>
  <r>
    <x v="379"/>
    <n v="86"/>
  </r>
  <r>
    <x v="380"/>
    <n v="129"/>
  </r>
  <r>
    <x v="381"/>
    <n v="125"/>
  </r>
  <r>
    <x v="382"/>
    <n v="189"/>
  </r>
  <r>
    <x v="383"/>
    <n v="202"/>
  </r>
  <r>
    <x v="384"/>
    <n v="127"/>
  </r>
  <r>
    <x v="385"/>
    <n v="105"/>
  </r>
  <r>
    <x v="386"/>
    <n v="108"/>
  </r>
  <r>
    <x v="387"/>
    <n v="129"/>
  </r>
  <r>
    <x v="388"/>
    <n v="93"/>
  </r>
  <r>
    <x v="389"/>
    <n v="93"/>
  </r>
  <r>
    <x v="390"/>
    <n v="118"/>
  </r>
  <r>
    <x v="391"/>
    <n v="41"/>
  </r>
  <r>
    <x v="392"/>
    <n v="44"/>
  </r>
  <r>
    <x v="393"/>
    <n v="59"/>
  </r>
  <r>
    <x v="394"/>
    <n v="28"/>
  </r>
  <r>
    <x v="395"/>
    <n v="43"/>
  </r>
  <r>
    <x v="396"/>
    <n v="37"/>
  </r>
  <r>
    <x v="397"/>
    <n v="13"/>
  </r>
  <r>
    <x v="398"/>
    <n v="19"/>
  </r>
  <r>
    <x v="399"/>
    <n v="14"/>
  </r>
  <r>
    <x v="400"/>
    <n v="9"/>
  </r>
  <r>
    <x v="401"/>
    <n v="9"/>
  </r>
  <r>
    <x v="402"/>
    <n v="17"/>
  </r>
  <r>
    <x v="403"/>
    <n v="8"/>
  </r>
  <r>
    <x v="404"/>
    <n v="9"/>
  </r>
  <r>
    <x v="405"/>
    <n v="9"/>
  </r>
  <r>
    <x v="406"/>
    <n v="8"/>
  </r>
  <r>
    <x v="407"/>
    <n v="8"/>
  </r>
  <r>
    <x v="408"/>
    <n v="8"/>
  </r>
  <r>
    <x v="409"/>
    <n v="8"/>
  </r>
  <r>
    <x v="410"/>
    <n v="6"/>
  </r>
  <r>
    <x v="411"/>
    <n v="8"/>
  </r>
  <r>
    <x v="412"/>
    <n v="8"/>
  </r>
  <r>
    <x v="413"/>
    <n v="8"/>
  </r>
  <r>
    <x v="414"/>
    <n v="8"/>
  </r>
  <r>
    <x v="415"/>
    <n v="11"/>
  </r>
  <r>
    <x v="416"/>
    <n v="13"/>
  </r>
  <r>
    <x v="417"/>
    <n v="7"/>
  </r>
  <r>
    <x v="418"/>
    <n v="8"/>
  </r>
  <r>
    <x v="419"/>
    <n v="8"/>
  </r>
  <r>
    <x v="420"/>
    <n v="8"/>
  </r>
  <r>
    <x v="421"/>
    <n v="71"/>
  </r>
  <r>
    <x v="422"/>
    <n v="46"/>
  </r>
  <r>
    <x v="423"/>
    <n v="11"/>
  </r>
  <r>
    <x v="424"/>
    <n v="94"/>
  </r>
  <r>
    <x v="425"/>
    <n v="79"/>
  </r>
  <r>
    <x v="426"/>
    <n v="61"/>
  </r>
  <r>
    <x v="427"/>
    <n v="103"/>
  </r>
  <r>
    <x v="428"/>
    <n v="89"/>
  </r>
  <r>
    <x v="429"/>
    <n v="71"/>
  </r>
  <r>
    <x v="430"/>
    <n v="244"/>
  </r>
  <r>
    <x v="431"/>
    <n v="128"/>
  </r>
  <r>
    <x v="432"/>
    <n v="102"/>
  </r>
  <r>
    <x v="433"/>
    <n v="146"/>
  </r>
  <r>
    <x v="434"/>
    <n v="128"/>
  </r>
  <r>
    <x v="435"/>
    <n v="10"/>
  </r>
  <r>
    <x v="436"/>
    <n v="215"/>
  </r>
  <r>
    <x v="437"/>
    <n v="203"/>
  </r>
  <r>
    <x v="438"/>
    <n v="88"/>
  </r>
  <r>
    <x v="439"/>
    <n v="172"/>
  </r>
  <r>
    <x v="440"/>
    <n v="240"/>
  </r>
  <r>
    <x v="441"/>
    <n v="223"/>
  </r>
  <r>
    <x v="442"/>
    <n v="202"/>
  </r>
  <r>
    <x v="443"/>
    <n v="173"/>
  </r>
  <r>
    <x v="444"/>
    <n v="91"/>
  </r>
  <r>
    <x v="445"/>
    <n v="94"/>
  </r>
  <r>
    <x v="446"/>
    <n v="154"/>
  </r>
  <r>
    <x v="447"/>
    <n v="203"/>
  </r>
  <r>
    <x v="448"/>
    <n v="214"/>
  </r>
  <r>
    <x v="449"/>
    <n v="190"/>
  </r>
  <r>
    <x v="450"/>
    <n v="98"/>
  </r>
  <r>
    <x v="451"/>
    <n v="140"/>
  </r>
  <r>
    <x v="452"/>
    <n v="142"/>
  </r>
  <r>
    <x v="453"/>
    <n v="209"/>
  </r>
  <r>
    <x v="454"/>
    <n v="191"/>
  </r>
  <r>
    <x v="455"/>
    <n v="111"/>
  </r>
  <r>
    <x v="456"/>
    <n v="106"/>
  </r>
  <r>
    <x v="457"/>
    <n v="108"/>
  </r>
  <r>
    <x v="458"/>
    <n v="121"/>
  </r>
  <r>
    <x v="459"/>
    <n v="84"/>
  </r>
  <r>
    <x v="460"/>
    <n v="130"/>
  </r>
  <r>
    <x v="461"/>
    <n v="121"/>
  </r>
  <r>
    <x v="462"/>
    <n v="33"/>
  </r>
  <r>
    <x v="463"/>
    <n v="41"/>
  </r>
  <r>
    <x v="464"/>
    <n v="58"/>
  </r>
  <r>
    <x v="465"/>
    <n v="28"/>
  </r>
  <r>
    <x v="466"/>
    <n v="34"/>
  </r>
  <r>
    <x v="467"/>
    <n v="37"/>
  </r>
  <r>
    <x v="468"/>
    <n v="14"/>
  </r>
  <r>
    <x v="469"/>
    <n v="16"/>
  </r>
  <r>
    <x v="470"/>
    <n v="14"/>
  </r>
  <r>
    <x v="471"/>
    <n v="9"/>
  </r>
  <r>
    <x v="472"/>
    <n v="10"/>
  </r>
  <r>
    <x v="473"/>
    <n v="13"/>
  </r>
  <r>
    <x v="474"/>
    <n v="2"/>
  </r>
  <r>
    <x v="475"/>
    <n v="8"/>
  </r>
  <r>
    <x v="476"/>
    <n v="9"/>
  </r>
  <r>
    <x v="477"/>
    <n v="8"/>
  </r>
  <r>
    <x v="478"/>
    <n v="9"/>
  </r>
  <r>
    <x v="479"/>
    <n v="9"/>
  </r>
  <r>
    <x v="480"/>
    <n v="2"/>
  </r>
  <r>
    <x v="481"/>
    <n v="7"/>
  </r>
  <r>
    <x v="482"/>
    <n v="8"/>
  </r>
  <r>
    <x v="483"/>
    <n v="7"/>
  </r>
  <r>
    <x v="484"/>
    <n v="8"/>
  </r>
  <r>
    <x v="485"/>
    <n v="8"/>
  </r>
  <r>
    <x v="486"/>
    <n v="11"/>
  </r>
  <r>
    <x v="487"/>
    <n v="12"/>
  </r>
  <r>
    <x v="488"/>
    <n v="7"/>
  </r>
  <r>
    <x v="489"/>
    <n v="8"/>
  </r>
  <r>
    <x v="490"/>
    <n v="8"/>
  </r>
  <r>
    <x v="491"/>
    <n v="8"/>
  </r>
  <r>
    <x v="492"/>
    <n v="90"/>
  </r>
  <r>
    <x v="493"/>
    <n v="58"/>
  </r>
  <r>
    <x v="494"/>
    <n v="14"/>
  </r>
  <r>
    <x v="495"/>
    <n v="93"/>
  </r>
  <r>
    <x v="496"/>
    <n v="99"/>
  </r>
  <r>
    <x v="497"/>
    <n v="59"/>
  </r>
  <r>
    <x v="498"/>
    <n v="108"/>
  </r>
  <r>
    <x v="499"/>
    <n v="89"/>
  </r>
  <r>
    <x v="500"/>
    <n v="74"/>
  </r>
  <r>
    <x v="501"/>
    <n v="226"/>
  </r>
  <r>
    <x v="502"/>
    <n v="108"/>
  </r>
  <r>
    <x v="503"/>
    <n v="89"/>
  </r>
  <r>
    <x v="504"/>
    <n v="164"/>
  </r>
  <r>
    <x v="505"/>
    <n v="117"/>
  </r>
  <r>
    <x v="506"/>
    <n v="11"/>
  </r>
  <r>
    <x v="507"/>
    <n v="214"/>
  </r>
  <r>
    <x v="508"/>
    <n v="194"/>
  </r>
  <r>
    <x v="509"/>
    <n v="88"/>
  </r>
  <r>
    <x v="510"/>
    <n v="164"/>
  </r>
  <r>
    <x v="511"/>
    <n v="233"/>
  </r>
  <r>
    <x v="512"/>
    <n v="224"/>
  </r>
  <r>
    <x v="513"/>
    <n v="200"/>
  </r>
  <r>
    <x v="514"/>
    <n v="173"/>
  </r>
  <r>
    <x v="515"/>
    <n v="3"/>
  </r>
  <r>
    <x v="516"/>
    <n v="123"/>
  </r>
  <r>
    <x v="517"/>
    <n v="153"/>
  </r>
  <r>
    <x v="518"/>
    <n v="185"/>
  </r>
  <r>
    <x v="519"/>
    <n v="216"/>
  </r>
  <r>
    <x v="520"/>
    <n v="209"/>
  </r>
  <r>
    <x v="521"/>
    <n v="97"/>
  </r>
  <r>
    <x v="522"/>
    <n v="137"/>
  </r>
  <r>
    <x v="523"/>
    <n v="136"/>
  </r>
  <r>
    <x v="524"/>
    <n v="187"/>
  </r>
  <r>
    <x v="525"/>
    <n v="156"/>
  </r>
  <r>
    <x v="526"/>
    <n v="163"/>
  </r>
  <r>
    <x v="527"/>
    <n v="78"/>
  </r>
  <r>
    <x v="528"/>
    <n v="109"/>
  </r>
  <r>
    <x v="529"/>
    <n v="141"/>
  </r>
  <r>
    <x v="530"/>
    <n v="81"/>
  </r>
  <r>
    <x v="531"/>
    <n v="124"/>
  </r>
  <r>
    <x v="532"/>
    <n v="108"/>
  </r>
  <r>
    <x v="533"/>
    <n v="10"/>
  </r>
  <r>
    <x v="534"/>
    <n v="41"/>
  </r>
  <r>
    <x v="535"/>
    <n v="55"/>
  </r>
  <r>
    <x v="536"/>
    <n v="28"/>
  </r>
  <r>
    <x v="537"/>
    <n v="34"/>
  </r>
  <r>
    <x v="538"/>
    <n v="41"/>
  </r>
  <r>
    <x v="539"/>
    <n v="17"/>
  </r>
  <r>
    <x v="540"/>
    <n v="13"/>
  </r>
  <r>
    <x v="541"/>
    <n v="17"/>
  </r>
  <r>
    <x v="542"/>
    <n v="10"/>
  </r>
  <r>
    <x v="543"/>
    <n v="23"/>
  </r>
  <r>
    <x v="544"/>
    <n v="12"/>
  </r>
  <r>
    <x v="545"/>
    <n v="2"/>
  </r>
  <r>
    <x v="546"/>
    <n v="9"/>
  </r>
  <r>
    <x v="547"/>
    <n v="9"/>
  </r>
  <r>
    <x v="548"/>
    <n v="8"/>
  </r>
  <r>
    <x v="549"/>
    <n v="8"/>
  </r>
  <r>
    <x v="550"/>
    <n v="8"/>
  </r>
  <r>
    <x v="551"/>
    <n v="9"/>
  </r>
  <r>
    <x v="552"/>
    <n v="8"/>
  </r>
  <r>
    <x v="553"/>
    <n v="8"/>
  </r>
  <r>
    <x v="554"/>
    <n v="7"/>
  </r>
  <r>
    <x v="555"/>
    <n v="8"/>
  </r>
  <r>
    <x v="556"/>
    <n v="8"/>
  </r>
  <r>
    <x v="557"/>
    <n v="13"/>
  </r>
  <r>
    <x v="558"/>
    <n v="18"/>
  </r>
  <r>
    <x v="559"/>
    <n v="7"/>
  </r>
  <r>
    <x v="560"/>
    <n v="8"/>
  </r>
  <r>
    <x v="561"/>
    <n v="8"/>
  </r>
  <r>
    <x v="562"/>
    <n v="8"/>
  </r>
  <r>
    <x v="563"/>
    <n v="91"/>
  </r>
  <r>
    <x v="564"/>
    <n v="14"/>
  </r>
  <r>
    <x v="565"/>
    <n v="9"/>
  </r>
  <r>
    <x v="566"/>
    <n v="85"/>
  </r>
  <r>
    <x v="567"/>
    <n v="90"/>
  </r>
  <r>
    <x v="568"/>
    <n v="61"/>
  </r>
  <r>
    <x v="569"/>
    <n v="116"/>
  </r>
  <r>
    <x v="570"/>
    <n v="98"/>
  </r>
  <r>
    <x v="571"/>
    <n v="69"/>
  </r>
  <r>
    <x v="572"/>
    <n v="212"/>
  </r>
  <r>
    <x v="573"/>
    <n v="199"/>
  </r>
  <r>
    <x v="574"/>
    <n v="102"/>
  </r>
  <r>
    <x v="575"/>
    <n v="165"/>
  </r>
  <r>
    <x v="576"/>
    <n v="113"/>
  </r>
  <r>
    <x v="577"/>
    <n v="18"/>
  </r>
  <r>
    <x v="578"/>
    <n v="215"/>
  </r>
  <r>
    <x v="579"/>
    <n v="202"/>
  </r>
  <r>
    <x v="580"/>
    <n v="90"/>
  </r>
  <r>
    <x v="581"/>
    <n v="145"/>
  </r>
  <r>
    <x v="582"/>
    <n v="229"/>
  </r>
  <r>
    <x v="583"/>
    <n v="232"/>
  </r>
  <r>
    <x v="584"/>
    <n v="202"/>
  </r>
  <r>
    <x v="585"/>
    <n v="176"/>
  </r>
  <r>
    <x v="586"/>
    <n v="64"/>
  </r>
  <r>
    <x v="587"/>
    <n v="130"/>
  </r>
  <r>
    <x v="588"/>
    <n v="137"/>
  </r>
  <r>
    <x v="589"/>
    <n v="194"/>
  </r>
  <r>
    <x v="590"/>
    <n v="214"/>
  </r>
  <r>
    <x v="591"/>
    <n v="198"/>
  </r>
  <r>
    <x v="592"/>
    <n v="71"/>
  </r>
  <r>
    <x v="593"/>
    <n v="125"/>
  </r>
  <r>
    <x v="594"/>
    <n v="120"/>
  </r>
  <r>
    <x v="595"/>
    <n v="155"/>
  </r>
  <r>
    <x v="596"/>
    <n v="201"/>
  </r>
  <r>
    <x v="597"/>
    <n v="187"/>
  </r>
  <r>
    <x v="598"/>
    <n v="82"/>
  </r>
  <r>
    <x v="599"/>
    <n v="92"/>
  </r>
  <r>
    <x v="600"/>
    <n v="148"/>
  </r>
  <r>
    <x v="601"/>
    <n v="77"/>
  </r>
  <r>
    <x v="602"/>
    <n v="100"/>
  </r>
  <r>
    <x v="603"/>
    <n v="101"/>
  </r>
  <r>
    <x v="604"/>
    <n v="37"/>
  </r>
  <r>
    <x v="605"/>
    <n v="38"/>
  </r>
  <r>
    <x v="606"/>
    <n v="53"/>
  </r>
  <r>
    <x v="607"/>
    <n v="28"/>
  </r>
  <r>
    <x v="608"/>
    <n v="40"/>
  </r>
  <r>
    <x v="609"/>
    <n v="35"/>
  </r>
  <r>
    <x v="610"/>
    <n v="14"/>
  </r>
  <r>
    <x v="611"/>
    <n v="19"/>
  </r>
  <r>
    <x v="612"/>
    <n v="16"/>
  </r>
  <r>
    <x v="613"/>
    <n v="10"/>
  </r>
  <r>
    <x v="614"/>
    <n v="15"/>
  </r>
  <r>
    <x v="615"/>
    <n v="11"/>
  </r>
  <r>
    <x v="616"/>
    <n v="2"/>
  </r>
  <r>
    <x v="617"/>
    <n v="9"/>
  </r>
  <r>
    <x v="618"/>
    <n v="9"/>
  </r>
  <r>
    <x v="619"/>
    <n v="9"/>
  </r>
  <r>
    <x v="620"/>
    <n v="9"/>
  </r>
  <r>
    <x v="621"/>
    <n v="9"/>
  </r>
  <r>
    <x v="622"/>
    <n v="7"/>
  </r>
  <r>
    <x v="623"/>
    <n v="8"/>
  </r>
  <r>
    <x v="624"/>
    <n v="8"/>
  </r>
  <r>
    <x v="625"/>
    <n v="8"/>
  </r>
  <r>
    <x v="626"/>
    <n v="8"/>
  </r>
  <r>
    <x v="627"/>
    <n v="8"/>
  </r>
  <r>
    <x v="628"/>
    <n v="14"/>
  </r>
  <r>
    <x v="629"/>
    <n v="17"/>
  </r>
  <r>
    <x v="630"/>
    <n v="7"/>
  </r>
  <r>
    <x v="631"/>
    <n v="9"/>
  </r>
  <r>
    <x v="632"/>
    <n v="8"/>
  </r>
  <r>
    <x v="633"/>
    <n v="8"/>
  </r>
  <r>
    <x v="634"/>
    <n v="89"/>
  </r>
  <r>
    <x v="635"/>
    <n v="54"/>
  </r>
  <r>
    <x v="636"/>
    <n v="9"/>
  </r>
  <r>
    <x v="637"/>
    <n v="95"/>
  </r>
  <r>
    <x v="638"/>
    <n v="91"/>
  </r>
  <r>
    <x v="639"/>
    <n v="63"/>
  </r>
  <r>
    <x v="640"/>
    <n v="121"/>
  </r>
  <r>
    <x v="641"/>
    <n v="93"/>
  </r>
  <r>
    <x v="642"/>
    <n v="81"/>
  </r>
  <r>
    <x v="643"/>
    <n v="239"/>
  </r>
  <r>
    <x v="644"/>
    <n v="171"/>
  </r>
  <r>
    <x v="645"/>
    <n v="98"/>
  </r>
  <r>
    <x v="646"/>
    <n v="151"/>
  </r>
  <r>
    <x v="647"/>
    <n v="120"/>
  </r>
  <r>
    <x v="648"/>
    <n v="30"/>
  </r>
  <r>
    <x v="649"/>
    <n v="226"/>
  </r>
  <r>
    <x v="650"/>
    <n v="184"/>
  </r>
  <r>
    <x v="651"/>
    <n v="87"/>
  </r>
  <r>
    <x v="652"/>
    <n v="142"/>
  </r>
  <r>
    <x v="653"/>
    <n v="248"/>
  </r>
  <r>
    <x v="654"/>
    <n v="229"/>
  </r>
  <r>
    <x v="655"/>
    <n v="198"/>
  </r>
  <r>
    <x v="656"/>
    <n v="176"/>
  </r>
  <r>
    <x v="657"/>
    <n v="94"/>
  </r>
  <r>
    <x v="658"/>
    <n v="131"/>
  </r>
  <r>
    <x v="659"/>
    <n v="128"/>
  </r>
  <r>
    <x v="660"/>
    <n v="197"/>
  </r>
  <r>
    <x v="661"/>
    <n v="221"/>
  </r>
  <r>
    <x v="662"/>
    <n v="215"/>
  </r>
  <r>
    <x v="663"/>
    <n v="105"/>
  </r>
  <r>
    <x v="664"/>
    <n v="124"/>
  </r>
  <r>
    <x v="665"/>
    <n v="113"/>
  </r>
  <r>
    <x v="666"/>
    <n v="194"/>
  </r>
  <r>
    <x v="667"/>
    <n v="228"/>
  </r>
  <r>
    <x v="668"/>
    <n v="180"/>
  </r>
  <r>
    <x v="669"/>
    <n v="57"/>
  </r>
  <r>
    <x v="670"/>
    <n v="100"/>
  </r>
  <r>
    <x v="671"/>
    <n v="141"/>
  </r>
  <r>
    <x v="672"/>
    <n v="62"/>
  </r>
  <r>
    <x v="673"/>
    <n v="77"/>
  </r>
  <r>
    <x v="674"/>
    <n v="100"/>
  </r>
  <r>
    <x v="675"/>
    <n v="30"/>
  </r>
  <r>
    <x v="676"/>
    <n v="40"/>
  </r>
  <r>
    <x v="677"/>
    <n v="53"/>
  </r>
  <r>
    <x v="678"/>
    <n v="28"/>
  </r>
  <r>
    <x v="679"/>
    <n v="27"/>
  </r>
  <r>
    <x v="680"/>
    <n v="33"/>
  </r>
  <r>
    <x v="681"/>
    <n v="13"/>
  </r>
  <r>
    <x v="682"/>
    <n v="17"/>
  </r>
  <r>
    <x v="683"/>
    <n v="14"/>
  </r>
  <r>
    <x v="684"/>
    <n v="9"/>
  </r>
  <r>
    <x v="685"/>
    <n v="16"/>
  </r>
  <r>
    <x v="686"/>
    <n v="9"/>
  </r>
  <r>
    <x v="687"/>
    <n v="2"/>
  </r>
  <r>
    <x v="688"/>
    <n v="9"/>
  </r>
  <r>
    <x v="689"/>
    <n v="9"/>
  </r>
  <r>
    <x v="690"/>
    <n v="8"/>
  </r>
  <r>
    <x v="691"/>
    <n v="8"/>
  </r>
  <r>
    <x v="692"/>
    <n v="8"/>
  </r>
  <r>
    <x v="693"/>
    <n v="11"/>
  </r>
  <r>
    <x v="694"/>
    <n v="7"/>
  </r>
  <r>
    <x v="695"/>
    <n v="8"/>
  </r>
  <r>
    <x v="696"/>
    <n v="8"/>
  </r>
  <r>
    <x v="697"/>
    <n v="8"/>
  </r>
  <r>
    <x v="698"/>
    <n v="8"/>
  </r>
  <r>
    <x v="699"/>
    <n v="2"/>
  </r>
  <r>
    <x v="700"/>
    <n v="11"/>
  </r>
  <r>
    <x v="701"/>
    <n v="7"/>
  </r>
  <r>
    <x v="702"/>
    <n v="16"/>
  </r>
  <r>
    <x v="703"/>
    <n v="9"/>
  </r>
  <r>
    <x v="704"/>
    <n v="9"/>
  </r>
  <r>
    <x v="705"/>
    <n v="105"/>
  </r>
  <r>
    <x v="706"/>
    <n v="45"/>
  </r>
  <r>
    <x v="707"/>
    <n v="9"/>
  </r>
  <r>
    <x v="708"/>
    <n v="96"/>
  </r>
  <r>
    <x v="709"/>
    <n v="86"/>
  </r>
  <r>
    <x v="710"/>
    <n v="63"/>
  </r>
  <r>
    <x v="711"/>
    <n v="129"/>
  </r>
  <r>
    <x v="712"/>
    <n v="92"/>
  </r>
  <r>
    <x v="713"/>
    <n v="82"/>
  </r>
  <r>
    <x v="714"/>
    <n v="243"/>
  </r>
  <r>
    <x v="715"/>
    <n v="184"/>
  </r>
  <r>
    <x v="716"/>
    <n v="105"/>
  </r>
  <r>
    <x v="717"/>
    <n v="166"/>
  </r>
  <r>
    <x v="718"/>
    <n v="137"/>
  </r>
  <r>
    <x v="719"/>
    <n v="43"/>
  </r>
  <r>
    <x v="720"/>
    <n v="216"/>
  </r>
  <r>
    <x v="721"/>
    <n v="124"/>
  </r>
  <r>
    <x v="722"/>
    <n v="78"/>
  </r>
  <r>
    <x v="723"/>
    <n v="137"/>
  </r>
  <r>
    <x v="724"/>
    <n v="246"/>
  </r>
  <r>
    <x v="725"/>
    <n v="229"/>
  </r>
  <r>
    <x v="726"/>
    <n v="205"/>
  </r>
  <r>
    <x v="727"/>
    <n v="151"/>
  </r>
  <r>
    <x v="728"/>
    <n v="96"/>
  </r>
  <r>
    <x v="729"/>
    <n v="139"/>
  </r>
  <r>
    <x v="730"/>
    <n v="121"/>
  </r>
  <r>
    <x v="731"/>
    <n v="186"/>
  </r>
  <r>
    <x v="732"/>
    <n v="246"/>
  </r>
  <r>
    <x v="733"/>
    <n v="212"/>
  </r>
  <r>
    <x v="734"/>
    <n v="99"/>
  </r>
  <r>
    <x v="735"/>
    <n v="124"/>
  </r>
  <r>
    <x v="736"/>
    <n v="123"/>
  </r>
  <r>
    <x v="737"/>
    <n v="191"/>
  </r>
  <r>
    <x v="738"/>
    <n v="229"/>
  </r>
  <r>
    <x v="739"/>
    <n v="189"/>
  </r>
  <r>
    <x v="740"/>
    <n v="93"/>
  </r>
  <r>
    <x v="741"/>
    <n v="102"/>
  </r>
  <r>
    <x v="742"/>
    <n v="124"/>
  </r>
  <r>
    <x v="743"/>
    <n v="68"/>
  </r>
  <r>
    <x v="744"/>
    <n v="55"/>
  </r>
  <r>
    <x v="745"/>
    <n v="80"/>
  </r>
  <r>
    <x v="746"/>
    <n v="41"/>
  </r>
  <r>
    <x v="747"/>
    <n v="43"/>
  </r>
  <r>
    <x v="748"/>
    <n v="46"/>
  </r>
  <r>
    <x v="749"/>
    <n v="27"/>
  </r>
  <r>
    <x v="750"/>
    <n v="27"/>
  </r>
  <r>
    <x v="751"/>
    <n v="47"/>
  </r>
  <r>
    <x v="752"/>
    <n v="12"/>
  </r>
  <r>
    <x v="753"/>
    <n v="14"/>
  </r>
  <r>
    <x v="754"/>
    <n v="14"/>
  </r>
  <r>
    <x v="755"/>
    <n v="9"/>
  </r>
  <r>
    <x v="756"/>
    <n v="16"/>
  </r>
  <r>
    <x v="757"/>
    <n v="9"/>
  </r>
  <r>
    <x v="758"/>
    <n v="2"/>
  </r>
  <r>
    <x v="759"/>
    <n v="8"/>
  </r>
  <r>
    <x v="760"/>
    <n v="9"/>
  </r>
  <r>
    <x v="761"/>
    <n v="8"/>
  </r>
  <r>
    <x v="762"/>
    <n v="8"/>
  </r>
  <r>
    <x v="763"/>
    <n v="8"/>
  </r>
  <r>
    <x v="764"/>
    <n v="13"/>
  </r>
  <r>
    <x v="765"/>
    <n v="6"/>
  </r>
  <r>
    <x v="766"/>
    <n v="8"/>
  </r>
  <r>
    <x v="767"/>
    <n v="7"/>
  </r>
  <r>
    <x v="768"/>
    <n v="8"/>
  </r>
  <r>
    <x v="769"/>
    <n v="8"/>
  </r>
  <r>
    <x v="770"/>
    <n v="10"/>
  </r>
  <r>
    <x v="771"/>
    <n v="23"/>
  </r>
  <r>
    <x v="772"/>
    <n v="7"/>
  </r>
  <r>
    <x v="773"/>
    <n v="30"/>
  </r>
  <r>
    <x v="774"/>
    <n v="27"/>
  </r>
  <r>
    <x v="775"/>
    <n v="8"/>
  </r>
  <r>
    <x v="776"/>
    <n v="102"/>
  </r>
  <r>
    <x v="777"/>
    <n v="47"/>
  </r>
  <r>
    <x v="778"/>
    <n v="9"/>
  </r>
  <r>
    <x v="779"/>
    <n v="94"/>
  </r>
  <r>
    <x v="780"/>
    <n v="91"/>
  </r>
  <r>
    <x v="781"/>
    <n v="59"/>
  </r>
  <r>
    <x v="782"/>
    <n v="131"/>
  </r>
  <r>
    <x v="783"/>
    <n v="97"/>
  </r>
  <r>
    <x v="784"/>
    <n v="72"/>
  </r>
  <r>
    <x v="785"/>
    <n v="251"/>
  </r>
  <r>
    <x v="786"/>
    <n v="177"/>
  </r>
  <r>
    <x v="787"/>
    <n v="101"/>
  </r>
  <r>
    <x v="788"/>
    <n v="176"/>
  </r>
  <r>
    <x v="789"/>
    <n v="151"/>
  </r>
  <r>
    <x v="790"/>
    <n v="59"/>
  </r>
  <r>
    <x v="791"/>
    <n v="221"/>
  </r>
  <r>
    <x v="792"/>
    <n v="105"/>
  </r>
  <r>
    <x v="793"/>
    <n v="99"/>
  </r>
  <r>
    <x v="794"/>
    <n v="132"/>
  </r>
  <r>
    <x v="795"/>
    <n v="230"/>
  </r>
  <r>
    <x v="796"/>
    <n v="228"/>
  </r>
  <r>
    <x v="797"/>
    <n v="226"/>
  </r>
  <r>
    <x v="798"/>
    <n v="125"/>
  </r>
  <r>
    <x v="799"/>
    <n v="85"/>
  </r>
  <r>
    <x v="800"/>
    <n v="133"/>
  </r>
  <r>
    <x v="801"/>
    <n v="114"/>
  </r>
  <r>
    <x v="802"/>
    <n v="224"/>
  </r>
  <r>
    <x v="803"/>
    <n v="249"/>
  </r>
  <r>
    <x v="804"/>
    <n v="199"/>
  </r>
  <r>
    <x v="805"/>
    <n v="91"/>
  </r>
  <r>
    <x v="806"/>
    <n v="117"/>
  </r>
  <r>
    <x v="807"/>
    <n v="121"/>
  </r>
  <r>
    <x v="808"/>
    <n v="194"/>
  </r>
  <r>
    <x v="809"/>
    <n v="222"/>
  </r>
  <r>
    <x v="810"/>
    <n v="205"/>
  </r>
  <r>
    <x v="811"/>
    <n v="89"/>
  </r>
  <r>
    <x v="812"/>
    <n v="117"/>
  </r>
  <r>
    <x v="813"/>
    <n v="120"/>
  </r>
  <r>
    <x v="814"/>
    <n v="71"/>
  </r>
  <r>
    <x v="815"/>
    <n v="35"/>
  </r>
  <r>
    <x v="816"/>
    <n v="102"/>
  </r>
  <r>
    <x v="817"/>
    <n v="36"/>
  </r>
  <r>
    <x v="818"/>
    <n v="47"/>
  </r>
  <r>
    <x v="819"/>
    <n v="43"/>
  </r>
  <r>
    <x v="820"/>
    <n v="26"/>
  </r>
  <r>
    <x v="821"/>
    <n v="27"/>
  </r>
  <r>
    <x v="822"/>
    <n v="47"/>
  </r>
  <r>
    <x v="823"/>
    <n v="5"/>
  </r>
  <r>
    <x v="824"/>
    <n v="18"/>
  </r>
  <r>
    <x v="825"/>
    <n v="11"/>
  </r>
  <r>
    <x v="826"/>
    <n v="9"/>
  </r>
  <r>
    <x v="827"/>
    <n v="16"/>
  </r>
  <r>
    <x v="828"/>
    <n v="11"/>
  </r>
  <r>
    <x v="829"/>
    <n v="3"/>
  </r>
  <r>
    <x v="830"/>
    <n v="9"/>
  </r>
  <r>
    <x v="831"/>
    <n v="9"/>
  </r>
  <r>
    <x v="832"/>
    <n v="8"/>
  </r>
  <r>
    <x v="833"/>
    <n v="9"/>
  </r>
  <r>
    <x v="834"/>
    <n v="9"/>
  </r>
  <r>
    <x v="835"/>
    <n v="6"/>
  </r>
  <r>
    <x v="836"/>
    <n v="4"/>
  </r>
  <r>
    <x v="837"/>
    <n v="8"/>
  </r>
  <r>
    <x v="838"/>
    <n v="8"/>
  </r>
  <r>
    <x v="839"/>
    <n v="8"/>
  </r>
  <r>
    <x v="840"/>
    <n v="8"/>
  </r>
  <r>
    <x v="841"/>
    <n v="16"/>
  </r>
  <r>
    <x v="842"/>
    <n v="19"/>
  </r>
  <r>
    <x v="843"/>
    <n v="8"/>
  </r>
  <r>
    <x v="844"/>
    <n v="30"/>
  </r>
  <r>
    <x v="845"/>
    <n v="31"/>
  </r>
  <r>
    <x v="846"/>
    <n v="12"/>
  </r>
  <r>
    <x v="847"/>
    <n v="112"/>
  </r>
  <r>
    <x v="848"/>
    <n v="45"/>
  </r>
  <r>
    <x v="849"/>
    <n v="9"/>
  </r>
  <r>
    <x v="850"/>
    <n v="95"/>
  </r>
  <r>
    <x v="851"/>
    <n v="108"/>
  </r>
  <r>
    <x v="852"/>
    <n v="5"/>
  </r>
  <r>
    <x v="853"/>
    <n v="95"/>
  </r>
  <r>
    <x v="854"/>
    <n v="107"/>
  </r>
  <r>
    <x v="855"/>
    <n v="68"/>
  </r>
  <r>
    <x v="856"/>
    <n v="255"/>
  </r>
  <r>
    <x v="857"/>
    <n v="175"/>
  </r>
  <r>
    <x v="858"/>
    <n v="87"/>
  </r>
  <r>
    <x v="859"/>
    <n v="176"/>
  </r>
  <r>
    <x v="860"/>
    <n v="161"/>
  </r>
  <r>
    <x v="861"/>
    <n v="76"/>
  </r>
  <r>
    <x v="862"/>
    <n v="198"/>
  </r>
  <r>
    <x v="863"/>
    <n v="191"/>
  </r>
  <r>
    <x v="864"/>
    <n v="94"/>
  </r>
  <r>
    <x v="865"/>
    <n v="135"/>
  </r>
  <r>
    <x v="866"/>
    <n v="237"/>
  </r>
  <r>
    <x v="867"/>
    <n v="214"/>
  </r>
  <r>
    <x v="868"/>
    <n v="204"/>
  </r>
  <r>
    <x v="869"/>
    <n v="177"/>
  </r>
  <r>
    <x v="870"/>
    <n v="86"/>
  </r>
  <r>
    <x v="871"/>
    <n v="110"/>
  </r>
  <r>
    <x v="872"/>
    <n v="123"/>
  </r>
  <r>
    <x v="873"/>
    <n v="231"/>
  </r>
  <r>
    <x v="874"/>
    <n v="255"/>
  </r>
  <r>
    <x v="875"/>
    <n v="200"/>
  </r>
  <r>
    <x v="876"/>
    <n v="95"/>
  </r>
  <r>
    <x v="877"/>
    <n v="142"/>
  </r>
  <r>
    <x v="878"/>
    <n v="127"/>
  </r>
  <r>
    <x v="879"/>
    <n v="192"/>
  </r>
  <r>
    <x v="880"/>
    <n v="173"/>
  </r>
  <r>
    <x v="881"/>
    <n v="114"/>
  </r>
  <r>
    <x v="882"/>
    <n v="92"/>
  </r>
  <r>
    <x v="883"/>
    <n v="99"/>
  </r>
  <r>
    <x v="884"/>
    <n v="124"/>
  </r>
  <r>
    <x v="885"/>
    <n v="58"/>
  </r>
  <r>
    <x v="886"/>
    <n v="105"/>
  </r>
  <r>
    <x v="887"/>
    <n v="80"/>
  </r>
  <r>
    <x v="888"/>
    <n v="34"/>
  </r>
  <r>
    <x v="889"/>
    <n v="38"/>
  </r>
  <r>
    <x v="890"/>
    <n v="48"/>
  </r>
  <r>
    <x v="891"/>
    <n v="27"/>
  </r>
  <r>
    <x v="892"/>
    <n v="27"/>
  </r>
  <r>
    <x v="893"/>
    <n v="39"/>
  </r>
  <r>
    <x v="894"/>
    <n v="14"/>
  </r>
  <r>
    <x v="895"/>
    <n v="16"/>
  </r>
  <r>
    <x v="896"/>
    <n v="9"/>
  </r>
  <r>
    <x v="897"/>
    <n v="9"/>
  </r>
  <r>
    <x v="898"/>
    <n v="14"/>
  </r>
  <r>
    <x v="899"/>
    <n v="12"/>
  </r>
  <r>
    <x v="900"/>
    <n v="3"/>
  </r>
  <r>
    <x v="901"/>
    <n v="12"/>
  </r>
  <r>
    <x v="902"/>
    <n v="9"/>
  </r>
  <r>
    <x v="903"/>
    <n v="8"/>
  </r>
  <r>
    <x v="904"/>
    <n v="8"/>
  </r>
  <r>
    <x v="905"/>
    <n v="8"/>
  </r>
  <r>
    <x v="906"/>
    <n v="6"/>
  </r>
  <r>
    <x v="907"/>
    <n v="4"/>
  </r>
  <r>
    <x v="908"/>
    <n v="8"/>
  </r>
  <r>
    <x v="909"/>
    <n v="8"/>
  </r>
  <r>
    <x v="910"/>
    <n v="8"/>
  </r>
  <r>
    <x v="911"/>
    <n v="8"/>
  </r>
  <r>
    <x v="912"/>
    <n v="10"/>
  </r>
  <r>
    <x v="913"/>
    <n v="9"/>
  </r>
  <r>
    <x v="914"/>
    <n v="9"/>
  </r>
  <r>
    <x v="915"/>
    <n v="23"/>
  </r>
  <r>
    <x v="916"/>
    <n v="29"/>
  </r>
  <r>
    <x v="917"/>
    <n v="9"/>
  </r>
  <r>
    <x v="918"/>
    <n v="105"/>
  </r>
  <r>
    <x v="919"/>
    <n v="41"/>
  </r>
  <r>
    <x v="920"/>
    <n v="9"/>
  </r>
  <r>
    <x v="921"/>
    <n v="120"/>
  </r>
  <r>
    <x v="922"/>
    <n v="109"/>
  </r>
  <r>
    <x v="923"/>
    <n v="5"/>
  </r>
  <r>
    <x v="924"/>
    <n v="87"/>
  </r>
  <r>
    <x v="925"/>
    <n v="117"/>
  </r>
  <r>
    <x v="926"/>
    <n v="57"/>
  </r>
  <r>
    <x v="927"/>
    <n v="228"/>
  </r>
  <r>
    <x v="928"/>
    <n v="108"/>
  </r>
  <r>
    <x v="929"/>
    <n v="88"/>
  </r>
  <r>
    <x v="930"/>
    <n v="173"/>
  </r>
  <r>
    <x v="931"/>
    <n v="173"/>
  </r>
  <r>
    <x v="932"/>
    <n v="76"/>
  </r>
  <r>
    <x v="933"/>
    <n v="218"/>
  </r>
  <r>
    <x v="934"/>
    <n v="195"/>
  </r>
  <r>
    <x v="935"/>
    <n v="93"/>
  </r>
  <r>
    <x v="936"/>
    <n v="134"/>
  </r>
  <r>
    <x v="937"/>
    <n v="197"/>
  </r>
  <r>
    <x v="938"/>
    <n v="202"/>
  </r>
  <r>
    <x v="939"/>
    <n v="230"/>
  </r>
  <r>
    <x v="940"/>
    <n v="185"/>
  </r>
  <r>
    <x v="941"/>
    <n v="96"/>
  </r>
  <r>
    <x v="942"/>
    <n v="100"/>
  </r>
  <r>
    <x v="943"/>
    <n v="134"/>
  </r>
  <r>
    <x v="944"/>
    <n v="208"/>
  </r>
  <r>
    <x v="945"/>
    <n v="224"/>
  </r>
  <r>
    <x v="946"/>
    <n v="205"/>
  </r>
  <r>
    <x v="947"/>
    <n v="93"/>
  </r>
  <r>
    <x v="948"/>
    <n v="141"/>
  </r>
  <r>
    <x v="949"/>
    <n v="140"/>
  </r>
  <r>
    <x v="950"/>
    <n v="182"/>
  </r>
  <r>
    <x v="951"/>
    <n v="135"/>
  </r>
  <r>
    <x v="952"/>
    <n v="100"/>
  </r>
  <r>
    <x v="953"/>
    <n v="71"/>
  </r>
  <r>
    <x v="954"/>
    <n v="97"/>
  </r>
  <r>
    <x v="955"/>
    <n v="108"/>
  </r>
  <r>
    <x v="956"/>
    <n v="61"/>
  </r>
  <r>
    <x v="957"/>
    <n v="123"/>
  </r>
  <r>
    <x v="958"/>
    <n v="89"/>
  </r>
  <r>
    <x v="959"/>
    <n v="26"/>
  </r>
  <r>
    <x v="960"/>
    <n v="35"/>
  </r>
  <r>
    <x v="961"/>
    <n v="51"/>
  </r>
  <r>
    <x v="962"/>
    <n v="30"/>
  </r>
  <r>
    <x v="963"/>
    <n v="27"/>
  </r>
  <r>
    <x v="964"/>
    <n v="64"/>
  </r>
  <r>
    <x v="965"/>
    <n v="11"/>
  </r>
  <r>
    <x v="966"/>
    <n v="17"/>
  </r>
  <r>
    <x v="967"/>
    <n v="12"/>
  </r>
  <r>
    <x v="968"/>
    <n v="9"/>
  </r>
  <r>
    <x v="969"/>
    <n v="15"/>
  </r>
  <r>
    <x v="970"/>
    <n v="12"/>
  </r>
  <r>
    <x v="971"/>
    <n v="3"/>
  </r>
  <r>
    <x v="972"/>
    <n v="8"/>
  </r>
  <r>
    <x v="973"/>
    <n v="9"/>
  </r>
  <r>
    <x v="974"/>
    <n v="8"/>
  </r>
  <r>
    <x v="975"/>
    <n v="8"/>
  </r>
  <r>
    <x v="976"/>
    <n v="8"/>
  </r>
  <r>
    <x v="977"/>
    <n v="2"/>
  </r>
  <r>
    <x v="978"/>
    <n v="4"/>
  </r>
  <r>
    <x v="979"/>
    <n v="8"/>
  </r>
  <r>
    <x v="980"/>
    <n v="8"/>
  </r>
  <r>
    <x v="981"/>
    <n v="8"/>
  </r>
  <r>
    <x v="982"/>
    <n v="8"/>
  </r>
  <r>
    <x v="983"/>
    <n v="22"/>
  </r>
  <r>
    <x v="984"/>
    <n v="8"/>
  </r>
  <r>
    <x v="985"/>
    <n v="10"/>
  </r>
  <r>
    <x v="986"/>
    <n v="23"/>
  </r>
  <r>
    <x v="987"/>
    <n v="21"/>
  </r>
  <r>
    <x v="988"/>
    <n v="8"/>
  </r>
  <r>
    <x v="989"/>
    <n v="99"/>
  </r>
  <r>
    <x v="990"/>
    <n v="34"/>
  </r>
  <r>
    <x v="991"/>
    <n v="9"/>
  </r>
  <r>
    <x v="992"/>
    <n v="146"/>
  </r>
  <r>
    <x v="993"/>
    <n v="93"/>
  </r>
  <r>
    <x v="994"/>
    <n v="56"/>
  </r>
  <r>
    <x v="995"/>
    <n v="93"/>
  </r>
  <r>
    <x v="996"/>
    <n v="135"/>
  </r>
  <r>
    <x v="997"/>
    <n v="48"/>
  </r>
  <r>
    <x v="998"/>
    <n v="229"/>
  </r>
  <r>
    <x v="999"/>
    <n v="113"/>
  </r>
  <r>
    <x v="1000"/>
    <n v="93"/>
  </r>
  <r>
    <x v="1001"/>
    <n v="176"/>
  </r>
  <r>
    <x v="1002"/>
    <n v="174"/>
  </r>
  <r>
    <x v="1003"/>
    <n v="86"/>
  </r>
  <r>
    <x v="1004"/>
    <n v="214"/>
  </r>
  <r>
    <x v="1005"/>
    <n v="210"/>
  </r>
  <r>
    <x v="1006"/>
    <n v="92"/>
  </r>
  <r>
    <x v="1007"/>
    <n v="134"/>
  </r>
  <r>
    <x v="1008"/>
    <n v="187"/>
  </r>
  <r>
    <x v="1009"/>
    <n v="220"/>
  </r>
  <r>
    <x v="1010"/>
    <n v="229"/>
  </r>
  <r>
    <x v="1011"/>
    <n v="199"/>
  </r>
  <r>
    <x v="1012"/>
    <n v="71"/>
  </r>
  <r>
    <x v="1013"/>
    <n v="131"/>
  </r>
  <r>
    <x v="1014"/>
    <n v="146"/>
  </r>
  <r>
    <x v="1015"/>
    <n v="192"/>
  </r>
  <r>
    <x v="1016"/>
    <n v="200"/>
  </r>
  <r>
    <x v="1017"/>
    <n v="180"/>
  </r>
  <r>
    <x v="1018"/>
    <n v="97"/>
  </r>
  <r>
    <x v="1019"/>
    <n v="140"/>
  </r>
  <r>
    <x v="1020"/>
    <n v="141"/>
  </r>
  <r>
    <x v="1021"/>
    <n v="167"/>
  </r>
  <r>
    <x v="1022"/>
    <n v="126"/>
  </r>
  <r>
    <x v="1023"/>
    <n v="149"/>
  </r>
  <r>
    <x v="1024"/>
    <n v="87"/>
  </r>
  <r>
    <x v="1025"/>
    <n v="78"/>
  </r>
  <r>
    <x v="1026"/>
    <n v="128"/>
  </r>
  <r>
    <x v="1027"/>
    <n v="61"/>
  </r>
  <r>
    <x v="1028"/>
    <n v="116"/>
  </r>
  <r>
    <x v="1029"/>
    <n v="112"/>
  </r>
  <r>
    <x v="1030"/>
    <n v="7"/>
  </r>
  <r>
    <x v="1031"/>
    <n v="37"/>
  </r>
  <r>
    <x v="1032"/>
    <n v="45"/>
  </r>
  <r>
    <x v="1033"/>
    <n v="22"/>
  </r>
  <r>
    <x v="1034"/>
    <n v="27"/>
  </r>
  <r>
    <x v="1035"/>
    <n v="20"/>
  </r>
  <r>
    <x v="1036"/>
    <n v="12"/>
  </r>
  <r>
    <x v="1037"/>
    <n v="13"/>
  </r>
  <r>
    <x v="1038"/>
    <n v="12"/>
  </r>
  <r>
    <x v="1039"/>
    <n v="9"/>
  </r>
  <r>
    <x v="1040"/>
    <n v="17"/>
  </r>
  <r>
    <x v="1041"/>
    <n v="12"/>
  </r>
  <r>
    <x v="1042"/>
    <n v="3"/>
  </r>
  <r>
    <x v="1043"/>
    <n v="9"/>
  </r>
  <r>
    <x v="1044"/>
    <n v="8"/>
  </r>
  <r>
    <x v="1045"/>
    <n v="8"/>
  </r>
  <r>
    <x v="1046"/>
    <n v="8"/>
  </r>
  <r>
    <x v="1047"/>
    <n v="9"/>
  </r>
  <r>
    <x v="1048"/>
    <n v="9"/>
  </r>
  <r>
    <x v="1049"/>
    <n v="4"/>
  </r>
  <r>
    <x v="1050"/>
    <n v="7"/>
  </r>
  <r>
    <x v="1051"/>
    <n v="8"/>
  </r>
  <r>
    <x v="1052"/>
    <n v="7"/>
  </r>
  <r>
    <x v="1053"/>
    <n v="8"/>
  </r>
  <r>
    <x v="1054"/>
    <n v="26"/>
  </r>
  <r>
    <x v="1055"/>
    <n v="8"/>
  </r>
  <r>
    <x v="1056"/>
    <n v="8"/>
  </r>
  <r>
    <x v="1057"/>
    <n v="26"/>
  </r>
  <r>
    <x v="1058"/>
    <n v="22"/>
  </r>
  <r>
    <x v="1059"/>
    <n v="8"/>
  </r>
  <r>
    <x v="1060"/>
    <n v="101"/>
  </r>
  <r>
    <x v="1061"/>
    <n v="35"/>
  </r>
  <r>
    <x v="1062"/>
    <n v="15"/>
  </r>
  <r>
    <x v="1063"/>
    <n v="173"/>
  </r>
  <r>
    <x v="1064"/>
    <n v="67"/>
  </r>
  <r>
    <x v="1065"/>
    <n v="63"/>
  </r>
  <r>
    <x v="1066"/>
    <n v="93"/>
  </r>
  <r>
    <x v="1067"/>
    <n v="142"/>
  </r>
  <r>
    <x v="1068"/>
    <n v="32"/>
  </r>
  <r>
    <x v="1069"/>
    <n v="214"/>
  </r>
  <r>
    <x v="1070"/>
    <n v="181"/>
  </r>
  <r>
    <x v="1071"/>
    <n v="77"/>
  </r>
  <r>
    <x v="1072"/>
    <n v="167"/>
  </r>
  <r>
    <x v="1073"/>
    <n v="175"/>
  </r>
  <r>
    <x v="1074"/>
    <n v="87"/>
  </r>
  <r>
    <x v="1075"/>
    <n v="229"/>
  </r>
  <r>
    <x v="1076"/>
    <n v="224"/>
  </r>
  <r>
    <x v="1077"/>
    <n v="96"/>
  </r>
  <r>
    <x v="1078"/>
    <n v="129"/>
  </r>
  <r>
    <x v="1079"/>
    <n v="227"/>
  </r>
  <r>
    <x v="1080"/>
    <n v="243"/>
  </r>
  <r>
    <x v="1081"/>
    <n v="228"/>
  </r>
  <r>
    <x v="1082"/>
    <n v="209"/>
  </r>
  <r>
    <x v="1083"/>
    <n v="97"/>
  </r>
  <r>
    <x v="1084"/>
    <n v="138"/>
  </r>
  <r>
    <x v="1085"/>
    <n v="141"/>
  </r>
  <r>
    <x v="1086"/>
    <n v="205"/>
  </r>
  <r>
    <x v="1087"/>
    <n v="212"/>
  </r>
  <r>
    <x v="1088"/>
    <n v="172"/>
  </r>
  <r>
    <x v="1089"/>
    <n v="104"/>
  </r>
  <r>
    <x v="1090"/>
    <n v="151"/>
  </r>
  <r>
    <x v="1091"/>
    <n v="138"/>
  </r>
  <r>
    <x v="1092"/>
    <n v="151"/>
  </r>
  <r>
    <x v="1093"/>
    <n v="183"/>
  </r>
  <r>
    <x v="1094"/>
    <n v="161"/>
  </r>
  <r>
    <x v="1095"/>
    <n v="73"/>
  </r>
  <r>
    <x v="1096"/>
    <n v="52"/>
  </r>
  <r>
    <x v="1097"/>
    <n v="112"/>
  </r>
  <r>
    <x v="1098"/>
    <n v="70"/>
  </r>
  <r>
    <x v="1099"/>
    <n v="83"/>
  </r>
  <r>
    <x v="1100"/>
    <n v="102"/>
  </r>
  <r>
    <x v="1101"/>
    <n v="32"/>
  </r>
  <r>
    <x v="1102"/>
    <n v="44"/>
  </r>
  <r>
    <x v="1103"/>
    <n v="43"/>
  </r>
  <r>
    <x v="1104"/>
    <n v="22"/>
  </r>
  <r>
    <x v="1105"/>
    <n v="24"/>
  </r>
  <r>
    <x v="1106"/>
    <n v="13"/>
  </r>
  <r>
    <x v="1107"/>
    <n v="16"/>
  </r>
  <r>
    <x v="1108"/>
    <n v="15"/>
  </r>
  <r>
    <x v="1109"/>
    <n v="11"/>
  </r>
  <r>
    <x v="1110"/>
    <n v="9"/>
  </r>
  <r>
    <x v="1111"/>
    <n v="18"/>
  </r>
  <r>
    <x v="1112"/>
    <n v="13"/>
  </r>
  <r>
    <x v="1113"/>
    <n v="2"/>
  </r>
  <r>
    <x v="1114"/>
    <n v="9"/>
  </r>
  <r>
    <x v="1115"/>
    <n v="9"/>
  </r>
  <r>
    <x v="1116"/>
    <n v="8"/>
  </r>
  <r>
    <x v="1117"/>
    <n v="8"/>
  </r>
  <r>
    <x v="1118"/>
    <n v="8"/>
  </r>
  <r>
    <x v="1119"/>
    <n v="10"/>
  </r>
  <r>
    <x v="1120"/>
    <n v="4"/>
  </r>
  <r>
    <x v="1121"/>
    <n v="8"/>
  </r>
  <r>
    <x v="1122"/>
    <n v="8"/>
  </r>
  <r>
    <x v="1123"/>
    <n v="7"/>
  </r>
  <r>
    <x v="1124"/>
    <n v="8"/>
  </r>
  <r>
    <x v="1125"/>
    <n v="27"/>
  </r>
  <r>
    <x v="1126"/>
    <n v="8"/>
  </r>
  <r>
    <x v="1127"/>
    <n v="8"/>
  </r>
  <r>
    <x v="1128"/>
    <n v="32"/>
  </r>
  <r>
    <x v="1129"/>
    <n v="20"/>
  </r>
  <r>
    <x v="1130"/>
    <n v="8"/>
  </r>
  <r>
    <x v="1131"/>
    <n v="101"/>
  </r>
  <r>
    <x v="1132"/>
    <n v="39"/>
  </r>
  <r>
    <x v="1133"/>
    <n v="18"/>
  </r>
  <r>
    <x v="1134"/>
    <n v="168"/>
  </r>
  <r>
    <x v="1135"/>
    <n v="85"/>
  </r>
  <r>
    <x v="1136"/>
    <n v="62"/>
  </r>
  <r>
    <x v="1137"/>
    <n v="89"/>
  </r>
  <r>
    <x v="1138"/>
    <n v="135"/>
  </r>
  <r>
    <x v="1139"/>
    <n v="28"/>
  </r>
  <r>
    <x v="1140"/>
    <n v="202"/>
  </r>
  <r>
    <x v="1141"/>
    <n v="181"/>
  </r>
  <r>
    <x v="1142"/>
    <n v="75"/>
  </r>
  <r>
    <x v="1143"/>
    <n v="143"/>
  </r>
  <r>
    <x v="1144"/>
    <n v="178"/>
  </r>
  <r>
    <x v="1145"/>
    <n v="89"/>
  </r>
  <r>
    <x v="1146"/>
    <n v="236"/>
  </r>
  <r>
    <x v="1147"/>
    <n v="202"/>
  </r>
  <r>
    <x v="1148"/>
    <n v="88"/>
  </r>
  <r>
    <x v="1149"/>
    <n v="132"/>
  </r>
  <r>
    <x v="1150"/>
    <n v="234"/>
  </r>
  <r>
    <x v="1151"/>
    <n v="220"/>
  </r>
  <r>
    <x v="1152"/>
    <n v="218"/>
  </r>
  <r>
    <x v="1153"/>
    <n v="210"/>
  </r>
  <r>
    <x v="1154"/>
    <n v="96"/>
  </r>
  <r>
    <x v="1155"/>
    <n v="130"/>
  </r>
  <r>
    <x v="1156"/>
    <n v="141"/>
  </r>
  <r>
    <x v="1157"/>
    <n v="221"/>
  </r>
  <r>
    <x v="1158"/>
    <n v="188"/>
  </r>
  <r>
    <x v="1159"/>
    <n v="197"/>
  </r>
  <r>
    <x v="1160"/>
    <n v="107"/>
  </r>
  <r>
    <x v="1161"/>
    <n v="154"/>
  </r>
  <r>
    <x v="1162"/>
    <n v="118"/>
  </r>
  <r>
    <x v="1163"/>
    <n v="156"/>
  </r>
  <r>
    <x v="1164"/>
    <n v="217"/>
  </r>
  <r>
    <x v="1165"/>
    <n v="159"/>
  </r>
  <r>
    <x v="1166"/>
    <n v="64"/>
  </r>
  <r>
    <x v="1167"/>
    <n v="80"/>
  </r>
  <r>
    <x v="1168"/>
    <n v="107"/>
  </r>
  <r>
    <x v="1169"/>
    <n v="51"/>
  </r>
  <r>
    <x v="1170"/>
    <n v="91"/>
  </r>
  <r>
    <x v="1171"/>
    <n v="53"/>
  </r>
  <r>
    <x v="1172"/>
    <n v="31"/>
  </r>
  <r>
    <x v="1173"/>
    <n v="39"/>
  </r>
  <r>
    <x v="1174"/>
    <n v="41"/>
  </r>
  <r>
    <x v="1175"/>
    <n v="20"/>
  </r>
  <r>
    <x v="1176"/>
    <n v="22"/>
  </r>
  <r>
    <x v="1177"/>
    <n v="24"/>
  </r>
  <r>
    <x v="1178"/>
    <n v="22"/>
  </r>
  <r>
    <x v="1179"/>
    <n v="6"/>
  </r>
  <r>
    <x v="1180"/>
    <n v="11"/>
  </r>
  <r>
    <x v="1181"/>
    <n v="9"/>
  </r>
  <r>
    <x v="1182"/>
    <n v="14"/>
  </r>
  <r>
    <x v="1183"/>
    <n v="10"/>
  </r>
  <r>
    <x v="1184"/>
    <n v="2"/>
  </r>
  <r>
    <x v="1185"/>
    <n v="10"/>
  </r>
  <r>
    <x v="1186"/>
    <n v="9"/>
  </r>
  <r>
    <x v="1187"/>
    <n v="8"/>
  </r>
  <r>
    <x v="1188"/>
    <n v="8"/>
  </r>
  <r>
    <x v="1189"/>
    <n v="9"/>
  </r>
  <r>
    <x v="1190"/>
    <n v="9"/>
  </r>
  <r>
    <x v="1191"/>
    <n v="5"/>
  </r>
  <r>
    <x v="1192"/>
    <n v="8"/>
  </r>
  <r>
    <x v="1193"/>
    <n v="8"/>
  </r>
  <r>
    <x v="1194"/>
    <n v="8"/>
  </r>
  <r>
    <x v="1195"/>
    <n v="8"/>
  </r>
  <r>
    <x v="1196"/>
    <n v="28"/>
  </r>
  <r>
    <x v="1197"/>
    <n v="9"/>
  </r>
  <r>
    <x v="1198"/>
    <n v="8"/>
  </r>
  <r>
    <x v="1199"/>
    <n v="37"/>
  </r>
  <r>
    <x v="1200"/>
    <n v="18"/>
  </r>
  <r>
    <x v="1201"/>
    <n v="8"/>
  </r>
  <r>
    <x v="1202"/>
    <n v="127"/>
  </r>
  <r>
    <x v="1203"/>
    <n v="42"/>
  </r>
  <r>
    <x v="1204"/>
    <n v="21"/>
  </r>
  <r>
    <x v="1205"/>
    <n v="156"/>
  </r>
  <r>
    <x v="1206"/>
    <n v="81"/>
  </r>
  <r>
    <x v="1207"/>
    <n v="49"/>
  </r>
  <r>
    <x v="1208"/>
    <n v="91"/>
  </r>
  <r>
    <x v="1209"/>
    <n v="125"/>
  </r>
  <r>
    <x v="1210"/>
    <n v="28"/>
  </r>
  <r>
    <x v="1211"/>
    <n v="197"/>
  </r>
  <r>
    <x v="1212"/>
    <n v="170"/>
  </r>
  <r>
    <x v="1213"/>
    <n v="77"/>
  </r>
  <r>
    <x v="1214"/>
    <n v="158"/>
  </r>
  <r>
    <x v="1215"/>
    <n v="185"/>
  </r>
  <r>
    <x v="1216"/>
    <n v="113"/>
  </r>
  <r>
    <x v="1217"/>
    <n v="236"/>
  </r>
  <r>
    <x v="1218"/>
    <n v="149"/>
  </r>
  <r>
    <x v="1219"/>
    <n v="67"/>
  </r>
  <r>
    <x v="1220"/>
    <n v="131"/>
  </r>
  <r>
    <x v="1221"/>
    <n v="246"/>
  </r>
  <r>
    <x v="1222"/>
    <n v="220"/>
  </r>
  <r>
    <x v="1223"/>
    <n v="201"/>
  </r>
  <r>
    <x v="1224"/>
    <n v="178"/>
  </r>
  <r>
    <x v="1225"/>
    <n v="94"/>
  </r>
  <r>
    <x v="1226"/>
    <n v="133"/>
  </r>
  <r>
    <x v="1227"/>
    <n v="145"/>
  </r>
  <r>
    <x v="1228"/>
    <n v="172"/>
  </r>
  <r>
    <x v="1229"/>
    <n v="218"/>
  </r>
  <r>
    <x v="1230"/>
    <n v="210"/>
  </r>
  <r>
    <x v="1231"/>
    <n v="106"/>
  </r>
  <r>
    <x v="1232"/>
    <n v="123"/>
  </r>
  <r>
    <x v="1233"/>
    <n v="127"/>
  </r>
  <r>
    <x v="1234"/>
    <n v="191"/>
  </r>
  <r>
    <x v="1235"/>
    <n v="210"/>
  </r>
  <r>
    <x v="1236"/>
    <n v="144"/>
  </r>
  <r>
    <x v="1237"/>
    <n v="84"/>
  </r>
  <r>
    <x v="1238"/>
    <n v="103"/>
  </r>
  <r>
    <x v="1239"/>
    <n v="107"/>
  </r>
  <r>
    <x v="1240"/>
    <n v="51"/>
  </r>
  <r>
    <x v="1241"/>
    <n v="56"/>
  </r>
  <r>
    <x v="1242"/>
    <n v="45"/>
  </r>
  <r>
    <x v="1243"/>
    <n v="32"/>
  </r>
  <r>
    <x v="1244"/>
    <n v="38"/>
  </r>
  <r>
    <x v="1245"/>
    <n v="36"/>
  </r>
  <r>
    <x v="1246"/>
    <n v="20"/>
  </r>
  <r>
    <x v="1247"/>
    <n v="20"/>
  </r>
  <r>
    <x v="1248"/>
    <n v="29"/>
  </r>
  <r>
    <x v="1249"/>
    <n v="11"/>
  </r>
  <r>
    <x v="1250"/>
    <n v="3"/>
  </r>
  <r>
    <x v="1251"/>
    <n v="10"/>
  </r>
  <r>
    <x v="1252"/>
    <n v="9"/>
  </r>
  <r>
    <x v="1253"/>
    <n v="11"/>
  </r>
  <r>
    <x v="1254"/>
    <n v="10"/>
  </r>
  <r>
    <x v="1255"/>
    <n v="2"/>
  </r>
  <r>
    <x v="1256"/>
    <n v="10"/>
  </r>
  <r>
    <x v="1257"/>
    <n v="8"/>
  </r>
  <r>
    <x v="1258"/>
    <n v="8"/>
  </r>
  <r>
    <x v="1259"/>
    <n v="8"/>
  </r>
  <r>
    <x v="1260"/>
    <n v="8"/>
  </r>
  <r>
    <x v="1261"/>
    <n v="11"/>
  </r>
  <r>
    <x v="1262"/>
    <n v="6"/>
  </r>
  <r>
    <x v="1263"/>
    <n v="8"/>
  </r>
  <r>
    <x v="1264"/>
    <n v="8"/>
  </r>
  <r>
    <x v="1265"/>
    <n v="8"/>
  </r>
  <r>
    <x v="1266"/>
    <n v="8"/>
  </r>
  <r>
    <x v="1267"/>
    <n v="24"/>
  </r>
  <r>
    <x v="1268"/>
    <n v="8"/>
  </r>
  <r>
    <x v="1269"/>
    <n v="8"/>
  </r>
  <r>
    <x v="1270"/>
    <n v="40"/>
  </r>
  <r>
    <x v="1271"/>
    <n v="20"/>
  </r>
  <r>
    <x v="1272"/>
    <n v="8"/>
  </r>
  <r>
    <x v="1273"/>
    <n v="133"/>
  </r>
  <r>
    <x v="1274"/>
    <n v="42"/>
  </r>
  <r>
    <x v="1275"/>
    <n v="24"/>
  </r>
  <r>
    <x v="1276"/>
    <n v="137"/>
  </r>
  <r>
    <x v="1277"/>
    <n v="61"/>
  </r>
  <r>
    <x v="1278"/>
    <n v="66"/>
  </r>
  <r>
    <x v="1279"/>
    <n v="90"/>
  </r>
  <r>
    <x v="1280"/>
    <n v="110"/>
  </r>
  <r>
    <x v="1281"/>
    <n v="31"/>
  </r>
  <r>
    <x v="1282"/>
    <n v="198"/>
  </r>
  <r>
    <x v="1283"/>
    <n v="191"/>
  </r>
  <r>
    <x v="1284"/>
    <n v="84"/>
  </r>
  <r>
    <x v="1285"/>
    <n v="161"/>
  </r>
  <r>
    <x v="1286"/>
    <n v="191"/>
  </r>
  <r>
    <x v="1287"/>
    <n v="148"/>
  </r>
  <r>
    <x v="1288"/>
    <n v="217"/>
  </r>
  <r>
    <x v="1289"/>
    <n v="125"/>
  </r>
  <r>
    <x v="1290"/>
    <n v="76"/>
  </r>
  <r>
    <x v="1291"/>
    <n v="136"/>
  </r>
  <r>
    <x v="1292"/>
    <n v="234"/>
  </r>
  <r>
    <x v="1293"/>
    <n v="216"/>
  </r>
  <r>
    <x v="1294"/>
    <n v="211"/>
  </r>
  <r>
    <x v="1295"/>
    <n v="167"/>
  </r>
  <r>
    <x v="1296"/>
    <n v="92"/>
  </r>
  <r>
    <x v="1297"/>
    <n v="108"/>
  </r>
  <r>
    <x v="1298"/>
    <n v="114"/>
  </r>
  <r>
    <x v="1299"/>
    <n v="221"/>
  </r>
  <r>
    <x v="1300"/>
    <n v="217"/>
  </r>
  <r>
    <x v="1301"/>
    <n v="205"/>
  </r>
  <r>
    <x v="1302"/>
    <n v="89"/>
  </r>
  <r>
    <x v="1303"/>
    <n v="118"/>
  </r>
  <r>
    <x v="1304"/>
    <n v="118"/>
  </r>
  <r>
    <x v="1305"/>
    <n v="174"/>
  </r>
  <r>
    <x v="1306"/>
    <n v="166"/>
  </r>
  <r>
    <x v="1307"/>
    <n v="145"/>
  </r>
  <r>
    <x v="1308"/>
    <n v="80"/>
  </r>
  <r>
    <x v="1309"/>
    <n v="80"/>
  </r>
  <r>
    <x v="1310"/>
    <n v="125"/>
  </r>
  <r>
    <x v="1311"/>
    <n v="48"/>
  </r>
  <r>
    <x v="1312"/>
    <n v="34"/>
  </r>
  <r>
    <x v="1313"/>
    <n v="62"/>
  </r>
  <r>
    <x v="1314"/>
    <n v="31"/>
  </r>
  <r>
    <x v="1315"/>
    <n v="36"/>
  </r>
  <r>
    <x v="1316"/>
    <n v="32"/>
  </r>
  <r>
    <x v="1317"/>
    <n v="20"/>
  </r>
  <r>
    <x v="1318"/>
    <n v="28"/>
  </r>
  <r>
    <x v="1319"/>
    <n v="28"/>
  </r>
  <r>
    <x v="1320"/>
    <n v="3"/>
  </r>
  <r>
    <x v="1321"/>
    <n v="15"/>
  </r>
  <r>
    <x v="1322"/>
    <n v="9"/>
  </r>
  <r>
    <x v="1323"/>
    <n v="9"/>
  </r>
  <r>
    <x v="1324"/>
    <n v="9"/>
  </r>
  <r>
    <x v="1325"/>
    <n v="10"/>
  </r>
  <r>
    <x v="1326"/>
    <n v="13"/>
  </r>
  <r>
    <x v="1327"/>
    <n v="9"/>
  </r>
  <r>
    <x v="1328"/>
    <n v="8"/>
  </r>
  <r>
    <x v="1329"/>
    <n v="8"/>
  </r>
  <r>
    <x v="1330"/>
    <n v="8"/>
  </r>
  <r>
    <x v="1331"/>
    <n v="8"/>
  </r>
  <r>
    <x v="1332"/>
    <n v="10"/>
  </r>
  <r>
    <x v="1333"/>
    <n v="6"/>
  </r>
  <r>
    <x v="1334"/>
    <n v="7"/>
  </r>
  <r>
    <x v="1335"/>
    <n v="8"/>
  </r>
  <r>
    <x v="1336"/>
    <n v="8"/>
  </r>
  <r>
    <x v="1337"/>
    <n v="8"/>
  </r>
  <r>
    <x v="1338"/>
    <n v="25"/>
  </r>
  <r>
    <x v="1339"/>
    <n v="9"/>
  </r>
  <r>
    <x v="1340"/>
    <n v="8"/>
  </r>
  <r>
    <x v="1341"/>
    <n v="49"/>
  </r>
  <r>
    <x v="1342"/>
    <n v="18"/>
  </r>
  <r>
    <x v="1343"/>
    <n v="8"/>
  </r>
  <r>
    <x v="1344"/>
    <n v="126"/>
  </r>
  <r>
    <x v="1345"/>
    <n v="41"/>
  </r>
  <r>
    <x v="1346"/>
    <n v="21"/>
  </r>
  <r>
    <x v="1347"/>
    <n v="130"/>
  </r>
  <r>
    <x v="1348"/>
    <n v="61"/>
  </r>
  <r>
    <x v="1349"/>
    <n v="74"/>
  </r>
  <r>
    <x v="1350"/>
    <n v="86"/>
  </r>
  <r>
    <x v="1351"/>
    <n v="139"/>
  </r>
  <r>
    <x v="1352"/>
    <n v="30"/>
  </r>
  <r>
    <x v="1353"/>
    <n v="211"/>
  </r>
  <r>
    <x v="1354"/>
    <n v="211"/>
  </r>
  <r>
    <x v="1355"/>
    <n v="82"/>
  </r>
  <r>
    <x v="1356"/>
    <n v="164"/>
  </r>
  <r>
    <x v="1357"/>
    <n v="199"/>
  </r>
  <r>
    <x v="1358"/>
    <n v="172"/>
  </r>
  <r>
    <x v="1359"/>
    <n v="199"/>
  </r>
  <r>
    <x v="1360"/>
    <n v="138"/>
  </r>
  <r>
    <x v="1361"/>
    <n v="95"/>
  </r>
  <r>
    <x v="1362"/>
    <n v="139"/>
  </r>
  <r>
    <x v="1363"/>
    <n v="240"/>
  </r>
  <r>
    <x v="1364"/>
    <n v="208"/>
  </r>
  <r>
    <x v="1365"/>
    <n v="189"/>
  </r>
  <r>
    <x v="1366"/>
    <n v="224"/>
  </r>
  <r>
    <x v="1367"/>
    <n v="105"/>
  </r>
  <r>
    <x v="1368"/>
    <n v="123"/>
  </r>
  <r>
    <x v="1369"/>
    <n v="133"/>
  </r>
  <r>
    <x v="1370"/>
    <n v="227"/>
  </r>
  <r>
    <x v="1371"/>
    <n v="211"/>
  </r>
  <r>
    <x v="1372"/>
    <n v="204"/>
  </r>
  <r>
    <x v="1373"/>
    <n v="14"/>
  </r>
  <r>
    <x v="1374"/>
    <n v="134"/>
  </r>
  <r>
    <x v="1375"/>
    <n v="122"/>
  </r>
  <r>
    <x v="1376"/>
    <n v="167"/>
  </r>
  <r>
    <x v="1377"/>
    <n v="142"/>
  </r>
  <r>
    <x v="1378"/>
    <n v="155"/>
  </r>
  <r>
    <x v="1379"/>
    <n v="63"/>
  </r>
  <r>
    <x v="1380"/>
    <n v="75"/>
  </r>
  <r>
    <x v="1381"/>
    <n v="98"/>
  </r>
  <r>
    <x v="1382"/>
    <n v="48"/>
  </r>
  <r>
    <x v="1383"/>
    <n v="71"/>
  </r>
  <r>
    <x v="1384"/>
    <n v="57"/>
  </r>
  <r>
    <x v="1385"/>
    <n v="33"/>
  </r>
  <r>
    <x v="1386"/>
    <n v="35"/>
  </r>
  <r>
    <x v="1387"/>
    <n v="40"/>
  </r>
  <r>
    <x v="1388"/>
    <n v="19"/>
  </r>
  <r>
    <x v="1389"/>
    <n v="39"/>
  </r>
  <r>
    <x v="1390"/>
    <n v="29"/>
  </r>
  <r>
    <x v="1391"/>
    <n v="16"/>
  </r>
  <r>
    <x v="1392"/>
    <n v="13"/>
  </r>
  <r>
    <x v="1393"/>
    <n v="9"/>
  </r>
  <r>
    <x v="1394"/>
    <n v="9"/>
  </r>
  <r>
    <x v="1395"/>
    <n v="11"/>
  </r>
  <r>
    <x v="1396"/>
    <n v="9"/>
  </r>
  <r>
    <x v="1397"/>
    <n v="8"/>
  </r>
  <r>
    <x v="1398"/>
    <n v="9"/>
  </r>
  <r>
    <x v="1399"/>
    <n v="8"/>
  </r>
  <r>
    <x v="1400"/>
    <n v="8"/>
  </r>
  <r>
    <x v="1401"/>
    <n v="8"/>
  </r>
  <r>
    <x v="1402"/>
    <n v="8"/>
  </r>
  <r>
    <x v="1403"/>
    <n v="6"/>
  </r>
  <r>
    <x v="1404"/>
    <n v="6"/>
  </r>
  <r>
    <x v="1405"/>
    <n v="8"/>
  </r>
  <r>
    <x v="1406"/>
    <n v="8"/>
  </r>
  <r>
    <x v="1407"/>
    <n v="8"/>
  </r>
  <r>
    <x v="1408"/>
    <n v="8"/>
  </r>
  <r>
    <x v="1409"/>
    <n v="26"/>
  </r>
  <r>
    <x v="1410"/>
    <n v="9"/>
  </r>
  <r>
    <x v="1411"/>
    <n v="8"/>
  </r>
  <r>
    <x v="1412"/>
    <n v="45"/>
  </r>
  <r>
    <x v="1413"/>
    <n v="16"/>
  </r>
  <r>
    <x v="1414"/>
    <n v="8"/>
  </r>
  <r>
    <x v="1415"/>
    <n v="131"/>
  </r>
  <r>
    <x v="1416"/>
    <n v="41"/>
  </r>
  <r>
    <x v="1417"/>
    <n v="19"/>
  </r>
  <r>
    <x v="1418"/>
    <n v="158"/>
  </r>
  <r>
    <x v="1419"/>
    <n v="69"/>
  </r>
  <r>
    <x v="1420"/>
    <n v="74"/>
  </r>
  <r>
    <x v="1421"/>
    <n v="103"/>
  </r>
  <r>
    <x v="1422"/>
    <n v="156"/>
  </r>
  <r>
    <x v="1423"/>
    <n v="30"/>
  </r>
  <r>
    <x v="1424"/>
    <n v="220"/>
  </r>
  <r>
    <x v="1425"/>
    <n v="149"/>
  </r>
  <r>
    <x v="1426"/>
    <n v="84"/>
  </r>
  <r>
    <x v="1427"/>
    <n v="172"/>
  </r>
  <r>
    <x v="1428"/>
    <n v="203"/>
  </r>
  <r>
    <x v="1429"/>
    <n v="178"/>
  </r>
  <r>
    <x v="1430"/>
    <n v="206"/>
  </r>
  <r>
    <x v="1431"/>
    <n v="129"/>
  </r>
  <r>
    <x v="1432"/>
    <n v="81"/>
  </r>
  <r>
    <x v="1433"/>
    <n v="141"/>
  </r>
  <r>
    <x v="1434"/>
    <n v="231"/>
  </r>
  <r>
    <x v="1435"/>
    <n v="192"/>
  </r>
  <r>
    <x v="1436"/>
    <n v="200"/>
  </r>
  <r>
    <x v="1437"/>
    <n v="226"/>
  </r>
  <r>
    <x v="1438"/>
    <n v="90"/>
  </r>
  <r>
    <x v="1439"/>
    <n v="111"/>
  </r>
  <r>
    <x v="1440"/>
    <n v="132"/>
  </r>
  <r>
    <x v="1441"/>
    <n v="207"/>
  </r>
  <r>
    <x v="1442"/>
    <n v="195"/>
  </r>
  <r>
    <x v="1443"/>
    <n v="151"/>
  </r>
  <r>
    <x v="1444"/>
    <n v="75"/>
  </r>
  <r>
    <x v="1445"/>
    <n v="119"/>
  </r>
  <r>
    <x v="1446"/>
    <n v="126"/>
  </r>
  <r>
    <x v="1447"/>
    <n v="170"/>
  </r>
  <r>
    <x v="1448"/>
    <n v="116"/>
  </r>
  <r>
    <x v="1449"/>
    <n v="146"/>
  </r>
  <r>
    <x v="1450"/>
    <n v="78"/>
  </r>
  <r>
    <x v="1451"/>
    <n v="81"/>
  </r>
  <r>
    <x v="1452"/>
    <n v="87"/>
  </r>
  <r>
    <x v="1453"/>
    <n v="46"/>
  </r>
  <r>
    <x v="1454"/>
    <n v="90"/>
  </r>
  <r>
    <x v="1455"/>
    <n v="54"/>
  </r>
  <r>
    <x v="1456"/>
    <n v="23"/>
  </r>
  <r>
    <x v="1457"/>
    <n v="34"/>
  </r>
  <r>
    <x v="1458"/>
    <n v="36"/>
  </r>
  <r>
    <x v="1459"/>
    <n v="19"/>
  </r>
  <r>
    <x v="1460"/>
    <n v="29"/>
  </r>
  <r>
    <x v="1461"/>
    <n v="25"/>
  </r>
  <r>
    <x v="1462"/>
    <n v="9"/>
  </r>
  <r>
    <x v="1463"/>
    <n v="10"/>
  </r>
  <r>
    <x v="1464"/>
    <n v="9"/>
  </r>
  <r>
    <x v="1465"/>
    <n v="9"/>
  </r>
  <r>
    <x v="1466"/>
    <n v="9"/>
  </r>
  <r>
    <x v="1467"/>
    <n v="10"/>
  </r>
  <r>
    <x v="1468"/>
    <n v="9"/>
  </r>
  <r>
    <x v="1469"/>
    <n v="8"/>
  </r>
  <r>
    <x v="1470"/>
    <n v="8"/>
  </r>
  <r>
    <x v="1471"/>
    <n v="8"/>
  </r>
  <r>
    <x v="1472"/>
    <n v="8"/>
  </r>
  <r>
    <x v="1473"/>
    <n v="8"/>
  </r>
  <r>
    <x v="1474"/>
    <n v="6"/>
  </r>
  <r>
    <x v="1475"/>
    <n v="5"/>
  </r>
  <r>
    <x v="1476"/>
    <n v="7"/>
  </r>
  <r>
    <x v="1477"/>
    <n v="8"/>
  </r>
  <r>
    <x v="1478"/>
    <n v="8"/>
  </r>
  <r>
    <x v="1479"/>
    <n v="8"/>
  </r>
  <r>
    <x v="1480"/>
    <n v="28"/>
  </r>
  <r>
    <x v="1481"/>
    <n v="9"/>
  </r>
  <r>
    <x v="1482"/>
    <n v="8"/>
  </r>
  <r>
    <x v="1483"/>
    <n v="44"/>
  </r>
  <r>
    <x v="1484"/>
    <n v="22"/>
  </r>
  <r>
    <x v="1485"/>
    <n v="0"/>
  </r>
  <r>
    <x v="1486"/>
    <n v="114"/>
  </r>
  <r>
    <x v="1487"/>
    <n v="39"/>
  </r>
  <r>
    <x v="1488"/>
    <n v="21"/>
  </r>
  <r>
    <x v="1489"/>
    <n v="193"/>
  </r>
  <r>
    <x v="1490"/>
    <n v="90"/>
  </r>
  <r>
    <x v="1491"/>
    <n v="73"/>
  </r>
  <r>
    <x v="1492"/>
    <n v="108"/>
  </r>
  <r>
    <x v="1493"/>
    <n v="145"/>
  </r>
  <r>
    <x v="1494"/>
    <n v="27"/>
  </r>
  <r>
    <x v="1495"/>
    <n v="210"/>
  </r>
  <r>
    <x v="1496"/>
    <n v="116"/>
  </r>
  <r>
    <x v="1497"/>
    <n v="96"/>
  </r>
  <r>
    <x v="1498"/>
    <n v="170"/>
  </r>
  <r>
    <x v="1499"/>
    <n v="205"/>
  </r>
  <r>
    <x v="1500"/>
    <n v="196"/>
  </r>
  <r>
    <x v="1501"/>
    <n v="191"/>
  </r>
  <r>
    <x v="1502"/>
    <n v="196"/>
  </r>
  <r>
    <x v="1503"/>
    <n v="76"/>
  </r>
  <r>
    <x v="1504"/>
    <n v="143"/>
  </r>
  <r>
    <x v="1505"/>
    <n v="217"/>
  </r>
  <r>
    <x v="1506"/>
    <n v="222"/>
  </r>
  <r>
    <x v="1507"/>
    <n v="190"/>
  </r>
  <r>
    <x v="1508"/>
    <n v="217"/>
  </r>
  <r>
    <x v="1509"/>
    <n v="72"/>
  </r>
  <r>
    <x v="1510"/>
    <n v="127"/>
  </r>
  <r>
    <x v="1511"/>
    <n v="161"/>
  </r>
  <r>
    <x v="1512"/>
    <n v="208"/>
  </r>
  <r>
    <x v="1513"/>
    <n v="222"/>
  </r>
  <r>
    <x v="1514"/>
    <n v="130"/>
  </r>
  <r>
    <x v="1515"/>
    <n v="59"/>
  </r>
  <r>
    <x v="1516"/>
    <n v="125"/>
  </r>
  <r>
    <x v="1517"/>
    <n v="129"/>
  </r>
  <r>
    <x v="1518"/>
    <n v="148"/>
  </r>
  <r>
    <x v="1519"/>
    <n v="102"/>
  </r>
  <r>
    <x v="1520"/>
    <n v="163"/>
  </r>
  <r>
    <x v="1521"/>
    <n v="65"/>
  </r>
  <r>
    <x v="1522"/>
    <n v="68"/>
  </r>
  <r>
    <x v="1523"/>
    <n v="118"/>
  </r>
  <r>
    <x v="1524"/>
    <n v="44"/>
  </r>
  <r>
    <x v="1525"/>
    <n v="77"/>
  </r>
  <r>
    <x v="1526"/>
    <n v="67"/>
  </r>
  <r>
    <x v="1527"/>
    <n v="15"/>
  </r>
  <r>
    <x v="1528"/>
    <n v="33"/>
  </r>
  <r>
    <x v="1529"/>
    <n v="34"/>
  </r>
  <r>
    <x v="1530"/>
    <n v="21"/>
  </r>
  <r>
    <x v="1531"/>
    <n v="23"/>
  </r>
  <r>
    <x v="1532"/>
    <n v="25"/>
  </r>
  <r>
    <x v="1533"/>
    <n v="9"/>
  </r>
  <r>
    <x v="1534"/>
    <n v="10"/>
  </r>
  <r>
    <x v="1535"/>
    <n v="8"/>
  </r>
  <r>
    <x v="1536"/>
    <n v="8"/>
  </r>
  <r>
    <x v="1537"/>
    <n v="9"/>
  </r>
  <r>
    <x v="1538"/>
    <n v="9"/>
  </r>
  <r>
    <x v="1539"/>
    <n v="11"/>
  </r>
  <r>
    <x v="1540"/>
    <n v="9"/>
  </r>
  <r>
    <x v="1541"/>
    <n v="8"/>
  </r>
  <r>
    <x v="1542"/>
    <n v="8"/>
  </r>
  <r>
    <x v="1543"/>
    <n v="8"/>
  </r>
  <r>
    <x v="1544"/>
    <n v="8"/>
  </r>
  <r>
    <x v="1545"/>
    <n v="9"/>
  </r>
  <r>
    <x v="1546"/>
    <n v="7"/>
  </r>
  <r>
    <x v="1547"/>
    <n v="8"/>
  </r>
  <r>
    <x v="1548"/>
    <n v="8"/>
  </r>
  <r>
    <x v="1549"/>
    <n v="8"/>
  </r>
  <r>
    <x v="1550"/>
    <n v="8"/>
  </r>
  <r>
    <x v="1551"/>
    <n v="28"/>
  </r>
  <r>
    <x v="1552"/>
    <n v="10"/>
  </r>
  <r>
    <x v="1553"/>
    <n v="8"/>
  </r>
  <r>
    <x v="1554"/>
    <n v="51"/>
  </r>
  <r>
    <x v="1555"/>
    <n v="20"/>
  </r>
  <r>
    <x v="1556"/>
    <n v="126"/>
  </r>
  <r>
    <x v="1557"/>
    <n v="34"/>
  </r>
  <r>
    <x v="1558"/>
    <n v="20"/>
  </r>
  <r>
    <x v="1559"/>
    <n v="190"/>
  </r>
  <r>
    <x v="1560"/>
    <n v="65"/>
  </r>
  <r>
    <x v="1561"/>
    <n v="76"/>
  </r>
  <r>
    <x v="1562"/>
    <n v="115"/>
  </r>
  <r>
    <x v="1563"/>
    <n v="126"/>
  </r>
  <r>
    <x v="1564"/>
    <n v="16"/>
  </r>
  <r>
    <x v="1565"/>
    <n v="201"/>
  </r>
  <r>
    <x v="1566"/>
    <n v="198"/>
  </r>
  <r>
    <x v="1567"/>
    <n v="89"/>
  </r>
  <r>
    <x v="1568"/>
    <n v="156"/>
  </r>
  <r>
    <x v="1569"/>
    <n v="148"/>
  </r>
  <r>
    <x v="1570"/>
    <n v="224"/>
  </r>
  <r>
    <x v="1571"/>
    <n v="201"/>
  </r>
  <r>
    <x v="1572"/>
    <n v="226"/>
  </r>
  <r>
    <x v="1573"/>
    <n v="71"/>
  </r>
  <r>
    <x v="1574"/>
    <n v="110"/>
  </r>
  <r>
    <x v="1575"/>
    <n v="230"/>
  </r>
  <r>
    <x v="1576"/>
    <n v="226"/>
  </r>
  <r>
    <x v="1577"/>
    <n v="198"/>
  </r>
  <r>
    <x v="1578"/>
    <n v="197"/>
  </r>
  <r>
    <x v="1579"/>
    <n v="105"/>
  </r>
  <r>
    <x v="1580"/>
    <n v="131"/>
  </r>
  <r>
    <x v="1581"/>
    <n v="160"/>
  </r>
  <r>
    <x v="1582"/>
    <n v="208"/>
  </r>
  <r>
    <x v="1583"/>
    <n v="209"/>
  </r>
  <r>
    <x v="1584"/>
    <n v="168"/>
  </r>
  <r>
    <x v="1585"/>
    <n v="69"/>
  </r>
  <r>
    <x v="1586"/>
    <n v="127"/>
  </r>
  <r>
    <x v="1587"/>
    <n v="145"/>
  </r>
  <r>
    <x v="1588"/>
    <n v="130"/>
  </r>
  <r>
    <x v="1589"/>
    <n v="127"/>
  </r>
  <r>
    <x v="1590"/>
    <n v="164"/>
  </r>
  <r>
    <x v="1591"/>
    <n v="56"/>
  </r>
  <r>
    <x v="1592"/>
    <n v="69"/>
  </r>
  <r>
    <x v="1593"/>
    <n v="90"/>
  </r>
  <r>
    <x v="1594"/>
    <n v="43"/>
  </r>
  <r>
    <x v="1595"/>
    <n v="69"/>
  </r>
  <r>
    <x v="1596"/>
    <n v="71"/>
  </r>
  <r>
    <x v="1597"/>
    <n v="26"/>
  </r>
  <r>
    <x v="1598"/>
    <n v="27"/>
  </r>
  <r>
    <x v="1599"/>
    <n v="32"/>
  </r>
  <r>
    <x v="1600"/>
    <n v="20"/>
  </r>
  <r>
    <x v="1601"/>
    <n v="17"/>
  </r>
  <r>
    <x v="1602"/>
    <n v="23"/>
  </r>
  <r>
    <x v="1603"/>
    <n v="9"/>
  </r>
  <r>
    <x v="1604"/>
    <n v="9"/>
  </r>
  <r>
    <x v="1605"/>
    <n v="9"/>
  </r>
  <r>
    <x v="1606"/>
    <n v="9"/>
  </r>
  <r>
    <x v="1607"/>
    <n v="9"/>
  </r>
  <r>
    <x v="1608"/>
    <n v="11"/>
  </r>
  <r>
    <x v="1609"/>
    <n v="2"/>
  </r>
  <r>
    <x v="1610"/>
    <n v="8"/>
  </r>
  <r>
    <x v="1611"/>
    <n v="8"/>
  </r>
  <r>
    <x v="1612"/>
    <n v="8"/>
  </r>
  <r>
    <x v="1613"/>
    <n v="8"/>
  </r>
  <r>
    <x v="1614"/>
    <n v="8"/>
  </r>
  <r>
    <x v="1615"/>
    <n v="10"/>
  </r>
  <r>
    <x v="1616"/>
    <n v="8"/>
  </r>
  <r>
    <x v="1617"/>
    <n v="8"/>
  </r>
  <r>
    <x v="1618"/>
    <n v="12"/>
  </r>
  <r>
    <x v="1619"/>
    <n v="7"/>
  </r>
  <r>
    <x v="1620"/>
    <n v="8"/>
  </r>
  <r>
    <x v="1621"/>
    <n v="31"/>
  </r>
  <r>
    <x v="1622"/>
    <n v="13"/>
  </r>
  <r>
    <x v="1623"/>
    <n v="8"/>
  </r>
  <r>
    <x v="1624"/>
    <n v="53"/>
  </r>
  <r>
    <x v="1625"/>
    <n v="20"/>
  </r>
  <r>
    <x v="1626"/>
    <n v="125"/>
  </r>
  <r>
    <x v="1627"/>
    <n v="42"/>
  </r>
  <r>
    <x v="1628"/>
    <n v="24"/>
  </r>
  <r>
    <x v="1629"/>
    <n v="198"/>
  </r>
  <r>
    <x v="1630"/>
    <n v="74"/>
  </r>
  <r>
    <x v="1631"/>
    <n v="76"/>
  </r>
  <r>
    <x v="1632"/>
    <n v="145"/>
  </r>
  <r>
    <x v="1633"/>
    <n v="127"/>
  </r>
  <r>
    <x v="1634"/>
    <n v="16"/>
  </r>
  <r>
    <x v="1635"/>
    <n v="227"/>
  </r>
  <r>
    <x v="1636"/>
    <n v="205"/>
  </r>
  <r>
    <x v="1637"/>
    <n v="80"/>
  </r>
  <r>
    <x v="1638"/>
    <n v="175"/>
  </r>
  <r>
    <x v="1639"/>
    <n v="157"/>
  </r>
  <r>
    <x v="1640"/>
    <n v="245"/>
  </r>
  <r>
    <x v="1641"/>
    <n v="196"/>
  </r>
  <r>
    <x v="1642"/>
    <n v="194"/>
  </r>
  <r>
    <x v="1643"/>
    <n v="75"/>
  </r>
  <r>
    <x v="1644"/>
    <n v="102"/>
  </r>
  <r>
    <x v="1645"/>
    <n v="204"/>
  </r>
  <r>
    <x v="1646"/>
    <n v="218"/>
  </r>
  <r>
    <x v="1647"/>
    <n v="213"/>
  </r>
  <r>
    <x v="1648"/>
    <n v="211"/>
  </r>
  <r>
    <x v="1649"/>
    <n v="97"/>
  </r>
  <r>
    <x v="1650"/>
    <n v="127"/>
  </r>
  <r>
    <x v="1651"/>
    <n v="137"/>
  </r>
  <r>
    <x v="1652"/>
    <n v="199"/>
  </r>
  <r>
    <x v="1653"/>
    <n v="178"/>
  </r>
  <r>
    <x v="1654"/>
    <n v="181"/>
  </r>
  <r>
    <x v="1655"/>
    <n v="81"/>
  </r>
  <r>
    <x v="1656"/>
    <n v="126"/>
  </r>
  <r>
    <x v="1657"/>
    <n v="122"/>
  </r>
  <r>
    <x v="1658"/>
    <n v="173"/>
  </r>
  <r>
    <x v="1659"/>
    <n v="149"/>
  </r>
  <r>
    <x v="1660"/>
    <n v="166"/>
  </r>
  <r>
    <x v="1661"/>
    <n v="52"/>
  </r>
  <r>
    <x v="1662"/>
    <n v="72"/>
  </r>
  <r>
    <x v="1663"/>
    <n v="89"/>
  </r>
  <r>
    <x v="1664"/>
    <n v="39"/>
  </r>
  <r>
    <x v="1665"/>
    <n v="62"/>
  </r>
  <r>
    <x v="1666"/>
    <n v="64"/>
  </r>
  <r>
    <x v="1667"/>
    <n v="15"/>
  </r>
  <r>
    <x v="1668"/>
    <n v="28"/>
  </r>
  <r>
    <x v="1669"/>
    <n v="32"/>
  </r>
  <r>
    <x v="1670"/>
    <n v="18"/>
  </r>
  <r>
    <x v="1671"/>
    <n v="26"/>
  </r>
  <r>
    <x v="1672"/>
    <n v="29"/>
  </r>
  <r>
    <x v="1673"/>
    <n v="8"/>
  </r>
  <r>
    <x v="1674"/>
    <n v="10"/>
  </r>
  <r>
    <x v="1675"/>
    <n v="9"/>
  </r>
  <r>
    <x v="1676"/>
    <n v="9"/>
  </r>
  <r>
    <x v="1677"/>
    <n v="9"/>
  </r>
  <r>
    <x v="1678"/>
    <n v="9"/>
  </r>
  <r>
    <x v="1679"/>
    <n v="16"/>
  </r>
  <r>
    <x v="1680"/>
    <n v="8"/>
  </r>
  <r>
    <x v="1681"/>
    <n v="8"/>
  </r>
  <r>
    <x v="1682"/>
    <n v="8"/>
  </r>
  <r>
    <x v="1683"/>
    <n v="8"/>
  </r>
  <r>
    <x v="1684"/>
    <n v="8"/>
  </r>
  <r>
    <x v="1685"/>
    <n v="10"/>
  </r>
  <r>
    <x v="1686"/>
    <n v="8"/>
  </r>
  <r>
    <x v="1687"/>
    <n v="8"/>
  </r>
  <r>
    <x v="1688"/>
    <n v="7"/>
  </r>
  <r>
    <x v="1689"/>
    <n v="8"/>
  </r>
  <r>
    <x v="1690"/>
    <n v="8"/>
  </r>
  <r>
    <x v="1691"/>
    <n v="28"/>
  </r>
  <r>
    <x v="1692"/>
    <n v="14"/>
  </r>
  <r>
    <x v="1693"/>
    <n v="9"/>
  </r>
  <r>
    <x v="1694"/>
    <n v="70"/>
  </r>
  <r>
    <x v="1695"/>
    <n v="14"/>
  </r>
  <r>
    <x v="1696"/>
    <n v="114"/>
  </r>
  <r>
    <x v="1697"/>
    <n v="42"/>
  </r>
  <r>
    <x v="1698"/>
    <n v="29"/>
  </r>
  <r>
    <x v="1699"/>
    <n v="180"/>
  </r>
  <r>
    <x v="1700"/>
    <n v="57"/>
  </r>
  <r>
    <x v="1701"/>
    <n v="88"/>
  </r>
  <r>
    <x v="1702"/>
    <n v="148"/>
  </r>
  <r>
    <x v="1703"/>
    <n v="119"/>
  </r>
  <r>
    <x v="1704"/>
    <n v="18"/>
  </r>
  <r>
    <x v="1705"/>
    <n v="229"/>
  </r>
  <r>
    <x v="1706"/>
    <n v="201"/>
  </r>
  <r>
    <x v="1707"/>
    <n v="69"/>
  </r>
  <r>
    <x v="1708"/>
    <n v="177"/>
  </r>
  <r>
    <x v="1709"/>
    <n v="167"/>
  </r>
  <r>
    <x v="1710"/>
    <n v="255"/>
  </r>
  <r>
    <x v="1711"/>
    <n v="185"/>
  </r>
  <r>
    <x v="1712"/>
    <n v="135"/>
  </r>
  <r>
    <x v="1713"/>
    <n v="46"/>
  </r>
  <r>
    <x v="1714"/>
    <n v="132"/>
  </r>
  <r>
    <x v="1715"/>
    <n v="205"/>
  </r>
  <r>
    <x v="1716"/>
    <n v="225"/>
  </r>
  <r>
    <x v="1717"/>
    <n v="209"/>
  </r>
  <r>
    <x v="1718"/>
    <n v="190"/>
  </r>
  <r>
    <x v="1719"/>
    <n v="101"/>
  </r>
  <r>
    <x v="1720"/>
    <n v="131"/>
  </r>
  <r>
    <x v="1721"/>
    <n v="127"/>
  </r>
  <r>
    <x v="1722"/>
    <n v="173"/>
  </r>
  <r>
    <x v="1723"/>
    <n v="189"/>
  </r>
  <r>
    <x v="1724"/>
    <n v="167"/>
  </r>
  <r>
    <x v="1725"/>
    <n v="83"/>
  </r>
  <r>
    <x v="1726"/>
    <n v="114"/>
  </r>
  <r>
    <x v="1727"/>
    <n v="144"/>
  </r>
  <r>
    <x v="1728"/>
    <n v="168"/>
  </r>
  <r>
    <x v="1729"/>
    <n v="148"/>
  </r>
  <r>
    <x v="1730"/>
    <n v="161"/>
  </r>
  <r>
    <x v="1731"/>
    <n v="56"/>
  </r>
  <r>
    <x v="1732"/>
    <n v="69"/>
  </r>
  <r>
    <x v="1733"/>
    <n v="92"/>
  </r>
  <r>
    <x v="1734"/>
    <n v="39"/>
  </r>
  <r>
    <x v="1735"/>
    <n v="48"/>
  </r>
  <r>
    <x v="1736"/>
    <n v="56"/>
  </r>
  <r>
    <x v="1737"/>
    <n v="14"/>
  </r>
  <r>
    <x v="1738"/>
    <n v="25"/>
  </r>
  <r>
    <x v="1739"/>
    <n v="17"/>
  </r>
  <r>
    <x v="1740"/>
    <n v="15"/>
  </r>
  <r>
    <x v="1741"/>
    <n v="26"/>
  </r>
  <r>
    <x v="1742"/>
    <n v="25"/>
  </r>
  <r>
    <x v="1743"/>
    <n v="13"/>
  </r>
  <r>
    <x v="1744"/>
    <n v="7"/>
  </r>
  <r>
    <x v="1745"/>
    <n v="13"/>
  </r>
  <r>
    <x v="1746"/>
    <n v="9"/>
  </r>
  <r>
    <x v="1747"/>
    <n v="11"/>
  </r>
  <r>
    <x v="1748"/>
    <n v="9"/>
  </r>
  <r>
    <x v="1749"/>
    <n v="9"/>
  </r>
  <r>
    <x v="1750"/>
    <n v="8"/>
  </r>
  <r>
    <x v="1751"/>
    <n v="8"/>
  </r>
  <r>
    <x v="1752"/>
    <n v="8"/>
  </r>
  <r>
    <x v="1753"/>
    <n v="8"/>
  </r>
  <r>
    <x v="1754"/>
    <n v="8"/>
  </r>
  <r>
    <x v="1755"/>
    <n v="9"/>
  </r>
  <r>
    <x v="1756"/>
    <n v="8"/>
  </r>
  <r>
    <x v="1757"/>
    <n v="6"/>
  </r>
  <r>
    <x v="1758"/>
    <n v="8"/>
  </r>
  <r>
    <x v="1759"/>
    <n v="8"/>
  </r>
  <r>
    <x v="1760"/>
    <n v="8"/>
  </r>
  <r>
    <x v="1761"/>
    <n v="24"/>
  </r>
  <r>
    <x v="1762"/>
    <n v="17"/>
  </r>
  <r>
    <x v="1763"/>
    <n v="8"/>
  </r>
  <r>
    <x v="1764"/>
    <n v="87"/>
  </r>
  <r>
    <x v="1765"/>
    <n v="21"/>
  </r>
  <r>
    <x v="1766"/>
    <n v="92"/>
  </r>
  <r>
    <x v="1767"/>
    <n v="34"/>
  </r>
  <r>
    <x v="1768"/>
    <n v="26"/>
  </r>
  <r>
    <x v="1769"/>
    <n v="122"/>
  </r>
  <r>
    <x v="1770"/>
    <n v="47"/>
  </r>
  <r>
    <x v="1771"/>
    <n v="88"/>
  </r>
  <r>
    <x v="1772"/>
    <n v="150"/>
  </r>
  <r>
    <x v="1773"/>
    <n v="112"/>
  </r>
  <r>
    <x v="1774"/>
    <n v="29"/>
  </r>
  <r>
    <x v="1775"/>
    <n v="205"/>
  </r>
  <r>
    <x v="1776"/>
    <n v="172"/>
  </r>
  <r>
    <x v="1777"/>
    <n v="84"/>
  </r>
  <r>
    <x v="1778"/>
    <n v="178"/>
  </r>
  <r>
    <x v="1779"/>
    <n v="195"/>
  </r>
  <r>
    <x v="1780"/>
    <n v="263"/>
  </r>
  <r>
    <x v="1781"/>
    <n v="186"/>
  </r>
  <r>
    <x v="1782"/>
    <n v="118"/>
  </r>
  <r>
    <x v="1783"/>
    <n v="66"/>
  </r>
  <r>
    <x v="1784"/>
    <n v="139"/>
  </r>
  <r>
    <x v="1785"/>
    <n v="203"/>
  </r>
  <r>
    <x v="1786"/>
    <n v="230"/>
  </r>
  <r>
    <x v="1787"/>
    <n v="208"/>
  </r>
  <r>
    <x v="1788"/>
    <n v="149"/>
  </r>
  <r>
    <x v="1789"/>
    <n v="106"/>
  </r>
  <r>
    <x v="1790"/>
    <n v="129"/>
  </r>
  <r>
    <x v="1791"/>
    <n v="112"/>
  </r>
  <r>
    <x v="1792"/>
    <n v="210"/>
  </r>
  <r>
    <x v="1793"/>
    <n v="180"/>
  </r>
  <r>
    <x v="1794"/>
    <n v="172"/>
  </r>
  <r>
    <x v="1795"/>
    <n v="75"/>
  </r>
  <r>
    <x v="1796"/>
    <n v="103"/>
  </r>
  <r>
    <x v="1797"/>
    <n v="152"/>
  </r>
  <r>
    <x v="1798"/>
    <n v="154"/>
  </r>
  <r>
    <x v="1799"/>
    <n v="144"/>
  </r>
  <r>
    <x v="1800"/>
    <n v="175"/>
  </r>
  <r>
    <x v="1801"/>
    <n v="58"/>
  </r>
  <r>
    <x v="1802"/>
    <n v="57"/>
  </r>
  <r>
    <x v="1803"/>
    <n v="80"/>
  </r>
  <r>
    <x v="1804"/>
    <n v="38"/>
  </r>
  <r>
    <x v="1805"/>
    <n v="35"/>
  </r>
  <r>
    <x v="1806"/>
    <n v="77"/>
  </r>
  <r>
    <x v="1807"/>
    <n v="15"/>
  </r>
  <r>
    <x v="1808"/>
    <n v="26"/>
  </r>
  <r>
    <x v="1809"/>
    <n v="15"/>
  </r>
  <r>
    <x v="1810"/>
    <n v="20"/>
  </r>
  <r>
    <x v="1811"/>
    <n v="26"/>
  </r>
  <r>
    <x v="1812"/>
    <n v="22"/>
  </r>
  <r>
    <x v="1813"/>
    <n v="2"/>
  </r>
  <r>
    <x v="1814"/>
    <n v="12"/>
  </r>
  <r>
    <x v="1815"/>
    <n v="11"/>
  </r>
  <r>
    <x v="1816"/>
    <n v="8"/>
  </r>
  <r>
    <x v="1817"/>
    <n v="8"/>
  </r>
  <r>
    <x v="1818"/>
    <n v="9"/>
  </r>
  <r>
    <x v="1819"/>
    <n v="10"/>
  </r>
  <r>
    <x v="1820"/>
    <n v="8"/>
  </r>
  <r>
    <x v="1821"/>
    <n v="8"/>
  </r>
  <r>
    <x v="1822"/>
    <n v="8"/>
  </r>
  <r>
    <x v="1823"/>
    <n v="8"/>
  </r>
  <r>
    <x v="1824"/>
    <n v="8"/>
  </r>
  <r>
    <x v="1825"/>
    <n v="9"/>
  </r>
  <r>
    <x v="1826"/>
    <n v="8"/>
  </r>
  <r>
    <x v="1827"/>
    <n v="10"/>
  </r>
  <r>
    <x v="1828"/>
    <n v="8"/>
  </r>
  <r>
    <x v="1829"/>
    <n v="8"/>
  </r>
  <r>
    <x v="1830"/>
    <n v="8"/>
  </r>
  <r>
    <x v="1831"/>
    <n v="24"/>
  </r>
  <r>
    <x v="1832"/>
    <n v="20"/>
  </r>
  <r>
    <x v="1833"/>
    <n v="9"/>
  </r>
  <r>
    <x v="1834"/>
    <n v="76"/>
  </r>
  <r>
    <x v="1835"/>
    <n v="26"/>
  </r>
  <r>
    <x v="1836"/>
    <n v="114"/>
  </r>
  <r>
    <x v="1837"/>
    <n v="42"/>
  </r>
  <r>
    <x v="1838"/>
    <n v="24"/>
  </r>
  <r>
    <x v="1839"/>
    <n v="168"/>
  </r>
  <r>
    <x v="1840"/>
    <n v="75"/>
  </r>
  <r>
    <x v="1841"/>
    <n v="91"/>
  </r>
  <r>
    <x v="1842"/>
    <n v="139"/>
  </r>
  <r>
    <x v="1843"/>
    <n v="121"/>
  </r>
  <r>
    <x v="1844"/>
    <n v="27"/>
  </r>
  <r>
    <x v="1845"/>
    <n v="225"/>
  </r>
  <r>
    <x v="1846"/>
    <n v="187"/>
  </r>
  <r>
    <x v="1847"/>
    <n v="78"/>
  </r>
  <r>
    <x v="1848"/>
    <n v="177"/>
  </r>
  <r>
    <x v="1849"/>
    <n v="219"/>
  </r>
  <r>
    <x v="1850"/>
    <n v="267"/>
  </r>
  <r>
    <x v="1851"/>
    <n v="168"/>
  </r>
  <r>
    <x v="1852"/>
    <n v="187"/>
  </r>
  <r>
    <x v="1853"/>
    <n v="61"/>
  </r>
  <r>
    <x v="1854"/>
    <n v="135"/>
  </r>
  <r>
    <x v="1855"/>
    <n v="173"/>
  </r>
  <r>
    <x v="1856"/>
    <n v="230"/>
  </r>
  <r>
    <x v="1857"/>
    <n v="188"/>
  </r>
  <r>
    <x v="1858"/>
    <n v="205"/>
  </r>
  <r>
    <x v="1859"/>
    <n v="102"/>
  </r>
  <r>
    <x v="1860"/>
    <n v="108"/>
  </r>
  <r>
    <x v="1861"/>
    <n v="119"/>
  </r>
  <r>
    <x v="1862"/>
    <n v="222"/>
  </r>
  <r>
    <x v="1863"/>
    <n v="204"/>
  </r>
  <r>
    <x v="1864"/>
    <n v="201"/>
  </r>
  <r>
    <x v="1865"/>
    <n v="49"/>
  </r>
  <r>
    <x v="1866"/>
    <n v="120"/>
  </r>
  <r>
    <x v="1867"/>
    <n v="163"/>
  </r>
  <r>
    <x v="1868"/>
    <n v="170"/>
  </r>
  <r>
    <x v="1869"/>
    <n v="147"/>
  </r>
  <r>
    <x v="1870"/>
    <n v="163"/>
  </r>
  <r>
    <x v="1871"/>
    <n v="43"/>
  </r>
  <r>
    <x v="1872"/>
    <n v="66"/>
  </r>
  <r>
    <x v="1873"/>
    <n v="78"/>
  </r>
  <r>
    <x v="1874"/>
    <n v="39"/>
  </r>
  <r>
    <x v="1875"/>
    <n v="54"/>
  </r>
  <r>
    <x v="1876"/>
    <n v="98"/>
  </r>
  <r>
    <x v="1877"/>
    <n v="14"/>
  </r>
  <r>
    <x v="1878"/>
    <n v="23"/>
  </r>
  <r>
    <x v="1879"/>
    <n v="15"/>
  </r>
  <r>
    <x v="1880"/>
    <n v="9"/>
  </r>
  <r>
    <x v="1881"/>
    <n v="23"/>
  </r>
  <r>
    <x v="1882"/>
    <n v="21"/>
  </r>
  <r>
    <x v="1883"/>
    <n v="12"/>
  </r>
  <r>
    <x v="1884"/>
    <n v="9"/>
  </r>
  <r>
    <x v="1885"/>
    <n v="11"/>
  </r>
  <r>
    <x v="1886"/>
    <n v="9"/>
  </r>
  <r>
    <x v="1887"/>
    <n v="10"/>
  </r>
  <r>
    <x v="1888"/>
    <n v="9"/>
  </r>
  <r>
    <x v="1889"/>
    <n v="12"/>
  </r>
  <r>
    <x v="1890"/>
    <n v="8"/>
  </r>
  <r>
    <x v="1891"/>
    <n v="8"/>
  </r>
  <r>
    <x v="1892"/>
    <n v="8"/>
  </r>
  <r>
    <x v="1893"/>
    <n v="8"/>
  </r>
  <r>
    <x v="1894"/>
    <n v="8"/>
  </r>
  <r>
    <x v="1895"/>
    <n v="9"/>
  </r>
  <r>
    <x v="1896"/>
    <n v="8"/>
  </r>
  <r>
    <x v="1897"/>
    <n v="7"/>
  </r>
  <r>
    <x v="1898"/>
    <n v="8"/>
  </r>
  <r>
    <x v="1899"/>
    <n v="8"/>
  </r>
  <r>
    <x v="1900"/>
    <n v="8"/>
  </r>
  <r>
    <x v="1901"/>
    <n v="24"/>
  </r>
  <r>
    <x v="1902"/>
    <n v="30"/>
  </r>
  <r>
    <x v="1903"/>
    <n v="9"/>
  </r>
  <r>
    <x v="1904"/>
    <n v="75"/>
  </r>
  <r>
    <x v="1905"/>
    <n v="21"/>
  </r>
  <r>
    <x v="1906"/>
    <n v="111"/>
  </r>
  <r>
    <x v="1907"/>
    <n v="45"/>
  </r>
  <r>
    <x v="1908"/>
    <n v="26"/>
  </r>
  <r>
    <x v="1909"/>
    <n v="204"/>
  </r>
  <r>
    <x v="1910"/>
    <n v="84"/>
  </r>
  <r>
    <x v="1911"/>
    <n v="70"/>
  </r>
  <r>
    <x v="1912"/>
    <n v="149"/>
  </r>
  <r>
    <x v="1913"/>
    <n v="128"/>
  </r>
  <r>
    <x v="1914"/>
    <n v="48"/>
  </r>
  <r>
    <x v="1915"/>
    <n v="230"/>
  </r>
  <r>
    <x v="1916"/>
    <n v="140"/>
  </r>
  <r>
    <x v="1917"/>
    <n v="81"/>
  </r>
  <r>
    <x v="1918"/>
    <n v="178"/>
  </r>
  <r>
    <x v="1919"/>
    <n v="220"/>
  </r>
  <r>
    <x v="1920"/>
    <n v="218"/>
  </r>
  <r>
    <x v="1921"/>
    <n v="185"/>
  </r>
  <r>
    <x v="1922"/>
    <n v="154"/>
  </r>
  <r>
    <x v="1923"/>
    <n v="64"/>
  </r>
  <r>
    <x v="1924"/>
    <n v="132"/>
  </r>
  <r>
    <x v="1925"/>
    <n v="175"/>
  </r>
  <r>
    <x v="1926"/>
    <n v="203"/>
  </r>
  <r>
    <x v="1927"/>
    <n v="190"/>
  </r>
  <r>
    <x v="1928"/>
    <n v="205"/>
  </r>
  <r>
    <x v="1929"/>
    <n v="84"/>
  </r>
  <r>
    <x v="1930"/>
    <n v="102"/>
  </r>
  <r>
    <x v="1931"/>
    <n v="114"/>
  </r>
  <r>
    <x v="1932"/>
    <n v="214"/>
  </r>
  <r>
    <x v="1933"/>
    <n v="201"/>
  </r>
  <r>
    <x v="1934"/>
    <n v="208"/>
  </r>
  <r>
    <x v="1935"/>
    <n v="72"/>
  </r>
  <r>
    <x v="1936"/>
    <n v="120"/>
  </r>
  <r>
    <x v="1937"/>
    <n v="133"/>
  </r>
  <r>
    <x v="1938"/>
    <n v="168"/>
  </r>
  <r>
    <x v="1939"/>
    <n v="109"/>
  </r>
  <r>
    <x v="1940"/>
    <n v="140"/>
  </r>
  <r>
    <x v="1941"/>
    <n v="48"/>
  </r>
  <r>
    <x v="1942"/>
    <n v="62"/>
  </r>
  <r>
    <x v="1943"/>
    <n v="76"/>
  </r>
  <r>
    <x v="1944"/>
    <n v="39"/>
  </r>
  <r>
    <x v="1945"/>
    <n v="43"/>
  </r>
  <r>
    <x v="1946"/>
    <n v="94"/>
  </r>
  <r>
    <x v="1947"/>
    <n v="12"/>
  </r>
  <r>
    <x v="1948"/>
    <n v="17"/>
  </r>
  <r>
    <x v="1949"/>
    <n v="15"/>
  </r>
  <r>
    <x v="1950"/>
    <n v="9"/>
  </r>
  <r>
    <x v="1951"/>
    <n v="17"/>
  </r>
  <r>
    <x v="1952"/>
    <n v="23"/>
  </r>
  <r>
    <x v="1953"/>
    <n v="12"/>
  </r>
  <r>
    <x v="1954"/>
    <n v="9"/>
  </r>
  <r>
    <x v="1955"/>
    <n v="9"/>
  </r>
  <r>
    <x v="1956"/>
    <n v="9"/>
  </r>
  <r>
    <x v="1957"/>
    <n v="10"/>
  </r>
  <r>
    <x v="1958"/>
    <n v="9"/>
  </r>
  <r>
    <x v="1959"/>
    <n v="9"/>
  </r>
  <r>
    <x v="1960"/>
    <n v="8"/>
  </r>
  <r>
    <x v="1961"/>
    <n v="8"/>
  </r>
  <r>
    <x v="1962"/>
    <n v="8"/>
  </r>
  <r>
    <x v="1963"/>
    <n v="8"/>
  </r>
  <r>
    <x v="1964"/>
    <n v="8"/>
  </r>
  <r>
    <x v="1965"/>
    <n v="2"/>
  </r>
  <r>
    <x v="1966"/>
    <n v="8"/>
  </r>
  <r>
    <x v="1967"/>
    <n v="8"/>
  </r>
  <r>
    <x v="1968"/>
    <n v="8"/>
  </r>
  <r>
    <x v="1969"/>
    <n v="8"/>
  </r>
  <r>
    <x v="1970"/>
    <n v="8"/>
  </r>
  <r>
    <x v="1971"/>
    <n v="24"/>
  </r>
  <r>
    <x v="1972"/>
    <n v="28"/>
  </r>
  <r>
    <x v="1973"/>
    <n v="9"/>
  </r>
  <r>
    <x v="1974"/>
    <n v="70"/>
  </r>
  <r>
    <x v="1975"/>
    <n v="20"/>
  </r>
  <r>
    <x v="1976"/>
    <n v="104"/>
  </r>
  <r>
    <x v="1977"/>
    <n v="44"/>
  </r>
  <r>
    <x v="1978"/>
    <n v="25"/>
  </r>
  <r>
    <x v="1979"/>
    <n v="227"/>
  </r>
  <r>
    <x v="1980"/>
    <n v="90"/>
  </r>
  <r>
    <x v="1981"/>
    <n v="90"/>
  </r>
  <r>
    <x v="1982"/>
    <n v="160"/>
  </r>
  <r>
    <x v="1983"/>
    <n v="127"/>
  </r>
  <r>
    <x v="1984"/>
    <n v="49"/>
  </r>
  <r>
    <x v="1985"/>
    <n v="213"/>
  </r>
  <r>
    <x v="1986"/>
    <n v="89"/>
  </r>
  <r>
    <x v="1987"/>
    <n v="185"/>
  </r>
  <r>
    <x v="1988"/>
    <n v="80"/>
  </r>
  <r>
    <x v="1989"/>
    <n v="128"/>
  </r>
  <r>
    <x v="1990"/>
    <n v="163"/>
  </r>
  <r>
    <x v="1991"/>
    <n v="226"/>
  </r>
  <r>
    <x v="1992"/>
    <n v="189"/>
  </r>
  <r>
    <x v="1993"/>
    <n v="223"/>
  </r>
  <r>
    <x v="1994"/>
    <n v="80"/>
  </r>
  <r>
    <x v="1995"/>
    <n v="124"/>
  </r>
  <r>
    <x v="1996"/>
    <n v="121"/>
  </r>
  <r>
    <x v="1997"/>
    <n v="196"/>
  </r>
  <r>
    <x v="1998"/>
    <n v="209"/>
  </r>
  <r>
    <x v="1999"/>
    <n v="161"/>
  </r>
  <r>
    <x v="2000"/>
    <n v="89"/>
  </r>
  <r>
    <x v="2001"/>
    <n v="132"/>
  </r>
  <r>
    <x v="2002"/>
    <n v="129"/>
  </r>
  <r>
    <x v="2003"/>
    <n v="154"/>
  </r>
  <r>
    <x v="2004"/>
    <n v="79"/>
  </r>
  <r>
    <x v="2005"/>
    <n v="196"/>
  </r>
  <r>
    <x v="2006"/>
    <n v="50"/>
  </r>
  <r>
    <x v="2007"/>
    <n v="54"/>
  </r>
  <r>
    <x v="2008"/>
    <n v="80"/>
  </r>
  <r>
    <x v="2009"/>
    <n v="39"/>
  </r>
  <r>
    <x v="2010"/>
    <n v="36"/>
  </r>
  <r>
    <x v="2011"/>
    <n v="59"/>
  </r>
  <r>
    <x v="2012"/>
    <n v="4"/>
  </r>
  <r>
    <x v="2013"/>
    <n v="21"/>
  </r>
  <r>
    <x v="2014"/>
    <n v="14"/>
  </r>
  <r>
    <x v="2015"/>
    <n v="14"/>
  </r>
  <r>
    <x v="2016"/>
    <n v="29"/>
  </r>
  <r>
    <x v="2017"/>
    <n v="19"/>
  </r>
  <r>
    <x v="2018"/>
    <n v="5"/>
  </r>
  <r>
    <x v="2019"/>
    <n v="9"/>
  </r>
  <r>
    <x v="2020"/>
    <n v="9"/>
  </r>
  <r>
    <x v="2021"/>
    <n v="8"/>
  </r>
  <r>
    <x v="2022"/>
    <n v="8"/>
  </r>
  <r>
    <x v="2023"/>
    <n v="9"/>
  </r>
  <r>
    <x v="2024"/>
    <n v="9"/>
  </r>
  <r>
    <x v="2025"/>
    <n v="8"/>
  </r>
  <r>
    <x v="2026"/>
    <n v="8"/>
  </r>
  <r>
    <x v="2027"/>
    <n v="8"/>
  </r>
  <r>
    <x v="2028"/>
    <n v="8"/>
  </r>
  <r>
    <x v="2029"/>
    <n v="8"/>
  </r>
  <r>
    <x v="2030"/>
    <n v="15"/>
  </r>
  <r>
    <x v="2031"/>
    <n v="9"/>
  </r>
  <r>
    <x v="2032"/>
    <n v="8"/>
  </r>
  <r>
    <x v="2033"/>
    <n v="8"/>
  </r>
  <r>
    <x v="2034"/>
    <n v="8"/>
  </r>
  <r>
    <x v="2035"/>
    <n v="8"/>
  </r>
  <r>
    <x v="2036"/>
    <n v="27"/>
  </r>
  <r>
    <x v="2037"/>
    <n v="30"/>
  </r>
  <r>
    <x v="2038"/>
    <n v="9"/>
  </r>
  <r>
    <x v="2039"/>
    <n v="78"/>
  </r>
  <r>
    <x v="2040"/>
    <n v="20"/>
  </r>
  <r>
    <x v="2041"/>
    <n v="91"/>
  </r>
  <r>
    <x v="2042"/>
    <n v="44"/>
  </r>
  <r>
    <x v="2043"/>
    <n v="34"/>
  </r>
  <r>
    <x v="2044"/>
    <n v="216"/>
  </r>
  <r>
    <x v="2045"/>
    <n v="97"/>
  </r>
  <r>
    <x v="2046"/>
    <n v="73"/>
  </r>
  <r>
    <x v="2047"/>
    <n v="157"/>
  </r>
  <r>
    <x v="2048"/>
    <n v="125"/>
  </r>
  <r>
    <x v="2049"/>
    <n v="27"/>
  </r>
  <r>
    <x v="2050"/>
    <n v="190"/>
  </r>
  <r>
    <x v="2051"/>
    <n v="211"/>
  </r>
  <r>
    <x v="2052"/>
    <n v="71"/>
  </r>
  <r>
    <x v="2053"/>
    <n v="118"/>
  </r>
  <r>
    <x v="2054"/>
    <n v="152"/>
  </r>
  <r>
    <x v="2055"/>
    <n v="230"/>
  </r>
  <r>
    <x v="2056"/>
    <n v="199"/>
  </r>
  <r>
    <x v="2057"/>
    <n v="235"/>
  </r>
  <r>
    <x v="2058"/>
    <n v="95"/>
  </r>
  <r>
    <x v="2059"/>
    <n v="122"/>
  </r>
  <r>
    <x v="2060"/>
    <n v="126"/>
  </r>
  <r>
    <x v="2061"/>
    <n v="192"/>
  </r>
  <r>
    <x v="2062"/>
    <n v="192"/>
  </r>
  <r>
    <x v="2063"/>
    <n v="133"/>
  </r>
  <r>
    <x v="2064"/>
    <n v="93"/>
  </r>
  <r>
    <x v="2065"/>
    <n v="131"/>
  </r>
  <r>
    <x v="2066"/>
    <n v="126"/>
  </r>
  <r>
    <x v="2067"/>
    <n v="120"/>
  </r>
  <r>
    <x v="2068"/>
    <n v="104"/>
  </r>
  <r>
    <x v="2069"/>
    <n v="153"/>
  </r>
  <r>
    <x v="2070"/>
    <n v="47"/>
  </r>
  <r>
    <x v="2071"/>
    <n v="61"/>
  </r>
  <r>
    <x v="2072"/>
    <n v="75"/>
  </r>
  <r>
    <x v="2073"/>
    <n v="38"/>
  </r>
  <r>
    <x v="2074"/>
    <n v="42"/>
  </r>
  <r>
    <x v="2075"/>
    <n v="39"/>
  </r>
  <r>
    <x v="2076"/>
    <n v="18"/>
  </r>
  <r>
    <x v="2077"/>
    <n v="22"/>
  </r>
  <r>
    <x v="2078"/>
    <n v="14"/>
  </r>
  <r>
    <x v="2079"/>
    <n v="13"/>
  </r>
  <r>
    <x v="2080"/>
    <n v="14"/>
  </r>
  <r>
    <x v="2081"/>
    <n v="19"/>
  </r>
  <r>
    <x v="2082"/>
    <n v="8"/>
  </r>
  <r>
    <x v="2083"/>
    <n v="10"/>
  </r>
  <r>
    <x v="2084"/>
    <n v="9"/>
  </r>
  <r>
    <x v="2085"/>
    <n v="8"/>
  </r>
  <r>
    <x v="2086"/>
    <n v="17"/>
  </r>
  <r>
    <x v="2087"/>
    <n v="9"/>
  </r>
  <r>
    <x v="2088"/>
    <n v="2"/>
  </r>
  <r>
    <x v="2089"/>
    <n v="8"/>
  </r>
  <r>
    <x v="2090"/>
    <n v="8"/>
  </r>
  <r>
    <x v="2091"/>
    <n v="8"/>
  </r>
  <r>
    <x v="2092"/>
    <n v="8"/>
  </r>
  <r>
    <x v="2093"/>
    <n v="8"/>
  </r>
  <r>
    <x v="2094"/>
    <n v="10"/>
  </r>
  <r>
    <x v="2095"/>
    <n v="9"/>
  </r>
  <r>
    <x v="2096"/>
    <n v="7"/>
  </r>
  <r>
    <x v="2097"/>
    <n v="9"/>
  </r>
  <r>
    <x v="2098"/>
    <n v="8"/>
  </r>
  <r>
    <x v="2099"/>
    <n v="8"/>
  </r>
  <r>
    <x v="2100"/>
    <n v="39"/>
  </r>
  <r>
    <x v="2101"/>
    <n v="27"/>
  </r>
  <r>
    <x v="2102"/>
    <n v="9"/>
  </r>
  <r>
    <x v="2103"/>
    <n v="89"/>
  </r>
  <r>
    <x v="2104"/>
    <n v="28"/>
  </r>
  <r>
    <x v="2105"/>
    <n v="89"/>
  </r>
  <r>
    <x v="2106"/>
    <n v="50"/>
  </r>
  <r>
    <x v="2107"/>
    <n v="40"/>
  </r>
  <r>
    <x v="2108"/>
    <n v="244"/>
  </r>
  <r>
    <x v="2109"/>
    <n v="117"/>
  </r>
  <r>
    <x v="2110"/>
    <n v="86"/>
  </r>
  <r>
    <x v="2111"/>
    <n v="156"/>
  </r>
  <r>
    <x v="2112"/>
    <n v="127"/>
  </r>
  <r>
    <x v="2113"/>
    <n v="27"/>
  </r>
  <r>
    <x v="2114"/>
    <n v="194"/>
  </r>
  <r>
    <x v="2115"/>
    <n v="198"/>
  </r>
  <r>
    <x v="2116"/>
    <n v="72"/>
  </r>
  <r>
    <x v="2117"/>
    <n v="111"/>
  </r>
  <r>
    <x v="2118"/>
    <n v="156"/>
  </r>
  <r>
    <x v="2119"/>
    <n v="232"/>
  </r>
  <r>
    <x v="2120"/>
    <n v="219"/>
  </r>
  <r>
    <x v="2121"/>
    <n v="234"/>
  </r>
  <r>
    <x v="2122"/>
    <n v="89"/>
  </r>
  <r>
    <x v="2123"/>
    <n v="130"/>
  </r>
  <r>
    <x v="2124"/>
    <n v="111"/>
  </r>
  <r>
    <x v="2125"/>
    <n v="102"/>
  </r>
  <r>
    <x v="2126"/>
    <n v="107"/>
  </r>
  <r>
    <x v="2127"/>
    <n v="133"/>
  </r>
  <r>
    <x v="2128"/>
    <n v="12"/>
  </r>
  <r>
    <x v="2129"/>
    <n v="25"/>
  </r>
  <r>
    <x v="2130"/>
    <n v="14"/>
  </r>
  <r>
    <x v="2131"/>
    <n v="18"/>
  </r>
  <r>
    <x v="2132"/>
    <n v="13"/>
  </r>
  <r>
    <x v="2133"/>
    <n v="21"/>
  </r>
  <r>
    <x v="2134"/>
    <n v="8"/>
  </r>
  <r>
    <x v="2135"/>
    <n v="10"/>
  </r>
  <r>
    <x v="2136"/>
    <n v="9"/>
  </r>
  <r>
    <x v="2137"/>
    <n v="9"/>
  </r>
  <r>
    <x v="2138"/>
    <n v="12"/>
  </r>
  <r>
    <x v="2139"/>
    <n v="9"/>
  </r>
  <r>
    <x v="2140"/>
    <n v="11"/>
  </r>
  <r>
    <x v="2141"/>
    <n v="9"/>
  </r>
  <r>
    <x v="2142"/>
    <n v="8"/>
  </r>
  <r>
    <x v="2143"/>
    <n v="7"/>
  </r>
  <r>
    <x v="2144"/>
    <n v="8"/>
  </r>
  <r>
    <x v="2145"/>
    <n v="8"/>
  </r>
  <r>
    <x v="2146"/>
    <n v="85"/>
  </r>
  <r>
    <x v="2147"/>
    <n v="49"/>
  </r>
  <r>
    <x v="2148"/>
    <n v="41"/>
  </r>
  <r>
    <x v="2149"/>
    <n v="207"/>
  </r>
  <r>
    <x v="2150"/>
    <n v="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0">
  <r>
    <x v="0"/>
    <n v="7230.3856099999994"/>
  </r>
  <r>
    <x v="1"/>
    <n v="7231.2794300000005"/>
  </r>
  <r>
    <x v="2"/>
    <n v="6408.4852281599997"/>
  </r>
  <r>
    <x v="3"/>
    <n v="7291.8687960899997"/>
  </r>
  <r>
    <x v="4"/>
    <n v="7394.5350836899997"/>
  </r>
  <r>
    <x v="5"/>
    <n v="8075.0264756200004"/>
  </r>
  <r>
    <x v="6"/>
    <n v="6287.72818732"/>
  </r>
  <r>
    <x v="7"/>
    <n v="6425.9352752599998"/>
  </r>
  <r>
    <x v="8"/>
    <n v="5312.6340884600004"/>
  </r>
  <r>
    <x v="9"/>
    <n v="2787.9908774999999"/>
  </r>
  <r>
    <x v="10"/>
    <n v="4300.8771539299996"/>
  </r>
  <r>
    <x v="11"/>
    <n v="6966.4135000000006"/>
  </r>
  <r>
    <x v="12"/>
    <n v="6331.3482800000002"/>
  </r>
  <r>
    <x v="13"/>
    <n v="5765.0438139999997"/>
  </r>
  <r>
    <x v="14"/>
    <n v="7627.55516266"/>
  </r>
  <r>
    <x v="15"/>
    <n v="7021.2483838899998"/>
  </r>
  <r>
    <x v="16"/>
    <n v="7154.5579315900004"/>
  </r>
  <r>
    <x v="17"/>
    <n v="4995.4365308300003"/>
  </r>
  <r>
    <x v="18"/>
    <n v="5644.9037257299997"/>
  </r>
  <r>
    <x v="19"/>
    <n v="5870.5480787099996"/>
  </r>
  <r>
    <x v="20"/>
    <n v="2699.6126932799998"/>
  </r>
  <r>
    <x v="21"/>
    <n v="4761.7967014100004"/>
  </r>
  <r>
    <x v="22"/>
    <n v="8035.0877899999996"/>
  </r>
  <r>
    <x v="23"/>
    <n v="6606.7327000000005"/>
  </r>
  <r>
    <x v="24"/>
    <n v="7044.4072745499998"/>
  </r>
  <r>
    <x v="25"/>
    <n v="7457.8713825000004"/>
  </r>
  <r>
    <x v="26"/>
    <n v="7347.1097058300002"/>
  </r>
  <r>
    <x v="27"/>
    <n v="8430.9316793800008"/>
  </r>
  <r>
    <x v="28"/>
    <n v="6083.8932099100002"/>
  </r>
  <r>
    <x v="29"/>
    <n v="5292.3766740800002"/>
  </r>
  <r>
    <x v="30"/>
    <n v="4743.6754339600002"/>
  </r>
  <r>
    <x v="31"/>
    <n v="4185.7666011900001"/>
  </r>
  <r>
    <x v="32"/>
    <n v="5861.0147936200001"/>
  </r>
  <r>
    <x v="33"/>
    <n v="8044.1195299999999"/>
  </r>
  <r>
    <x v="34"/>
    <n v="6736.9800500000001"/>
  </r>
  <r>
    <x v="35"/>
    <n v="5946.6472319000004"/>
  </r>
  <r>
    <x v="36"/>
    <n v="7700.4750041500001"/>
  </r>
  <r>
    <x v="37"/>
    <n v="6279.29034245"/>
  </r>
  <r>
    <x v="38"/>
    <n v="7066.0284044800001"/>
  </r>
  <r>
    <x v="39"/>
    <n v="5611.6807923799997"/>
  </r>
  <r>
    <x v="40"/>
    <n v="3885.9245791200001"/>
  </r>
  <r>
    <x v="41"/>
    <n v="3634.8017892299999"/>
  </r>
  <r>
    <x v="42"/>
    <n v="3755.6050966600001"/>
  </r>
  <r>
    <x v="43"/>
    <n v="5411.7085208899998"/>
  </r>
  <r>
    <x v="44"/>
    <n v="7409.7673500000001"/>
  </r>
  <r>
    <x v="45"/>
    <n v="6716.1270095700002"/>
  </r>
  <r>
    <x v="46"/>
    <n v="6199.1572397099999"/>
  </r>
  <r>
    <x v="47"/>
    <n v="7865.09414216"/>
  </r>
  <r>
    <x v="48"/>
    <n v="6780.1577269099998"/>
  </r>
  <r>
    <x v="49"/>
    <n v="6005.0082841499998"/>
  </r>
  <r>
    <x v="50"/>
    <n v="4846.8586579399998"/>
  </r>
  <r>
    <x v="51"/>
    <n v="4638.9681118500002"/>
  </r>
  <r>
    <x v="52"/>
    <n v="4029.61244923"/>
  </r>
  <r>
    <x v="53"/>
    <n v="3931.2044037300002"/>
  </r>
  <r>
    <x v="54"/>
    <n v="5600.4280294299997"/>
  </r>
  <r>
    <x v="55"/>
    <n v="7502.9706800000004"/>
  </r>
  <r>
    <x v="56"/>
    <n v="6379.4473424999996"/>
  </r>
  <r>
    <x v="57"/>
    <n v="5876.1335046200002"/>
  </r>
  <r>
    <x v="58"/>
    <n v="7744.5004861699999"/>
  </r>
  <r>
    <x v="59"/>
    <n v="6501.2850845399998"/>
  </r>
  <r>
    <x v="60"/>
    <n v="5499.0037785799996"/>
  </r>
  <r>
    <x v="61"/>
    <n v="4598.6735139100001"/>
  </r>
  <r>
    <x v="62"/>
    <n v="4309.1801445299998"/>
  </r>
  <r>
    <x v="63"/>
    <n v="3028.65496811"/>
  </r>
  <r>
    <x v="64"/>
    <n v="3960.5206260199998"/>
  </r>
  <r>
    <x v="65"/>
    <n v="5041.2595281100002"/>
  </r>
  <r>
    <x v="66"/>
    <n v="7742.6586499999994"/>
  </r>
  <r>
    <x v="67"/>
    <n v="6695.7194"/>
  </r>
  <r>
    <x v="68"/>
    <n v="7133.3864395099999"/>
  </r>
  <r>
    <x v="69"/>
    <n v="7937.5060832600002"/>
  </r>
  <r>
    <x v="70"/>
    <n v="6461.9384585799999"/>
  </r>
  <r>
    <x v="71"/>
    <n v="5243.7224115700001"/>
  </r>
  <r>
    <x v="72"/>
    <n v="5102.8410293999996"/>
  </r>
  <r>
    <x v="73"/>
    <n v="4532.42018439"/>
  </r>
  <r>
    <x v="74"/>
    <n v="2771.5152858199999"/>
  </r>
  <r>
    <x v="75"/>
    <n v="3897.5534733600002"/>
  </r>
  <r>
    <x v="76"/>
    <n v="4740.5232421700002"/>
  </r>
  <r>
    <x v="77"/>
    <n v="7355.6188000000002"/>
  </r>
  <r>
    <x v="78"/>
    <n v="6292.0084150000002"/>
  </r>
  <r>
    <x v="79"/>
    <n v="6319.5156148799997"/>
  </r>
  <r>
    <x v="80"/>
    <n v="7633.2946197800002"/>
  </r>
  <r>
    <x v="81"/>
    <n v="6114.5336670799998"/>
  </r>
  <r>
    <x v="82"/>
    <n v="6266.7020396600001"/>
  </r>
  <r>
    <x v="83"/>
    <n v="4872.1057552700004"/>
  </r>
  <r>
    <x v="84"/>
    <n v="5253.1087470700004"/>
  </r>
  <r>
    <x v="85"/>
    <n v="3092.6200329399999"/>
  </r>
  <r>
    <x v="86"/>
    <n v="4394.5582021"/>
  </r>
  <r>
    <x v="87"/>
    <n v="5158.8835174200003"/>
  </r>
  <r>
    <x v="88"/>
    <n v="6722.2004699999998"/>
  </r>
  <r>
    <x v="89"/>
    <n v="5437.0260360000002"/>
  </r>
  <r>
    <x v="90"/>
    <n v="6000.7515714600004"/>
  </r>
  <r>
    <x v="91"/>
    <n v="7480.1284049200003"/>
  </r>
  <r>
    <x v="92"/>
    <n v="5940.4325405500003"/>
  </r>
  <r>
    <x v="93"/>
    <n v="5205.2407761000004"/>
  </r>
  <r>
    <x v="94"/>
    <n v="5442.8228307199997"/>
  </r>
  <r>
    <x v="95"/>
    <n v="5242.7466560100002"/>
  </r>
  <r>
    <x v="96"/>
    <n v="4326.4913040000001"/>
  </r>
  <r>
    <x v="97"/>
    <n v="4607.0550013499997"/>
  </r>
  <r>
    <x v="98"/>
    <n v="5305.6439344600003"/>
  </r>
  <r>
    <x v="99"/>
    <n v="7503.3868904299998"/>
  </r>
  <r>
    <x v="100"/>
    <n v="6670.3999861800003"/>
  </r>
  <r>
    <x v="101"/>
    <n v="7353.0958567400003"/>
  </r>
  <r>
    <x v="102"/>
    <n v="7453.7578648500003"/>
  </r>
  <r>
    <x v="103"/>
    <n v="7102.4936891500001"/>
  </r>
  <r>
    <x v="104"/>
    <n v="7451.9057744199999"/>
  </r>
  <r>
    <x v="105"/>
    <n v="5419.9418448200004"/>
  </r>
  <r>
    <x v="106"/>
    <n v="5324.3265195900003"/>
  </r>
  <r>
    <x v="107"/>
    <n v="5349.7409138599996"/>
  </r>
  <r>
    <x v="108"/>
    <n v="6513.0005130500003"/>
  </r>
  <r>
    <x v="109"/>
    <n v="5233.9207309900003"/>
  </r>
  <r>
    <x v="110"/>
    <n v="7134.9310500000001"/>
  </r>
  <r>
    <x v="111"/>
    <n v="5698.9604930000005"/>
  </r>
  <r>
    <x v="112"/>
    <n v="7022.2764596300003"/>
  </r>
  <r>
    <x v="113"/>
    <n v="7243.8119521899998"/>
  </r>
  <r>
    <x v="114"/>
    <n v="7583.6128193900004"/>
  </r>
  <r>
    <x v="115"/>
    <n v="7818.3804272799998"/>
  </r>
  <r>
    <x v="116"/>
    <n v="4920.0785261600004"/>
  </r>
  <r>
    <x v="117"/>
    <n v="4866.6261267600003"/>
  </r>
  <r>
    <x v="118"/>
    <n v="4508.02240411"/>
  </r>
  <r>
    <x v="119"/>
    <n v="6745.8036671999998"/>
  </r>
  <r>
    <x v="120"/>
    <n v="7144.4941799999997"/>
  </r>
  <r>
    <x v="121"/>
    <n v="5964.1056289999997"/>
  </r>
  <r>
    <x v="122"/>
    <n v="6870.7393482400003"/>
  </r>
  <r>
    <x v="123"/>
    <n v="7670.1708128800001"/>
  </r>
  <r>
    <x v="124"/>
    <n v="7699.8418216600003"/>
  </r>
  <r>
    <x v="125"/>
    <n v="6622.7314004399996"/>
  </r>
  <r>
    <x v="126"/>
    <n v="5481.5782766900002"/>
  </r>
  <r>
    <x v="127"/>
    <n v="4649.8740756899997"/>
  </r>
  <r>
    <x v="128"/>
    <n v="3522.0179030600002"/>
  </r>
  <r>
    <x v="129"/>
    <n v="5042.570920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8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8" indent="0" outline="1" outlineData="1" multipleFieldFilters="0" chartFormat="15">
  <location ref="D59:E72" firstHeaderRow="1" firstDataRow="1" firstDataCol="1"/>
  <pivotFields count="5">
    <pivotField axis="axisRow" numFmtId="14" showAll="0">
      <items count="2152">
        <item x="0"/>
        <item x="71"/>
        <item x="142"/>
        <item x="213"/>
        <item x="284"/>
        <item x="355"/>
        <item x="426"/>
        <item x="497"/>
        <item x="568"/>
        <item x="639"/>
        <item x="710"/>
        <item x="781"/>
        <item x="852"/>
        <item x="923"/>
        <item x="994"/>
        <item x="1065"/>
        <item x="1136"/>
        <item x="1207"/>
        <item x="1278"/>
        <item x="1349"/>
        <item x="1420"/>
        <item x="1491"/>
        <item x="1561"/>
        <item x="1631"/>
        <item x="1701"/>
        <item x="1771"/>
        <item x="1841"/>
        <item x="1911"/>
        <item x="1981"/>
        <item x="2046"/>
        <item x="2110"/>
        <item x="6"/>
        <item x="77"/>
        <item x="148"/>
        <item x="219"/>
        <item x="290"/>
        <item x="361"/>
        <item x="432"/>
        <item x="503"/>
        <item x="574"/>
        <item x="645"/>
        <item x="716"/>
        <item x="787"/>
        <item x="858"/>
        <item x="929"/>
        <item x="1000"/>
        <item x="1071"/>
        <item x="1142"/>
        <item x="1213"/>
        <item x="1284"/>
        <item x="1355"/>
        <item x="1426"/>
        <item x="1497"/>
        <item x="1567"/>
        <item x="1637"/>
        <item x="1707"/>
        <item x="1777"/>
        <item x="1847"/>
        <item x="1917"/>
        <item x="12"/>
        <item x="83"/>
        <item x="154"/>
        <item x="225"/>
        <item x="296"/>
        <item x="367"/>
        <item x="438"/>
        <item x="509"/>
        <item x="580"/>
        <item x="651"/>
        <item x="722"/>
        <item x="793"/>
        <item x="864"/>
        <item x="935"/>
        <item x="1006"/>
        <item x="1077"/>
        <item x="1148"/>
        <item x="1219"/>
        <item x="1290"/>
        <item x="1361"/>
        <item x="1432"/>
        <item x="1503"/>
        <item x="1573"/>
        <item x="1643"/>
        <item x="1713"/>
        <item x="1783"/>
        <item x="1853"/>
        <item x="1923"/>
        <item x="1988"/>
        <item x="2052"/>
        <item x="2116"/>
        <item x="18"/>
        <item x="89"/>
        <item x="160"/>
        <item x="231"/>
        <item x="302"/>
        <item x="373"/>
        <item x="444"/>
        <item x="515"/>
        <item x="586"/>
        <item x="657"/>
        <item x="728"/>
        <item x="799"/>
        <item x="870"/>
        <item x="941"/>
        <item x="1012"/>
        <item x="1083"/>
        <item x="1154"/>
        <item x="1225"/>
        <item x="1296"/>
        <item x="1367"/>
        <item x="1438"/>
        <item x="1509"/>
        <item x="1579"/>
        <item x="1649"/>
        <item x="1719"/>
        <item x="1789"/>
        <item x="1859"/>
        <item x="1929"/>
        <item x="1994"/>
        <item x="2058"/>
        <item x="24"/>
        <item x="95"/>
        <item x="166"/>
        <item x="237"/>
        <item x="308"/>
        <item x="379"/>
        <item x="450"/>
        <item x="521"/>
        <item x="592"/>
        <item x="663"/>
        <item x="734"/>
        <item x="805"/>
        <item x="876"/>
        <item x="947"/>
        <item x="1018"/>
        <item x="1089"/>
        <item x="1160"/>
        <item x="1231"/>
        <item x="1302"/>
        <item x="1373"/>
        <item x="1444"/>
        <item x="1515"/>
        <item x="1585"/>
        <item x="1655"/>
        <item x="1725"/>
        <item x="1795"/>
        <item x="1865"/>
        <item x="1935"/>
        <item x="2000"/>
        <item x="2064"/>
        <item x="2122"/>
        <item x="30"/>
        <item x="101"/>
        <item x="172"/>
        <item x="243"/>
        <item x="314"/>
        <item x="385"/>
        <item x="456"/>
        <item x="527"/>
        <item x="598"/>
        <item x="669"/>
        <item x="740"/>
        <item x="811"/>
        <item x="882"/>
        <item x="953"/>
        <item x="1024"/>
        <item x="1095"/>
        <item x="1166"/>
        <item x="1237"/>
        <item x="1308"/>
        <item x="1379"/>
        <item x="1450"/>
        <item x="1521"/>
        <item x="1591"/>
        <item x="1661"/>
        <item x="1731"/>
        <item x="1801"/>
        <item x="1871"/>
        <item x="1941"/>
        <item x="2006"/>
        <item x="2070"/>
        <item x="36"/>
        <item x="107"/>
        <item x="178"/>
        <item x="249"/>
        <item x="320"/>
        <item x="391"/>
        <item x="462"/>
        <item x="533"/>
        <item x="604"/>
        <item x="675"/>
        <item x="746"/>
        <item x="817"/>
        <item x="888"/>
        <item x="959"/>
        <item x="1030"/>
        <item x="1101"/>
        <item x="1172"/>
        <item x="1243"/>
        <item x="1314"/>
        <item x="1385"/>
        <item x="1456"/>
        <item x="1527"/>
        <item x="1597"/>
        <item x="1667"/>
        <item x="1737"/>
        <item x="1807"/>
        <item x="1877"/>
        <item x="1947"/>
        <item x="2012"/>
        <item x="2076"/>
        <item x="2128"/>
        <item x="42"/>
        <item x="113"/>
        <item x="184"/>
        <item x="255"/>
        <item x="326"/>
        <item x="397"/>
        <item x="468"/>
        <item x="539"/>
        <item x="610"/>
        <item x="681"/>
        <item x="752"/>
        <item x="823"/>
        <item x="894"/>
        <item x="965"/>
        <item x="1036"/>
        <item x="1107"/>
        <item x="1178"/>
        <item x="1249"/>
        <item x="1320"/>
        <item x="1391"/>
        <item x="1462"/>
        <item x="1533"/>
        <item x="1603"/>
        <item x="1673"/>
        <item x="1743"/>
        <item x="1813"/>
        <item x="1883"/>
        <item x="1953"/>
        <item x="2018"/>
        <item x="2082"/>
        <item x="2134"/>
        <item x="48"/>
        <item x="119"/>
        <item x="190"/>
        <item x="261"/>
        <item x="332"/>
        <item x="403"/>
        <item x="474"/>
        <item x="545"/>
        <item x="616"/>
        <item x="687"/>
        <item x="758"/>
        <item x="829"/>
        <item x="900"/>
        <item x="971"/>
        <item x="1042"/>
        <item x="1113"/>
        <item x="1184"/>
        <item x="1255"/>
        <item x="1326"/>
        <item x="1397"/>
        <item x="1468"/>
        <item x="1539"/>
        <item x="1609"/>
        <item x="1679"/>
        <item x="1749"/>
        <item x="1819"/>
        <item x="1889"/>
        <item x="1959"/>
        <item x="2024"/>
        <item x="2088"/>
        <item x="54"/>
        <item x="125"/>
        <item x="196"/>
        <item x="267"/>
        <item x="338"/>
        <item x="409"/>
        <item x="480"/>
        <item x="551"/>
        <item x="622"/>
        <item x="693"/>
        <item x="764"/>
        <item x="835"/>
        <item x="906"/>
        <item x="977"/>
        <item x="1048"/>
        <item x="1119"/>
        <item x="1190"/>
        <item x="1261"/>
        <item x="1332"/>
        <item x="1403"/>
        <item x="1474"/>
        <item x="1545"/>
        <item x="1615"/>
        <item x="1685"/>
        <item x="1755"/>
        <item x="1825"/>
        <item x="1895"/>
        <item x="1965"/>
        <item x="2030"/>
        <item x="2094"/>
        <item x="2140"/>
        <item x="60"/>
        <item x="131"/>
        <item x="202"/>
        <item x="273"/>
        <item x="344"/>
        <item x="415"/>
        <item x="486"/>
        <item x="557"/>
        <item x="628"/>
        <item x="699"/>
        <item x="770"/>
        <item x="841"/>
        <item x="912"/>
        <item x="983"/>
        <item x="1054"/>
        <item x="1125"/>
        <item x="1196"/>
        <item x="1267"/>
        <item x="1338"/>
        <item x="1409"/>
        <item x="1480"/>
        <item x="1551"/>
        <item x="1621"/>
        <item x="1691"/>
        <item x="1761"/>
        <item x="1831"/>
        <item x="1901"/>
        <item x="1971"/>
        <item x="2036"/>
        <item x="2100"/>
        <item x="66"/>
        <item x="137"/>
        <item x="208"/>
        <item x="279"/>
        <item x="350"/>
        <item x="421"/>
        <item x="492"/>
        <item x="563"/>
        <item x="634"/>
        <item x="705"/>
        <item x="776"/>
        <item x="847"/>
        <item x="918"/>
        <item x="989"/>
        <item x="1060"/>
        <item x="1131"/>
        <item x="1202"/>
        <item x="1273"/>
        <item x="1344"/>
        <item x="1415"/>
        <item x="1486"/>
        <item x="1556"/>
        <item x="1626"/>
        <item x="1696"/>
        <item x="1766"/>
        <item x="1836"/>
        <item x="1906"/>
        <item x="1976"/>
        <item x="2041"/>
        <item x="2105"/>
        <item x="2146"/>
        <item x="1"/>
        <item x="72"/>
        <item x="143"/>
        <item x="214"/>
        <item x="285"/>
        <item x="356"/>
        <item x="427"/>
        <item x="498"/>
        <item x="569"/>
        <item x="640"/>
        <item x="711"/>
        <item x="782"/>
        <item x="853"/>
        <item x="924"/>
        <item x="995"/>
        <item x="1066"/>
        <item x="1137"/>
        <item x="1208"/>
        <item x="1279"/>
        <item x="1350"/>
        <item x="1421"/>
        <item x="1492"/>
        <item x="1562"/>
        <item x="1632"/>
        <item x="1702"/>
        <item x="1772"/>
        <item x="1842"/>
        <item x="1912"/>
        <item x="1982"/>
        <item x="2047"/>
        <item x="2111"/>
        <item x="7"/>
        <item x="78"/>
        <item x="149"/>
        <item x="220"/>
        <item x="291"/>
        <item x="362"/>
        <item x="433"/>
        <item x="504"/>
        <item x="575"/>
        <item x="646"/>
        <item x="717"/>
        <item x="788"/>
        <item x="859"/>
        <item x="930"/>
        <item x="1001"/>
        <item x="1072"/>
        <item x="1143"/>
        <item x="1214"/>
        <item x="1285"/>
        <item x="1356"/>
        <item x="1427"/>
        <item x="1498"/>
        <item x="1568"/>
        <item x="1638"/>
        <item x="1708"/>
        <item x="1778"/>
        <item x="1848"/>
        <item x="1918"/>
        <item x="13"/>
        <item x="84"/>
        <item x="155"/>
        <item x="226"/>
        <item x="297"/>
        <item x="368"/>
        <item x="439"/>
        <item x="510"/>
        <item x="581"/>
        <item x="652"/>
        <item x="723"/>
        <item x="794"/>
        <item x="865"/>
        <item x="936"/>
        <item x="1007"/>
        <item x="1078"/>
        <item x="1149"/>
        <item x="1220"/>
        <item x="1291"/>
        <item x="1362"/>
        <item x="1433"/>
        <item x="1504"/>
        <item x="1574"/>
        <item x="1644"/>
        <item x="1714"/>
        <item x="1784"/>
        <item x="1854"/>
        <item x="1924"/>
        <item x="1989"/>
        <item x="2053"/>
        <item x="2117"/>
        <item x="19"/>
        <item x="90"/>
        <item x="161"/>
        <item x="232"/>
        <item x="303"/>
        <item x="374"/>
        <item x="445"/>
        <item x="516"/>
        <item x="587"/>
        <item x="658"/>
        <item x="729"/>
        <item x="800"/>
        <item x="871"/>
        <item x="942"/>
        <item x="1013"/>
        <item x="1084"/>
        <item x="1155"/>
        <item x="1226"/>
        <item x="1297"/>
        <item x="1368"/>
        <item x="1439"/>
        <item x="1510"/>
        <item x="1580"/>
        <item x="1650"/>
        <item x="1720"/>
        <item x="1790"/>
        <item x="1860"/>
        <item x="1930"/>
        <item x="1995"/>
        <item x="2059"/>
        <item x="25"/>
        <item x="96"/>
        <item x="167"/>
        <item x="238"/>
        <item x="309"/>
        <item x="380"/>
        <item x="451"/>
        <item x="522"/>
        <item x="593"/>
        <item x="664"/>
        <item x="735"/>
        <item x="806"/>
        <item x="877"/>
        <item x="948"/>
        <item x="1019"/>
        <item x="1090"/>
        <item x="1161"/>
        <item x="1232"/>
        <item x="1303"/>
        <item x="1374"/>
        <item x="1445"/>
        <item x="1516"/>
        <item x="1586"/>
        <item x="1656"/>
        <item x="1726"/>
        <item x="1796"/>
        <item x="1866"/>
        <item x="1936"/>
        <item x="2001"/>
        <item x="2065"/>
        <item x="2123"/>
        <item x="31"/>
        <item x="102"/>
        <item x="173"/>
        <item x="244"/>
        <item x="315"/>
        <item x="386"/>
        <item x="457"/>
        <item x="528"/>
        <item x="599"/>
        <item x="670"/>
        <item x="741"/>
        <item x="812"/>
        <item x="883"/>
        <item x="954"/>
        <item x="1025"/>
        <item x="1096"/>
        <item x="1167"/>
        <item x="1238"/>
        <item x="1309"/>
        <item x="1380"/>
        <item x="1451"/>
        <item x="1522"/>
        <item x="1592"/>
        <item x="1662"/>
        <item x="1732"/>
        <item x="1802"/>
        <item x="1872"/>
        <item x="1942"/>
        <item x="2007"/>
        <item x="2071"/>
        <item x="37"/>
        <item x="108"/>
        <item x="179"/>
        <item x="250"/>
        <item x="321"/>
        <item x="392"/>
        <item x="463"/>
        <item x="534"/>
        <item x="605"/>
        <item x="676"/>
        <item x="747"/>
        <item x="818"/>
        <item x="889"/>
        <item x="960"/>
        <item x="1031"/>
        <item x="1102"/>
        <item x="1173"/>
        <item x="1244"/>
        <item x="1315"/>
        <item x="1386"/>
        <item x="1457"/>
        <item x="1528"/>
        <item x="1598"/>
        <item x="1668"/>
        <item x="1738"/>
        <item x="1808"/>
        <item x="1878"/>
        <item x="1948"/>
        <item x="2013"/>
        <item x="2077"/>
        <item x="2129"/>
        <item x="43"/>
        <item x="114"/>
        <item x="185"/>
        <item x="256"/>
        <item x="327"/>
        <item x="398"/>
        <item x="469"/>
        <item x="540"/>
        <item x="611"/>
        <item x="682"/>
        <item x="753"/>
        <item x="824"/>
        <item x="895"/>
        <item x="966"/>
        <item x="1037"/>
        <item x="1108"/>
        <item x="1179"/>
        <item x="1250"/>
        <item x="1321"/>
        <item x="1392"/>
        <item x="1463"/>
        <item x="1534"/>
        <item x="1604"/>
        <item x="1674"/>
        <item x="1744"/>
        <item x="1814"/>
        <item x="1884"/>
        <item x="1954"/>
        <item x="2019"/>
        <item x="2083"/>
        <item x="2135"/>
        <item x="49"/>
        <item x="120"/>
        <item x="191"/>
        <item x="262"/>
        <item x="333"/>
        <item x="404"/>
        <item x="475"/>
        <item x="546"/>
        <item x="617"/>
        <item x="688"/>
        <item x="759"/>
        <item x="830"/>
        <item x="901"/>
        <item x="972"/>
        <item x="1043"/>
        <item x="1114"/>
        <item x="1185"/>
        <item x="1256"/>
        <item x="1327"/>
        <item x="1398"/>
        <item x="1469"/>
        <item x="1540"/>
        <item x="1610"/>
        <item x="1680"/>
        <item x="1750"/>
        <item x="1820"/>
        <item x="1890"/>
        <item x="1960"/>
        <item x="2025"/>
        <item x="2089"/>
        <item x="55"/>
        <item x="126"/>
        <item x="197"/>
        <item x="268"/>
        <item x="339"/>
        <item x="410"/>
        <item x="481"/>
        <item x="552"/>
        <item x="623"/>
        <item x="694"/>
        <item x="765"/>
        <item x="836"/>
        <item x="907"/>
        <item x="978"/>
        <item x="1049"/>
        <item x="1120"/>
        <item x="1191"/>
        <item x="1262"/>
        <item x="1333"/>
        <item x="1404"/>
        <item x="1475"/>
        <item x="1546"/>
        <item x="1616"/>
        <item x="1686"/>
        <item x="1756"/>
        <item x="1826"/>
        <item x="1896"/>
        <item x="1966"/>
        <item x="2031"/>
        <item x="2095"/>
        <item x="2141"/>
        <item x="61"/>
        <item x="132"/>
        <item x="203"/>
        <item x="274"/>
        <item x="345"/>
        <item x="416"/>
        <item x="487"/>
        <item x="558"/>
        <item x="629"/>
        <item x="700"/>
        <item x="771"/>
        <item x="842"/>
        <item x="913"/>
        <item x="984"/>
        <item x="1055"/>
        <item x="1126"/>
        <item x="1197"/>
        <item x="1268"/>
        <item x="1339"/>
        <item x="1410"/>
        <item x="1481"/>
        <item x="1552"/>
        <item x="1622"/>
        <item x="1692"/>
        <item x="1762"/>
        <item x="1832"/>
        <item x="1902"/>
        <item x="1972"/>
        <item x="2037"/>
        <item x="2101"/>
        <item x="67"/>
        <item x="138"/>
        <item x="209"/>
        <item x="280"/>
        <item x="351"/>
        <item x="422"/>
        <item x="493"/>
        <item x="564"/>
        <item x="635"/>
        <item x="706"/>
        <item x="777"/>
        <item x="848"/>
        <item x="919"/>
        <item x="990"/>
        <item x="1061"/>
        <item x="1132"/>
        <item x="1203"/>
        <item x="1274"/>
        <item x="1345"/>
        <item x="1416"/>
        <item x="1487"/>
        <item x="1557"/>
        <item x="1627"/>
        <item x="1697"/>
        <item x="1767"/>
        <item x="1837"/>
        <item x="1907"/>
        <item x="1977"/>
        <item x="2042"/>
        <item x="2106"/>
        <item x="2147"/>
        <item x="2"/>
        <item x="73"/>
        <item x="144"/>
        <item x="215"/>
        <item x="286"/>
        <item x="357"/>
        <item x="428"/>
        <item x="499"/>
        <item x="570"/>
        <item x="641"/>
        <item x="712"/>
        <item x="783"/>
        <item x="854"/>
        <item x="925"/>
        <item x="996"/>
        <item x="1067"/>
        <item x="1138"/>
        <item x="1209"/>
        <item x="1280"/>
        <item x="1351"/>
        <item x="1422"/>
        <item x="1493"/>
        <item x="1563"/>
        <item x="1633"/>
        <item x="1703"/>
        <item x="1773"/>
        <item x="1843"/>
        <item x="1913"/>
        <item x="1983"/>
        <item x="2048"/>
        <item x="2112"/>
        <item x="8"/>
        <item x="79"/>
        <item x="150"/>
        <item x="221"/>
        <item x="292"/>
        <item x="363"/>
        <item x="434"/>
        <item x="505"/>
        <item x="576"/>
        <item x="647"/>
        <item x="718"/>
        <item x="789"/>
        <item x="860"/>
        <item x="931"/>
        <item x="1002"/>
        <item x="1073"/>
        <item x="1144"/>
        <item x="1215"/>
        <item x="1286"/>
        <item x="1357"/>
        <item x="1428"/>
        <item x="1499"/>
        <item x="1569"/>
        <item x="1639"/>
        <item x="1709"/>
        <item x="1779"/>
        <item x="1849"/>
        <item x="1919"/>
        <item x="1987"/>
        <item x="14"/>
        <item x="85"/>
        <item x="156"/>
        <item x="227"/>
        <item x="298"/>
        <item x="369"/>
        <item x="440"/>
        <item x="511"/>
        <item x="582"/>
        <item x="653"/>
        <item x="724"/>
        <item x="795"/>
        <item x="866"/>
        <item x="937"/>
        <item x="1008"/>
        <item x="1079"/>
        <item x="1150"/>
        <item x="1221"/>
        <item x="1292"/>
        <item x="1363"/>
        <item x="1434"/>
        <item x="1505"/>
        <item x="1575"/>
        <item x="1645"/>
        <item x="1715"/>
        <item x="1785"/>
        <item x="1855"/>
        <item x="1925"/>
        <item x="1990"/>
        <item x="2054"/>
        <item x="2118"/>
        <item x="20"/>
        <item x="91"/>
        <item x="162"/>
        <item x="233"/>
        <item x="304"/>
        <item x="375"/>
        <item x="446"/>
        <item x="517"/>
        <item x="588"/>
        <item x="659"/>
        <item x="730"/>
        <item x="801"/>
        <item x="872"/>
        <item x="943"/>
        <item x="1014"/>
        <item x="1085"/>
        <item x="1156"/>
        <item x="1227"/>
        <item x="1298"/>
        <item x="1369"/>
        <item x="1440"/>
        <item x="1511"/>
        <item x="1581"/>
        <item x="1651"/>
        <item x="1721"/>
        <item x="1791"/>
        <item x="1861"/>
        <item x="1931"/>
        <item x="1996"/>
        <item x="2060"/>
        <item x="26"/>
        <item x="97"/>
        <item x="168"/>
        <item x="239"/>
        <item x="310"/>
        <item x="381"/>
        <item x="452"/>
        <item x="523"/>
        <item x="594"/>
        <item x="665"/>
        <item x="736"/>
        <item x="807"/>
        <item x="878"/>
        <item x="949"/>
        <item x="1020"/>
        <item x="1091"/>
        <item x="1162"/>
        <item x="1233"/>
        <item x="1304"/>
        <item x="1375"/>
        <item x="1446"/>
        <item x="1517"/>
        <item x="1587"/>
        <item x="1657"/>
        <item x="1727"/>
        <item x="1797"/>
        <item x="1867"/>
        <item x="1937"/>
        <item x="2002"/>
        <item x="2066"/>
        <item x="2124"/>
        <item x="32"/>
        <item x="103"/>
        <item x="174"/>
        <item x="245"/>
        <item x="316"/>
        <item x="387"/>
        <item x="458"/>
        <item x="529"/>
        <item x="600"/>
        <item x="671"/>
        <item x="742"/>
        <item x="813"/>
        <item x="884"/>
        <item x="955"/>
        <item x="1026"/>
        <item x="1097"/>
        <item x="1168"/>
        <item x="1239"/>
        <item x="1310"/>
        <item x="1381"/>
        <item x="1452"/>
        <item x="1523"/>
        <item x="1593"/>
        <item x="1663"/>
        <item x="1733"/>
        <item x="1803"/>
        <item x="1873"/>
        <item x="1943"/>
        <item x="2008"/>
        <item x="2072"/>
        <item x="38"/>
        <item x="109"/>
        <item x="180"/>
        <item x="251"/>
        <item x="322"/>
        <item x="393"/>
        <item x="464"/>
        <item x="535"/>
        <item x="606"/>
        <item x="677"/>
        <item x="748"/>
        <item x="819"/>
        <item x="890"/>
        <item x="961"/>
        <item x="1032"/>
        <item x="1103"/>
        <item x="1174"/>
        <item x="1245"/>
        <item x="1316"/>
        <item x="1387"/>
        <item x="1458"/>
        <item x="1529"/>
        <item x="1599"/>
        <item x="1669"/>
        <item x="1739"/>
        <item x="1809"/>
        <item x="1879"/>
        <item x="1949"/>
        <item x="2014"/>
        <item x="2078"/>
        <item x="2130"/>
        <item x="44"/>
        <item x="115"/>
        <item x="186"/>
        <item x="257"/>
        <item x="328"/>
        <item x="399"/>
        <item x="470"/>
        <item x="541"/>
        <item x="612"/>
        <item x="683"/>
        <item x="754"/>
        <item x="825"/>
        <item x="896"/>
        <item x="967"/>
        <item x="1038"/>
        <item x="1109"/>
        <item x="1180"/>
        <item x="1251"/>
        <item x="1322"/>
        <item x="1393"/>
        <item x="1464"/>
        <item x="1535"/>
        <item x="1605"/>
        <item x="1675"/>
        <item x="1745"/>
        <item x="1815"/>
        <item x="1885"/>
        <item x="1955"/>
        <item x="2020"/>
        <item x="2084"/>
        <item x="2136"/>
        <item x="50"/>
        <item x="121"/>
        <item x="192"/>
        <item x="263"/>
        <item x="334"/>
        <item x="405"/>
        <item x="476"/>
        <item x="547"/>
        <item x="618"/>
        <item x="689"/>
        <item x="760"/>
        <item x="831"/>
        <item x="902"/>
        <item x="973"/>
        <item x="1044"/>
        <item x="1115"/>
        <item x="1186"/>
        <item x="1257"/>
        <item x="1328"/>
        <item x="1399"/>
        <item x="1470"/>
        <item x="1541"/>
        <item x="1611"/>
        <item x="1681"/>
        <item x="1751"/>
        <item x="1821"/>
        <item x="1891"/>
        <item x="1961"/>
        <item x="2026"/>
        <item x="2090"/>
        <item x="56"/>
        <item x="127"/>
        <item x="198"/>
        <item x="269"/>
        <item x="340"/>
        <item x="411"/>
        <item x="482"/>
        <item x="553"/>
        <item x="624"/>
        <item x="695"/>
        <item x="766"/>
        <item x="837"/>
        <item x="908"/>
        <item x="979"/>
        <item x="1050"/>
        <item x="1121"/>
        <item x="1192"/>
        <item x="1263"/>
        <item x="1334"/>
        <item x="1405"/>
        <item x="1476"/>
        <item x="1547"/>
        <item x="1617"/>
        <item x="1687"/>
        <item x="1757"/>
        <item x="1827"/>
        <item x="1897"/>
        <item x="1967"/>
        <item x="2032"/>
        <item x="2096"/>
        <item x="2142"/>
        <item x="62"/>
        <item x="133"/>
        <item x="204"/>
        <item x="275"/>
        <item x="346"/>
        <item x="417"/>
        <item x="488"/>
        <item x="559"/>
        <item x="630"/>
        <item x="701"/>
        <item x="772"/>
        <item x="843"/>
        <item x="914"/>
        <item x="985"/>
        <item x="1056"/>
        <item x="1127"/>
        <item x="1198"/>
        <item x="1269"/>
        <item x="1340"/>
        <item x="1411"/>
        <item x="1482"/>
        <item x="1553"/>
        <item x="1623"/>
        <item x="1693"/>
        <item x="1763"/>
        <item x="1833"/>
        <item x="1903"/>
        <item x="1973"/>
        <item x="2038"/>
        <item x="2102"/>
        <item x="68"/>
        <item x="139"/>
        <item x="210"/>
        <item x="281"/>
        <item x="352"/>
        <item x="423"/>
        <item x="494"/>
        <item x="565"/>
        <item x="636"/>
        <item x="707"/>
        <item x="778"/>
        <item x="849"/>
        <item x="920"/>
        <item x="991"/>
        <item x="1062"/>
        <item x="1133"/>
        <item x="1204"/>
        <item x="1275"/>
        <item x="1346"/>
        <item x="1417"/>
        <item x="1488"/>
        <item x="1558"/>
        <item x="1628"/>
        <item x="1698"/>
        <item x="1768"/>
        <item x="1838"/>
        <item x="1908"/>
        <item x="1978"/>
        <item x="2043"/>
        <item x="2107"/>
        <item x="2148"/>
        <item x="3"/>
        <item x="74"/>
        <item x="145"/>
        <item x="216"/>
        <item x="287"/>
        <item x="358"/>
        <item x="429"/>
        <item x="500"/>
        <item x="571"/>
        <item x="642"/>
        <item x="713"/>
        <item x="784"/>
        <item x="855"/>
        <item x="926"/>
        <item x="997"/>
        <item x="1068"/>
        <item x="1139"/>
        <item x="1210"/>
        <item x="1281"/>
        <item x="1352"/>
        <item x="1423"/>
        <item x="1494"/>
        <item x="1564"/>
        <item x="1634"/>
        <item x="1704"/>
        <item x="1774"/>
        <item x="1844"/>
        <item x="1914"/>
        <item x="1984"/>
        <item x="2049"/>
        <item x="2113"/>
        <item x="9"/>
        <item x="80"/>
        <item x="151"/>
        <item x="222"/>
        <item x="293"/>
        <item x="364"/>
        <item x="435"/>
        <item x="506"/>
        <item x="577"/>
        <item x="648"/>
        <item x="719"/>
        <item x="790"/>
        <item x="861"/>
        <item x="932"/>
        <item x="1003"/>
        <item x="1074"/>
        <item x="1145"/>
        <item x="1216"/>
        <item x="1287"/>
        <item x="1358"/>
        <item x="1429"/>
        <item x="1500"/>
        <item x="1570"/>
        <item x="1640"/>
        <item x="1710"/>
        <item x="1780"/>
        <item x="1850"/>
        <item x="1920"/>
        <item x="15"/>
        <item x="86"/>
        <item x="157"/>
        <item x="228"/>
        <item x="299"/>
        <item x="370"/>
        <item x="441"/>
        <item x="512"/>
        <item x="583"/>
        <item x="654"/>
        <item x="725"/>
        <item x="796"/>
        <item x="867"/>
        <item x="938"/>
        <item x="1009"/>
        <item x="1080"/>
        <item x="1151"/>
        <item x="1222"/>
        <item x="1293"/>
        <item x="1364"/>
        <item x="1435"/>
        <item x="1506"/>
        <item x="1576"/>
        <item x="1646"/>
        <item x="1716"/>
        <item x="1786"/>
        <item x="1856"/>
        <item x="1926"/>
        <item x="1991"/>
        <item x="2055"/>
        <item x="2119"/>
        <item x="21"/>
        <item x="92"/>
        <item x="163"/>
        <item x="234"/>
        <item x="305"/>
        <item x="376"/>
        <item x="447"/>
        <item x="518"/>
        <item x="589"/>
        <item x="660"/>
        <item x="731"/>
        <item x="802"/>
        <item x="873"/>
        <item x="944"/>
        <item x="1015"/>
        <item x="1086"/>
        <item x="1157"/>
        <item x="1228"/>
        <item x="1299"/>
        <item x="1370"/>
        <item x="1441"/>
        <item x="1512"/>
        <item x="1582"/>
        <item x="1652"/>
        <item x="1722"/>
        <item x="1792"/>
        <item x="1862"/>
        <item x="1932"/>
        <item x="1997"/>
        <item x="2061"/>
        <item x="27"/>
        <item x="98"/>
        <item x="169"/>
        <item x="240"/>
        <item x="311"/>
        <item x="382"/>
        <item x="453"/>
        <item x="524"/>
        <item x="595"/>
        <item x="666"/>
        <item x="737"/>
        <item x="808"/>
        <item x="879"/>
        <item x="950"/>
        <item x="1021"/>
        <item x="1092"/>
        <item x="1163"/>
        <item x="1234"/>
        <item x="1305"/>
        <item x="1376"/>
        <item x="1447"/>
        <item x="1518"/>
        <item x="1588"/>
        <item x="1658"/>
        <item x="1728"/>
        <item x="1798"/>
        <item x="1868"/>
        <item x="1938"/>
        <item x="2003"/>
        <item x="2067"/>
        <item x="2125"/>
        <item x="33"/>
        <item x="104"/>
        <item x="175"/>
        <item x="246"/>
        <item x="317"/>
        <item x="388"/>
        <item x="459"/>
        <item x="530"/>
        <item x="601"/>
        <item x="672"/>
        <item x="743"/>
        <item x="814"/>
        <item x="885"/>
        <item x="956"/>
        <item x="1027"/>
        <item x="1098"/>
        <item x="1169"/>
        <item x="1240"/>
        <item x="1311"/>
        <item x="1382"/>
        <item x="1453"/>
        <item x="1524"/>
        <item x="1594"/>
        <item x="1664"/>
        <item x="1734"/>
        <item x="1804"/>
        <item x="1874"/>
        <item x="1944"/>
        <item x="2009"/>
        <item x="2073"/>
        <item x="39"/>
        <item x="110"/>
        <item x="181"/>
        <item x="252"/>
        <item x="323"/>
        <item x="394"/>
        <item x="465"/>
        <item x="536"/>
        <item x="607"/>
        <item x="678"/>
        <item x="749"/>
        <item x="820"/>
        <item x="891"/>
        <item x="962"/>
        <item x="1033"/>
        <item x="1104"/>
        <item x="1175"/>
        <item x="1246"/>
        <item x="1317"/>
        <item x="1388"/>
        <item x="1459"/>
        <item x="1530"/>
        <item x="1600"/>
        <item x="1670"/>
        <item x="1740"/>
        <item x="1810"/>
        <item x="1880"/>
        <item x="1950"/>
        <item x="2015"/>
        <item x="2079"/>
        <item x="2131"/>
        <item x="45"/>
        <item x="116"/>
        <item x="187"/>
        <item x="258"/>
        <item x="329"/>
        <item x="400"/>
        <item x="471"/>
        <item x="542"/>
        <item x="613"/>
        <item x="684"/>
        <item x="755"/>
        <item x="826"/>
        <item x="897"/>
        <item x="968"/>
        <item x="1039"/>
        <item x="1110"/>
        <item x="1181"/>
        <item x="1252"/>
        <item x="1323"/>
        <item x="1394"/>
        <item x="1465"/>
        <item x="1536"/>
        <item x="1606"/>
        <item x="1676"/>
        <item x="1746"/>
        <item x="1816"/>
        <item x="1886"/>
        <item x="1956"/>
        <item x="2021"/>
        <item x="2085"/>
        <item x="2137"/>
        <item x="51"/>
        <item x="122"/>
        <item x="193"/>
        <item x="264"/>
        <item x="335"/>
        <item x="406"/>
        <item x="477"/>
        <item x="548"/>
        <item x="619"/>
        <item x="690"/>
        <item x="761"/>
        <item x="832"/>
        <item x="903"/>
        <item x="974"/>
        <item x="1045"/>
        <item x="1116"/>
        <item x="1187"/>
        <item x="1258"/>
        <item x="1329"/>
        <item x="1400"/>
        <item x="1471"/>
        <item x="1542"/>
        <item x="1612"/>
        <item x="1682"/>
        <item x="1752"/>
        <item x="1822"/>
        <item x="1892"/>
        <item x="1962"/>
        <item x="2027"/>
        <item x="2091"/>
        <item x="57"/>
        <item x="128"/>
        <item x="199"/>
        <item x="270"/>
        <item x="341"/>
        <item x="412"/>
        <item x="483"/>
        <item x="554"/>
        <item x="625"/>
        <item x="696"/>
        <item x="767"/>
        <item x="838"/>
        <item x="909"/>
        <item x="980"/>
        <item x="1051"/>
        <item x="1122"/>
        <item x="1193"/>
        <item x="1264"/>
        <item x="1335"/>
        <item x="1406"/>
        <item x="1477"/>
        <item x="1548"/>
        <item x="1618"/>
        <item x="1688"/>
        <item x="1758"/>
        <item x="1828"/>
        <item x="1898"/>
        <item x="1968"/>
        <item x="2033"/>
        <item x="2097"/>
        <item x="2143"/>
        <item x="63"/>
        <item x="134"/>
        <item x="205"/>
        <item x="276"/>
        <item x="347"/>
        <item x="418"/>
        <item x="489"/>
        <item x="560"/>
        <item x="631"/>
        <item x="702"/>
        <item x="773"/>
        <item x="844"/>
        <item x="915"/>
        <item x="986"/>
        <item x="1057"/>
        <item x="1128"/>
        <item x="1199"/>
        <item x="1270"/>
        <item x="1341"/>
        <item x="1412"/>
        <item x="1483"/>
        <item x="1554"/>
        <item x="1624"/>
        <item x="1694"/>
        <item x="1764"/>
        <item x="1834"/>
        <item x="1904"/>
        <item x="1974"/>
        <item x="2039"/>
        <item x="2103"/>
        <item x="69"/>
        <item x="140"/>
        <item x="211"/>
        <item x="282"/>
        <item x="353"/>
        <item x="424"/>
        <item x="495"/>
        <item x="566"/>
        <item x="637"/>
        <item x="708"/>
        <item x="779"/>
        <item x="850"/>
        <item x="921"/>
        <item x="992"/>
        <item x="1063"/>
        <item x="1134"/>
        <item x="1205"/>
        <item x="1276"/>
        <item x="1347"/>
        <item x="1418"/>
        <item x="1489"/>
        <item x="1559"/>
        <item x="1629"/>
        <item x="1699"/>
        <item x="1769"/>
        <item x="1839"/>
        <item x="1909"/>
        <item x="1979"/>
        <item x="2044"/>
        <item x="2108"/>
        <item x="2149"/>
        <item x="4"/>
        <item x="75"/>
        <item x="146"/>
        <item x="217"/>
        <item x="288"/>
        <item x="359"/>
        <item x="430"/>
        <item x="501"/>
        <item x="572"/>
        <item x="643"/>
        <item x="714"/>
        <item x="785"/>
        <item x="856"/>
        <item x="927"/>
        <item x="998"/>
        <item x="1069"/>
        <item x="1140"/>
        <item x="1211"/>
        <item x="1282"/>
        <item x="1353"/>
        <item x="1424"/>
        <item x="1495"/>
        <item x="1565"/>
        <item x="1635"/>
        <item x="1705"/>
        <item x="1775"/>
        <item x="1845"/>
        <item x="1915"/>
        <item x="1985"/>
        <item x="2050"/>
        <item x="2114"/>
        <item x="10"/>
        <item x="81"/>
        <item x="152"/>
        <item x="223"/>
        <item x="294"/>
        <item x="365"/>
        <item x="436"/>
        <item x="507"/>
        <item x="578"/>
        <item x="649"/>
        <item x="720"/>
        <item x="791"/>
        <item x="862"/>
        <item x="933"/>
        <item x="1004"/>
        <item x="1075"/>
        <item x="1146"/>
        <item x="1217"/>
        <item x="1288"/>
        <item x="1359"/>
        <item x="1430"/>
        <item x="1501"/>
        <item x="1571"/>
        <item x="1641"/>
        <item x="1711"/>
        <item x="1781"/>
        <item x="1851"/>
        <item x="1921"/>
        <item x="16"/>
        <item x="87"/>
        <item x="158"/>
        <item x="229"/>
        <item x="300"/>
        <item x="371"/>
        <item x="442"/>
        <item x="513"/>
        <item x="584"/>
        <item x="655"/>
        <item x="726"/>
        <item x="797"/>
        <item x="868"/>
        <item x="939"/>
        <item x="1010"/>
        <item x="1081"/>
        <item x="1152"/>
        <item x="1223"/>
        <item x="1294"/>
        <item x="1365"/>
        <item x="1436"/>
        <item x="1507"/>
        <item x="1577"/>
        <item x="1647"/>
        <item x="1717"/>
        <item x="1787"/>
        <item x="1857"/>
        <item x="1927"/>
        <item x="1992"/>
        <item x="2056"/>
        <item x="2120"/>
        <item x="22"/>
        <item x="93"/>
        <item x="164"/>
        <item x="235"/>
        <item x="306"/>
        <item x="377"/>
        <item x="448"/>
        <item x="519"/>
        <item x="590"/>
        <item x="661"/>
        <item x="732"/>
        <item x="803"/>
        <item x="874"/>
        <item x="945"/>
        <item x="1016"/>
        <item x="1087"/>
        <item x="1158"/>
        <item x="1229"/>
        <item x="1300"/>
        <item x="1371"/>
        <item x="1442"/>
        <item x="1513"/>
        <item x="1583"/>
        <item x="1653"/>
        <item x="1723"/>
        <item x="1793"/>
        <item x="1863"/>
        <item x="1933"/>
        <item x="1998"/>
        <item x="2062"/>
        <item x="28"/>
        <item x="99"/>
        <item x="170"/>
        <item x="241"/>
        <item x="312"/>
        <item x="383"/>
        <item x="454"/>
        <item x="525"/>
        <item x="596"/>
        <item x="667"/>
        <item x="738"/>
        <item x="809"/>
        <item x="880"/>
        <item x="951"/>
        <item x="1022"/>
        <item x="1093"/>
        <item x="1164"/>
        <item x="1235"/>
        <item x="1306"/>
        <item x="1377"/>
        <item x="1448"/>
        <item x="1519"/>
        <item x="1589"/>
        <item x="1659"/>
        <item x="1729"/>
        <item x="1799"/>
        <item x="1869"/>
        <item x="1939"/>
        <item x="2004"/>
        <item x="2068"/>
        <item x="2126"/>
        <item x="34"/>
        <item x="105"/>
        <item x="176"/>
        <item x="247"/>
        <item x="318"/>
        <item x="389"/>
        <item x="460"/>
        <item x="531"/>
        <item x="602"/>
        <item x="673"/>
        <item x="744"/>
        <item x="815"/>
        <item x="886"/>
        <item x="957"/>
        <item x="1028"/>
        <item x="1099"/>
        <item x="1170"/>
        <item x="1241"/>
        <item x="1312"/>
        <item x="1383"/>
        <item x="1454"/>
        <item x="1525"/>
        <item x="1595"/>
        <item x="1665"/>
        <item x="1735"/>
        <item x="1805"/>
        <item x="1875"/>
        <item x="1945"/>
        <item x="2010"/>
        <item x="2074"/>
        <item x="40"/>
        <item x="111"/>
        <item x="182"/>
        <item x="253"/>
        <item x="324"/>
        <item x="395"/>
        <item x="466"/>
        <item x="537"/>
        <item x="608"/>
        <item x="679"/>
        <item x="750"/>
        <item x="821"/>
        <item x="892"/>
        <item x="963"/>
        <item x="1034"/>
        <item x="1105"/>
        <item x="1176"/>
        <item x="1247"/>
        <item x="1318"/>
        <item x="1389"/>
        <item x="1460"/>
        <item x="1531"/>
        <item x="1601"/>
        <item x="1671"/>
        <item x="1741"/>
        <item x="1811"/>
        <item x="1881"/>
        <item x="1951"/>
        <item x="2016"/>
        <item x="2080"/>
        <item x="2132"/>
        <item x="46"/>
        <item x="117"/>
        <item x="188"/>
        <item x="259"/>
        <item x="330"/>
        <item x="401"/>
        <item x="472"/>
        <item x="543"/>
        <item x="614"/>
        <item x="685"/>
        <item x="756"/>
        <item x="827"/>
        <item x="898"/>
        <item x="969"/>
        <item x="1040"/>
        <item x="1111"/>
        <item x="1182"/>
        <item x="1253"/>
        <item x="1324"/>
        <item x="1395"/>
        <item x="1466"/>
        <item x="1537"/>
        <item x="1607"/>
        <item x="1677"/>
        <item x="1747"/>
        <item x="1817"/>
        <item x="1887"/>
        <item x="1957"/>
        <item x="2022"/>
        <item x="2086"/>
        <item x="2138"/>
        <item x="52"/>
        <item x="123"/>
        <item x="194"/>
        <item x="265"/>
        <item x="336"/>
        <item x="407"/>
        <item x="478"/>
        <item x="549"/>
        <item x="620"/>
        <item x="691"/>
        <item x="762"/>
        <item x="833"/>
        <item x="904"/>
        <item x="975"/>
        <item x="1046"/>
        <item x="1117"/>
        <item x="1188"/>
        <item x="1259"/>
        <item x="1330"/>
        <item x="1401"/>
        <item x="1472"/>
        <item x="1543"/>
        <item x="1613"/>
        <item x="1683"/>
        <item x="1753"/>
        <item x="1823"/>
        <item x="1893"/>
        <item x="1963"/>
        <item x="2028"/>
        <item x="2092"/>
        <item x="58"/>
        <item x="129"/>
        <item x="200"/>
        <item x="271"/>
        <item x="342"/>
        <item x="413"/>
        <item x="484"/>
        <item x="555"/>
        <item x="626"/>
        <item x="697"/>
        <item x="768"/>
        <item x="839"/>
        <item x="910"/>
        <item x="981"/>
        <item x="1052"/>
        <item x="1123"/>
        <item x="1194"/>
        <item x="1265"/>
        <item x="1336"/>
        <item x="1407"/>
        <item x="1478"/>
        <item x="1549"/>
        <item x="1619"/>
        <item x="1689"/>
        <item x="1759"/>
        <item x="1829"/>
        <item x="1899"/>
        <item x="1969"/>
        <item x="2034"/>
        <item x="2098"/>
        <item x="2144"/>
        <item x="64"/>
        <item x="135"/>
        <item x="206"/>
        <item x="277"/>
        <item x="348"/>
        <item x="419"/>
        <item x="490"/>
        <item x="561"/>
        <item x="632"/>
        <item x="703"/>
        <item x="774"/>
        <item x="845"/>
        <item x="916"/>
        <item x="987"/>
        <item x="1058"/>
        <item x="1129"/>
        <item x="1200"/>
        <item x="1271"/>
        <item x="1342"/>
        <item x="1413"/>
        <item x="1484"/>
        <item x="1555"/>
        <item x="1625"/>
        <item x="1695"/>
        <item x="1765"/>
        <item x="1835"/>
        <item x="1905"/>
        <item x="1975"/>
        <item x="2040"/>
        <item x="2104"/>
        <item x="70"/>
        <item x="141"/>
        <item x="212"/>
        <item x="283"/>
        <item x="354"/>
        <item x="425"/>
        <item x="496"/>
        <item x="567"/>
        <item x="638"/>
        <item x="709"/>
        <item x="780"/>
        <item x="851"/>
        <item x="922"/>
        <item x="993"/>
        <item x="1064"/>
        <item x="1135"/>
        <item x="1206"/>
        <item x="1277"/>
        <item x="1348"/>
        <item x="1419"/>
        <item x="1490"/>
        <item x="1560"/>
        <item x="1630"/>
        <item x="1700"/>
        <item x="1770"/>
        <item x="1840"/>
        <item x="1910"/>
        <item x="1980"/>
        <item x="2045"/>
        <item x="2109"/>
        <item x="2150"/>
        <item x="5"/>
        <item x="76"/>
        <item x="147"/>
        <item x="218"/>
        <item x="289"/>
        <item x="360"/>
        <item x="431"/>
        <item x="502"/>
        <item x="573"/>
        <item x="644"/>
        <item x="715"/>
        <item x="786"/>
        <item x="857"/>
        <item x="928"/>
        <item x="999"/>
        <item x="1070"/>
        <item x="1141"/>
        <item x="1212"/>
        <item x="1283"/>
        <item x="1354"/>
        <item x="1425"/>
        <item x="1496"/>
        <item x="1566"/>
        <item x="1636"/>
        <item x="1706"/>
        <item x="1776"/>
        <item x="1846"/>
        <item x="1916"/>
        <item x="1986"/>
        <item x="2051"/>
        <item x="2115"/>
        <item x="11"/>
        <item x="82"/>
        <item x="153"/>
        <item x="224"/>
        <item x="295"/>
        <item x="366"/>
        <item x="437"/>
        <item x="508"/>
        <item x="579"/>
        <item x="650"/>
        <item x="721"/>
        <item x="792"/>
        <item x="863"/>
        <item x="934"/>
        <item x="1005"/>
        <item x="1076"/>
        <item x="1147"/>
        <item x="1218"/>
        <item x="1289"/>
        <item x="1360"/>
        <item x="1431"/>
        <item x="1502"/>
        <item x="1572"/>
        <item x="1642"/>
        <item x="1712"/>
        <item x="1782"/>
        <item x="1852"/>
        <item x="1922"/>
        <item x="17"/>
        <item x="88"/>
        <item x="159"/>
        <item x="230"/>
        <item x="301"/>
        <item x="372"/>
        <item x="443"/>
        <item x="514"/>
        <item x="585"/>
        <item x="656"/>
        <item x="727"/>
        <item x="798"/>
        <item x="869"/>
        <item x="940"/>
        <item x="1011"/>
        <item x="1082"/>
        <item x="1153"/>
        <item x="1224"/>
        <item x="1295"/>
        <item x="1366"/>
        <item x="1437"/>
        <item x="1508"/>
        <item x="1578"/>
        <item x="1648"/>
        <item x="1718"/>
        <item x="1788"/>
        <item x="1858"/>
        <item x="1928"/>
        <item x="1993"/>
        <item x="2057"/>
        <item x="2121"/>
        <item x="23"/>
        <item x="94"/>
        <item x="165"/>
        <item x="236"/>
        <item x="307"/>
        <item x="378"/>
        <item x="449"/>
        <item x="520"/>
        <item x="591"/>
        <item x="662"/>
        <item x="733"/>
        <item x="804"/>
        <item x="875"/>
        <item x="946"/>
        <item x="1017"/>
        <item x="1088"/>
        <item x="1159"/>
        <item x="1230"/>
        <item x="1301"/>
        <item x="1372"/>
        <item x="1443"/>
        <item x="1514"/>
        <item x="1584"/>
        <item x="1654"/>
        <item x="1724"/>
        <item x="1794"/>
        <item x="1864"/>
        <item x="1934"/>
        <item x="1999"/>
        <item x="2063"/>
        <item x="29"/>
        <item x="100"/>
        <item x="171"/>
        <item x="242"/>
        <item x="313"/>
        <item x="384"/>
        <item x="455"/>
        <item x="526"/>
        <item x="597"/>
        <item x="668"/>
        <item x="739"/>
        <item x="810"/>
        <item x="881"/>
        <item x="952"/>
        <item x="1023"/>
        <item x="1094"/>
        <item x="1165"/>
        <item x="1236"/>
        <item x="1307"/>
        <item x="1378"/>
        <item x="1449"/>
        <item x="1520"/>
        <item x="1590"/>
        <item x="1660"/>
        <item x="1730"/>
        <item x="1800"/>
        <item x="1870"/>
        <item x="1940"/>
        <item x="2005"/>
        <item x="2069"/>
        <item x="2127"/>
        <item x="35"/>
        <item x="106"/>
        <item x="177"/>
        <item x="248"/>
        <item x="319"/>
        <item x="390"/>
        <item x="461"/>
        <item x="532"/>
        <item x="603"/>
        <item x="674"/>
        <item x="745"/>
        <item x="816"/>
        <item x="887"/>
        <item x="958"/>
        <item x="1029"/>
        <item x="1100"/>
        <item x="1171"/>
        <item x="1242"/>
        <item x="1313"/>
        <item x="1384"/>
        <item x="1455"/>
        <item x="1526"/>
        <item x="1596"/>
        <item x="1666"/>
        <item x="1736"/>
        <item x="1806"/>
        <item x="1876"/>
        <item x="1946"/>
        <item x="2011"/>
        <item x="2075"/>
        <item x="41"/>
        <item x="112"/>
        <item x="183"/>
        <item x="254"/>
        <item x="325"/>
        <item x="396"/>
        <item x="467"/>
        <item x="538"/>
        <item x="609"/>
        <item x="680"/>
        <item x="751"/>
        <item x="822"/>
        <item x="893"/>
        <item x="964"/>
        <item x="1035"/>
        <item x="1106"/>
        <item x="1177"/>
        <item x="1248"/>
        <item x="1319"/>
        <item x="1390"/>
        <item x="1461"/>
        <item x="1532"/>
        <item x="1602"/>
        <item x="1672"/>
        <item x="1742"/>
        <item x="1812"/>
        <item x="1882"/>
        <item x="1952"/>
        <item x="2017"/>
        <item x="2081"/>
        <item x="2133"/>
        <item x="47"/>
        <item x="118"/>
        <item x="189"/>
        <item x="260"/>
        <item x="331"/>
        <item x="402"/>
        <item x="473"/>
        <item x="544"/>
        <item x="615"/>
        <item x="686"/>
        <item x="757"/>
        <item x="828"/>
        <item x="899"/>
        <item x="970"/>
        <item x="1041"/>
        <item x="1112"/>
        <item x="1183"/>
        <item x="1254"/>
        <item x="1325"/>
        <item x="1396"/>
        <item x="1467"/>
        <item x="1538"/>
        <item x="1608"/>
        <item x="1678"/>
        <item x="1748"/>
        <item x="1818"/>
        <item x="1888"/>
        <item x="1958"/>
        <item x="2023"/>
        <item x="2087"/>
        <item x="2139"/>
        <item x="53"/>
        <item x="124"/>
        <item x="195"/>
        <item x="266"/>
        <item x="337"/>
        <item x="408"/>
        <item x="479"/>
        <item x="550"/>
        <item x="621"/>
        <item x="692"/>
        <item x="763"/>
        <item x="834"/>
        <item x="905"/>
        <item x="976"/>
        <item x="1047"/>
        <item x="1118"/>
        <item x="1189"/>
        <item x="1260"/>
        <item x="1331"/>
        <item x="1402"/>
        <item x="1473"/>
        <item x="1544"/>
        <item x="1614"/>
        <item x="1684"/>
        <item x="1754"/>
        <item x="1824"/>
        <item x="1894"/>
        <item x="1964"/>
        <item x="2029"/>
        <item x="2093"/>
        <item x="59"/>
        <item x="130"/>
        <item x="201"/>
        <item x="272"/>
        <item x="343"/>
        <item x="414"/>
        <item x="485"/>
        <item x="556"/>
        <item x="627"/>
        <item x="698"/>
        <item x="769"/>
        <item x="840"/>
        <item x="911"/>
        <item x="982"/>
        <item x="1053"/>
        <item x="1124"/>
        <item x="1195"/>
        <item x="1266"/>
        <item x="1337"/>
        <item x="1408"/>
        <item x="1479"/>
        <item x="1550"/>
        <item x="1620"/>
        <item x="1690"/>
        <item x="1760"/>
        <item x="1830"/>
        <item x="1900"/>
        <item x="1970"/>
        <item x="2035"/>
        <item x="2099"/>
        <item x="2145"/>
        <item x="65"/>
        <item x="136"/>
        <item x="207"/>
        <item x="278"/>
        <item x="349"/>
        <item x="420"/>
        <item x="491"/>
        <item x="562"/>
        <item x="633"/>
        <item x="704"/>
        <item x="775"/>
        <item x="846"/>
        <item x="917"/>
        <item x="988"/>
        <item x="1059"/>
        <item x="1130"/>
        <item x="1201"/>
        <item x="1272"/>
        <item x="1343"/>
        <item x="1414"/>
        <item x="1485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alor" fld="1" baseField="2" baseItem="5"/>
  </dataFields>
  <formats count="12">
    <format dxfId="11">
      <pivotArea collapsedLevelsAreSubtotals="1" fieldPosition="0">
        <references count="1">
          <reference field="2" count="1">
            <x v="1"/>
          </reference>
        </references>
      </pivotArea>
    </format>
    <format dxfId="10">
      <pivotArea collapsedLevelsAreSubtotals="1" fieldPosition="0">
        <references count="1">
          <reference field="2" count="1">
            <x v="2"/>
          </reference>
        </references>
      </pivotArea>
    </format>
    <format dxfId="9">
      <pivotArea collapsedLevelsAreSubtotals="1" fieldPosition="0">
        <references count="1">
          <reference field="2" count="1">
            <x v="3"/>
          </reference>
        </references>
      </pivotArea>
    </format>
    <format dxfId="8">
      <pivotArea collapsedLevelsAreSubtotals="1" fieldPosition="0">
        <references count="1">
          <reference field="2" count="1">
            <x v="4"/>
          </reference>
        </references>
      </pivotArea>
    </format>
    <format dxfId="7">
      <pivotArea collapsedLevelsAreSubtotals="1" fieldPosition="0">
        <references count="1">
          <reference field="2" count="1">
            <x v="5"/>
          </reference>
        </references>
      </pivotArea>
    </format>
    <format dxfId="6">
      <pivotArea collapsedLevelsAreSubtotals="1" fieldPosition="0">
        <references count="1">
          <reference field="2" count="1">
            <x v="6"/>
          </reference>
        </references>
      </pivotArea>
    </format>
    <format dxfId="5">
      <pivotArea collapsedLevelsAreSubtotals="1" fieldPosition="0">
        <references count="1">
          <reference field="2" count="1">
            <x v="7"/>
          </reference>
        </references>
      </pivotArea>
    </format>
    <format dxfId="4">
      <pivotArea collapsedLevelsAreSubtotals="1" fieldPosition="0">
        <references count="1">
          <reference field="2" count="1">
            <x v="8"/>
          </reference>
        </references>
      </pivotArea>
    </format>
    <format dxfId="3">
      <pivotArea collapsedLevelsAreSubtotals="1" fieldPosition="0">
        <references count="1">
          <reference field="2" count="1">
            <x v="9"/>
          </reference>
        </references>
      </pivotArea>
    </format>
    <format dxfId="2">
      <pivotArea collapsedLevelsAreSubtotals="1" fieldPosition="0">
        <references count="1">
          <reference field="2" count="1">
            <x v="10"/>
          </reference>
        </references>
      </pivotArea>
    </format>
    <format dxfId="1">
      <pivotArea collapsedLevelsAreSubtotals="1" fieldPosition="0">
        <references count="1">
          <reference field="2" count="1">
            <x v="11"/>
          </reference>
        </references>
      </pivotArea>
    </format>
    <format dxfId="0">
      <pivotArea collapsedLevelsAreSubtotals="1" fieldPosition="0">
        <references count="1">
          <reference field="2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" name="Data">
      <autoFilter ref="A1">
        <filterColumn colId="0">
          <customFilters and="1">
            <customFilter operator="greaterThanOrEqual" val="43831"/>
            <customFilter operator="lessThanOrEqual" val="452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15">
  <location ref="A59:B72" firstHeaderRow="1" firstDataRow="1" firstDataCol="1"/>
  <pivotFields count="5">
    <pivotField axis="axisRow" numFmtId="17" showAll="0">
      <items count="131">
        <item x="0"/>
        <item x="11"/>
        <item x="22"/>
        <item x="33"/>
        <item x="44"/>
        <item x="55"/>
        <item x="66"/>
        <item x="77"/>
        <item x="88"/>
        <item x="99"/>
        <item x="110"/>
        <item x="120"/>
        <item x="1"/>
        <item x="12"/>
        <item x="23"/>
        <item x="34"/>
        <item x="45"/>
        <item x="56"/>
        <item x="67"/>
        <item x="78"/>
        <item x="89"/>
        <item x="100"/>
        <item x="111"/>
        <item x="121"/>
        <item x="2"/>
        <item x="13"/>
        <item x="24"/>
        <item x="35"/>
        <item x="46"/>
        <item x="57"/>
        <item x="68"/>
        <item x="79"/>
        <item x="90"/>
        <item x="101"/>
        <item x="112"/>
        <item x="122"/>
        <item x="3"/>
        <item x="14"/>
        <item x="25"/>
        <item x="36"/>
        <item x="47"/>
        <item x="58"/>
        <item x="69"/>
        <item x="80"/>
        <item x="91"/>
        <item x="102"/>
        <item x="113"/>
        <item x="123"/>
        <item x="4"/>
        <item x="15"/>
        <item x="26"/>
        <item x="37"/>
        <item x="48"/>
        <item x="59"/>
        <item x="70"/>
        <item x="81"/>
        <item x="92"/>
        <item x="103"/>
        <item x="114"/>
        <item x="124"/>
        <item x="5"/>
        <item x="16"/>
        <item x="27"/>
        <item x="38"/>
        <item x="49"/>
        <item x="60"/>
        <item x="71"/>
        <item x="82"/>
        <item x="93"/>
        <item x="104"/>
        <item x="115"/>
        <item x="125"/>
        <item x="6"/>
        <item x="17"/>
        <item x="28"/>
        <item x="39"/>
        <item x="50"/>
        <item x="61"/>
        <item x="72"/>
        <item x="83"/>
        <item x="94"/>
        <item x="105"/>
        <item x="116"/>
        <item x="126"/>
        <item x="7"/>
        <item x="18"/>
        <item x="29"/>
        <item x="40"/>
        <item x="51"/>
        <item x="62"/>
        <item x="73"/>
        <item x="84"/>
        <item x="95"/>
        <item x="106"/>
        <item x="117"/>
        <item x="127"/>
        <item x="8"/>
        <item x="19"/>
        <item x="30"/>
        <item x="41"/>
        <item x="52"/>
        <item x="63"/>
        <item x="74"/>
        <item x="85"/>
        <item x="96"/>
        <item x="107"/>
        <item x="118"/>
        <item x="128"/>
        <item x="9"/>
        <item x="20"/>
        <item x="31"/>
        <item x="42"/>
        <item x="53"/>
        <item x="64"/>
        <item x="75"/>
        <item x="86"/>
        <item x="97"/>
        <item x="108"/>
        <item x="119"/>
        <item x="129"/>
        <item x="10"/>
        <item x="21"/>
        <item x="32"/>
        <item x="43"/>
        <item x="54"/>
        <item x="65"/>
        <item x="76"/>
        <item x="87"/>
        <item x="98"/>
        <item x="109"/>
        <item t="default"/>
      </items>
    </pivotField>
    <pivotField dataField="1" numFmtId="3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Geração [GWh]" fld="1" baseField="0" baseItem="0"/>
  </dataFields>
  <chartFormats count="4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9" cacheId="1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8" indent="0" outline="1" outlineData="1" multipleFieldFilters="0" chartFormat="5">
  <location ref="G59:H71" firstHeaderRow="1" firstDataRow="1" firstDataCol="1"/>
  <pivotFields count="5">
    <pivotField axis="axisRow" numFmtId="14" showAll="0">
      <items count="2152">
        <item x="0"/>
        <item x="71"/>
        <item x="142"/>
        <item x="213"/>
        <item x="284"/>
        <item x="355"/>
        <item x="426"/>
        <item x="497"/>
        <item x="568"/>
        <item x="639"/>
        <item x="710"/>
        <item x="781"/>
        <item x="852"/>
        <item x="923"/>
        <item x="994"/>
        <item x="1065"/>
        <item x="1136"/>
        <item x="1207"/>
        <item x="1278"/>
        <item x="1349"/>
        <item x="1420"/>
        <item x="1491"/>
        <item x="1561"/>
        <item x="1631"/>
        <item x="1701"/>
        <item x="1771"/>
        <item x="1841"/>
        <item x="1911"/>
        <item x="1981"/>
        <item x="2046"/>
        <item x="2110"/>
        <item x="6"/>
        <item x="77"/>
        <item x="148"/>
        <item x="219"/>
        <item x="290"/>
        <item x="361"/>
        <item x="432"/>
        <item x="503"/>
        <item x="574"/>
        <item x="645"/>
        <item x="716"/>
        <item x="787"/>
        <item x="858"/>
        <item x="929"/>
        <item x="1000"/>
        <item x="1071"/>
        <item x="1142"/>
        <item x="1213"/>
        <item x="1284"/>
        <item x="1355"/>
        <item x="1426"/>
        <item x="1497"/>
        <item x="1567"/>
        <item x="1637"/>
        <item x="1707"/>
        <item x="1777"/>
        <item x="1847"/>
        <item x="1917"/>
        <item x="12"/>
        <item x="83"/>
        <item x="154"/>
        <item x="225"/>
        <item x="296"/>
        <item x="367"/>
        <item x="438"/>
        <item x="509"/>
        <item x="580"/>
        <item x="651"/>
        <item x="722"/>
        <item x="793"/>
        <item x="864"/>
        <item x="935"/>
        <item x="1006"/>
        <item x="1077"/>
        <item x="1148"/>
        <item x="1219"/>
        <item x="1290"/>
        <item x="1361"/>
        <item x="1432"/>
        <item x="1503"/>
        <item x="1573"/>
        <item x="1643"/>
        <item x="1713"/>
        <item x="1783"/>
        <item x="1853"/>
        <item x="1923"/>
        <item x="1988"/>
        <item x="2052"/>
        <item x="2116"/>
        <item x="18"/>
        <item x="89"/>
        <item x="160"/>
        <item x="231"/>
        <item x="302"/>
        <item x="373"/>
        <item x="444"/>
        <item x="515"/>
        <item x="586"/>
        <item x="657"/>
        <item x="728"/>
        <item x="799"/>
        <item x="870"/>
        <item x="941"/>
        <item x="1012"/>
        <item x="1083"/>
        <item x="1154"/>
        <item x="1225"/>
        <item x="1296"/>
        <item x="1367"/>
        <item x="1438"/>
        <item x="1509"/>
        <item x="1579"/>
        <item x="1649"/>
        <item x="1719"/>
        <item x="1789"/>
        <item x="1859"/>
        <item x="1929"/>
        <item x="1994"/>
        <item x="2058"/>
        <item x="24"/>
        <item x="95"/>
        <item x="166"/>
        <item x="237"/>
        <item x="308"/>
        <item x="379"/>
        <item x="450"/>
        <item x="521"/>
        <item x="592"/>
        <item x="663"/>
        <item x="734"/>
        <item x="805"/>
        <item x="876"/>
        <item x="947"/>
        <item x="1018"/>
        <item x="1089"/>
        <item x="1160"/>
        <item x="1231"/>
        <item x="1302"/>
        <item x="1373"/>
        <item x="1444"/>
        <item x="1515"/>
        <item x="1585"/>
        <item x="1655"/>
        <item x="1725"/>
        <item x="1795"/>
        <item x="1865"/>
        <item x="1935"/>
        <item x="2000"/>
        <item x="2064"/>
        <item x="2122"/>
        <item x="30"/>
        <item x="101"/>
        <item x="172"/>
        <item x="243"/>
        <item x="314"/>
        <item x="385"/>
        <item x="456"/>
        <item x="527"/>
        <item x="598"/>
        <item x="669"/>
        <item x="740"/>
        <item x="811"/>
        <item x="882"/>
        <item x="953"/>
        <item x="1024"/>
        <item x="1095"/>
        <item x="1166"/>
        <item x="1237"/>
        <item x="1308"/>
        <item x="1379"/>
        <item x="1450"/>
        <item x="1521"/>
        <item x="1591"/>
        <item x="1661"/>
        <item x="1731"/>
        <item x="1801"/>
        <item x="1871"/>
        <item x="1941"/>
        <item x="2006"/>
        <item x="2070"/>
        <item x="36"/>
        <item x="107"/>
        <item x="178"/>
        <item x="249"/>
        <item x="320"/>
        <item x="391"/>
        <item x="462"/>
        <item x="533"/>
        <item x="604"/>
        <item x="675"/>
        <item x="746"/>
        <item x="817"/>
        <item x="888"/>
        <item x="959"/>
        <item x="1030"/>
        <item x="1101"/>
        <item x="1172"/>
        <item x="1243"/>
        <item x="1314"/>
        <item x="1385"/>
        <item x="1456"/>
        <item x="1527"/>
        <item x="1597"/>
        <item x="1667"/>
        <item x="1737"/>
        <item x="1807"/>
        <item x="1877"/>
        <item x="1947"/>
        <item x="2012"/>
        <item x="2076"/>
        <item x="2128"/>
        <item x="42"/>
        <item x="113"/>
        <item x="184"/>
        <item x="255"/>
        <item x="326"/>
        <item x="397"/>
        <item x="468"/>
        <item x="539"/>
        <item x="610"/>
        <item x="681"/>
        <item x="752"/>
        <item x="823"/>
        <item x="894"/>
        <item x="965"/>
        <item x="1036"/>
        <item x="1107"/>
        <item x="1178"/>
        <item x="1249"/>
        <item x="1320"/>
        <item x="1391"/>
        <item x="1462"/>
        <item x="1533"/>
        <item x="1603"/>
        <item x="1673"/>
        <item x="1743"/>
        <item x="1813"/>
        <item x="1883"/>
        <item x="1953"/>
        <item x="2018"/>
        <item x="2082"/>
        <item x="2134"/>
        <item x="48"/>
        <item x="119"/>
        <item x="190"/>
        <item x="261"/>
        <item x="332"/>
        <item x="403"/>
        <item x="474"/>
        <item x="545"/>
        <item x="616"/>
        <item x="687"/>
        <item x="758"/>
        <item x="829"/>
        <item x="900"/>
        <item x="971"/>
        <item x="1042"/>
        <item x="1113"/>
        <item x="1184"/>
        <item x="1255"/>
        <item x="1326"/>
        <item x="1397"/>
        <item x="1468"/>
        <item x="1539"/>
        <item x="1609"/>
        <item x="1679"/>
        <item x="1749"/>
        <item x="1819"/>
        <item x="1889"/>
        <item x="1959"/>
        <item x="2024"/>
        <item x="2088"/>
        <item x="54"/>
        <item x="125"/>
        <item x="196"/>
        <item x="267"/>
        <item x="338"/>
        <item x="409"/>
        <item x="480"/>
        <item x="551"/>
        <item x="622"/>
        <item x="693"/>
        <item x="764"/>
        <item x="835"/>
        <item x="906"/>
        <item x="977"/>
        <item x="1048"/>
        <item x="1119"/>
        <item x="1190"/>
        <item x="1261"/>
        <item x="1332"/>
        <item x="1403"/>
        <item x="1474"/>
        <item x="1545"/>
        <item x="1615"/>
        <item x="1685"/>
        <item x="1755"/>
        <item x="1825"/>
        <item x="1895"/>
        <item x="1965"/>
        <item x="2030"/>
        <item x="2094"/>
        <item x="2140"/>
        <item x="60"/>
        <item x="131"/>
        <item x="202"/>
        <item x="273"/>
        <item x="344"/>
        <item x="415"/>
        <item x="486"/>
        <item x="557"/>
        <item x="628"/>
        <item x="699"/>
        <item x="770"/>
        <item x="841"/>
        <item x="912"/>
        <item x="983"/>
        <item x="1054"/>
        <item x="1125"/>
        <item x="1196"/>
        <item x="1267"/>
        <item x="1338"/>
        <item x="1409"/>
        <item x="1480"/>
        <item x="1551"/>
        <item x="1621"/>
        <item x="1691"/>
        <item x="1761"/>
        <item x="1831"/>
        <item x="1901"/>
        <item x="1971"/>
        <item x="2036"/>
        <item x="2100"/>
        <item x="66"/>
        <item x="137"/>
        <item x="208"/>
        <item x="279"/>
        <item x="350"/>
        <item x="421"/>
        <item x="492"/>
        <item x="563"/>
        <item x="634"/>
        <item x="705"/>
        <item x="776"/>
        <item x="847"/>
        <item x="918"/>
        <item x="989"/>
        <item x="1060"/>
        <item x="1131"/>
        <item x="1202"/>
        <item x="1273"/>
        <item x="1344"/>
        <item x="1415"/>
        <item x="1486"/>
        <item x="1556"/>
        <item x="1626"/>
        <item x="1696"/>
        <item x="1766"/>
        <item x="1836"/>
        <item x="1906"/>
        <item x="1976"/>
        <item x="2041"/>
        <item x="2105"/>
        <item x="2146"/>
        <item x="1"/>
        <item x="72"/>
        <item x="143"/>
        <item x="214"/>
        <item x="285"/>
        <item x="356"/>
        <item x="427"/>
        <item x="498"/>
        <item x="569"/>
        <item x="640"/>
        <item x="711"/>
        <item x="782"/>
        <item x="853"/>
        <item x="924"/>
        <item x="995"/>
        <item x="1066"/>
        <item x="1137"/>
        <item x="1208"/>
        <item x="1279"/>
        <item x="1350"/>
        <item x="1421"/>
        <item x="1492"/>
        <item x="1562"/>
        <item x="1632"/>
        <item x="1702"/>
        <item x="1772"/>
        <item x="1842"/>
        <item x="1912"/>
        <item x="1982"/>
        <item x="2047"/>
        <item x="2111"/>
        <item x="7"/>
        <item x="78"/>
        <item x="149"/>
        <item x="220"/>
        <item x="291"/>
        <item x="362"/>
        <item x="433"/>
        <item x="504"/>
        <item x="575"/>
        <item x="646"/>
        <item x="717"/>
        <item x="788"/>
        <item x="859"/>
        <item x="930"/>
        <item x="1001"/>
        <item x="1072"/>
        <item x="1143"/>
        <item x="1214"/>
        <item x="1285"/>
        <item x="1356"/>
        <item x="1427"/>
        <item x="1498"/>
        <item x="1568"/>
        <item x="1638"/>
        <item x="1708"/>
        <item x="1778"/>
        <item x="1848"/>
        <item x="1918"/>
        <item x="13"/>
        <item x="84"/>
        <item x="155"/>
        <item x="226"/>
        <item x="297"/>
        <item x="368"/>
        <item x="439"/>
        <item x="510"/>
        <item x="581"/>
        <item x="652"/>
        <item x="723"/>
        <item x="794"/>
        <item x="865"/>
        <item x="936"/>
        <item x="1007"/>
        <item x="1078"/>
        <item x="1149"/>
        <item x="1220"/>
        <item x="1291"/>
        <item x="1362"/>
        <item x="1433"/>
        <item x="1504"/>
        <item x="1574"/>
        <item x="1644"/>
        <item x="1714"/>
        <item x="1784"/>
        <item x="1854"/>
        <item x="1924"/>
        <item x="1989"/>
        <item x="2053"/>
        <item x="2117"/>
        <item x="19"/>
        <item x="90"/>
        <item x="161"/>
        <item x="232"/>
        <item x="303"/>
        <item x="374"/>
        <item x="445"/>
        <item x="516"/>
        <item x="587"/>
        <item x="658"/>
        <item x="729"/>
        <item x="800"/>
        <item x="871"/>
        <item x="942"/>
        <item x="1013"/>
        <item x="1084"/>
        <item x="1155"/>
        <item x="1226"/>
        <item x="1297"/>
        <item x="1368"/>
        <item x="1439"/>
        <item x="1510"/>
        <item x="1580"/>
        <item x="1650"/>
        <item x="1720"/>
        <item x="1790"/>
        <item x="1860"/>
        <item x="1930"/>
        <item x="1995"/>
        <item x="2059"/>
        <item x="25"/>
        <item x="96"/>
        <item x="167"/>
        <item x="238"/>
        <item x="309"/>
        <item x="380"/>
        <item x="451"/>
        <item x="522"/>
        <item x="593"/>
        <item x="664"/>
        <item x="735"/>
        <item x="806"/>
        <item x="877"/>
        <item x="948"/>
        <item x="1019"/>
        <item x="1090"/>
        <item x="1161"/>
        <item x="1232"/>
        <item x="1303"/>
        <item x="1374"/>
        <item x="1445"/>
        <item x="1516"/>
        <item x="1586"/>
        <item x="1656"/>
        <item x="1726"/>
        <item x="1796"/>
        <item x="1866"/>
        <item x="1936"/>
        <item x="2001"/>
        <item x="2065"/>
        <item x="2123"/>
        <item x="31"/>
        <item x="102"/>
        <item x="173"/>
        <item x="244"/>
        <item x="315"/>
        <item x="386"/>
        <item x="457"/>
        <item x="528"/>
        <item x="599"/>
        <item x="670"/>
        <item x="741"/>
        <item x="812"/>
        <item x="883"/>
        <item x="954"/>
        <item x="1025"/>
        <item x="1096"/>
        <item x="1167"/>
        <item x="1238"/>
        <item x="1309"/>
        <item x="1380"/>
        <item x="1451"/>
        <item x="1522"/>
        <item x="1592"/>
        <item x="1662"/>
        <item x="1732"/>
        <item x="1802"/>
        <item x="1872"/>
        <item x="1942"/>
        <item x="2007"/>
        <item x="2071"/>
        <item x="37"/>
        <item x="108"/>
        <item x="179"/>
        <item x="250"/>
        <item x="321"/>
        <item x="392"/>
        <item x="463"/>
        <item x="534"/>
        <item x="605"/>
        <item x="676"/>
        <item x="747"/>
        <item x="818"/>
        <item x="889"/>
        <item x="960"/>
        <item x="1031"/>
        <item x="1102"/>
        <item x="1173"/>
        <item x="1244"/>
        <item x="1315"/>
        <item x="1386"/>
        <item x="1457"/>
        <item x="1528"/>
        <item x="1598"/>
        <item x="1668"/>
        <item x="1738"/>
        <item x="1808"/>
        <item x="1878"/>
        <item x="1948"/>
        <item x="2013"/>
        <item x="2077"/>
        <item x="2129"/>
        <item x="43"/>
        <item x="114"/>
        <item x="185"/>
        <item x="256"/>
        <item x="327"/>
        <item x="398"/>
        <item x="469"/>
        <item x="540"/>
        <item x="611"/>
        <item x="682"/>
        <item x="753"/>
        <item x="824"/>
        <item x="895"/>
        <item x="966"/>
        <item x="1037"/>
        <item x="1108"/>
        <item x="1179"/>
        <item x="1250"/>
        <item x="1321"/>
        <item x="1392"/>
        <item x="1463"/>
        <item x="1534"/>
        <item x="1604"/>
        <item x="1674"/>
        <item x="1744"/>
        <item x="1814"/>
        <item x="1884"/>
        <item x="1954"/>
        <item x="2019"/>
        <item x="2083"/>
        <item x="2135"/>
        <item x="49"/>
        <item x="120"/>
        <item x="191"/>
        <item x="262"/>
        <item x="333"/>
        <item x="404"/>
        <item x="475"/>
        <item x="546"/>
        <item x="617"/>
        <item x="688"/>
        <item x="759"/>
        <item x="830"/>
        <item x="901"/>
        <item x="972"/>
        <item x="1043"/>
        <item x="1114"/>
        <item x="1185"/>
        <item x="1256"/>
        <item x="1327"/>
        <item x="1398"/>
        <item x="1469"/>
        <item x="1540"/>
        <item x="1610"/>
        <item x="1680"/>
        <item x="1750"/>
        <item x="1820"/>
        <item x="1890"/>
        <item x="1960"/>
        <item x="2025"/>
        <item x="2089"/>
        <item x="55"/>
        <item x="126"/>
        <item x="197"/>
        <item x="268"/>
        <item x="339"/>
        <item x="410"/>
        <item x="481"/>
        <item x="552"/>
        <item x="623"/>
        <item x="694"/>
        <item x="765"/>
        <item x="836"/>
        <item x="907"/>
        <item x="978"/>
        <item x="1049"/>
        <item x="1120"/>
        <item x="1191"/>
        <item x="1262"/>
        <item x="1333"/>
        <item x="1404"/>
        <item x="1475"/>
        <item x="1546"/>
        <item x="1616"/>
        <item x="1686"/>
        <item x="1756"/>
        <item x="1826"/>
        <item x="1896"/>
        <item x="1966"/>
        <item x="2031"/>
        <item x="2095"/>
        <item x="2141"/>
        <item x="61"/>
        <item x="132"/>
        <item x="203"/>
        <item x="274"/>
        <item x="345"/>
        <item x="416"/>
        <item x="487"/>
        <item x="558"/>
        <item x="629"/>
        <item x="700"/>
        <item x="771"/>
        <item x="842"/>
        <item x="913"/>
        <item x="984"/>
        <item x="1055"/>
        <item x="1126"/>
        <item x="1197"/>
        <item x="1268"/>
        <item x="1339"/>
        <item x="1410"/>
        <item x="1481"/>
        <item x="1552"/>
        <item x="1622"/>
        <item x="1692"/>
        <item x="1762"/>
        <item x="1832"/>
        <item x="1902"/>
        <item x="1972"/>
        <item x="2037"/>
        <item x="2101"/>
        <item x="67"/>
        <item x="138"/>
        <item x="209"/>
        <item x="280"/>
        <item x="351"/>
        <item x="422"/>
        <item x="493"/>
        <item x="564"/>
        <item x="635"/>
        <item x="706"/>
        <item x="777"/>
        <item x="848"/>
        <item x="919"/>
        <item x="990"/>
        <item x="1061"/>
        <item x="1132"/>
        <item x="1203"/>
        <item x="1274"/>
        <item x="1345"/>
        <item x="1416"/>
        <item x="1487"/>
        <item x="1557"/>
        <item x="1627"/>
        <item x="1697"/>
        <item x="1767"/>
        <item x="1837"/>
        <item x="1907"/>
        <item x="1977"/>
        <item x="2042"/>
        <item x="2106"/>
        <item x="2147"/>
        <item x="2"/>
        <item x="73"/>
        <item x="144"/>
        <item x="215"/>
        <item x="286"/>
        <item x="357"/>
        <item x="428"/>
        <item x="499"/>
        <item x="570"/>
        <item x="641"/>
        <item x="712"/>
        <item x="783"/>
        <item x="854"/>
        <item x="925"/>
        <item x="996"/>
        <item x="1067"/>
        <item x="1138"/>
        <item x="1209"/>
        <item x="1280"/>
        <item x="1351"/>
        <item x="1422"/>
        <item x="1493"/>
        <item x="1563"/>
        <item x="1633"/>
        <item x="1703"/>
        <item x="1773"/>
        <item x="1843"/>
        <item x="1913"/>
        <item x="1983"/>
        <item x="2048"/>
        <item x="2112"/>
        <item x="8"/>
        <item x="79"/>
        <item x="150"/>
        <item x="221"/>
        <item x="292"/>
        <item x="363"/>
        <item x="434"/>
        <item x="505"/>
        <item x="576"/>
        <item x="647"/>
        <item x="718"/>
        <item x="789"/>
        <item x="860"/>
        <item x="931"/>
        <item x="1002"/>
        <item x="1073"/>
        <item x="1144"/>
        <item x="1215"/>
        <item x="1286"/>
        <item x="1357"/>
        <item x="1428"/>
        <item x="1499"/>
        <item x="1569"/>
        <item x="1639"/>
        <item x="1709"/>
        <item x="1779"/>
        <item x="1849"/>
        <item x="1919"/>
        <item x="1987"/>
        <item x="14"/>
        <item x="85"/>
        <item x="156"/>
        <item x="227"/>
        <item x="298"/>
        <item x="369"/>
        <item x="440"/>
        <item x="511"/>
        <item x="582"/>
        <item x="653"/>
        <item x="724"/>
        <item x="795"/>
        <item x="866"/>
        <item x="937"/>
        <item x="1008"/>
        <item x="1079"/>
        <item x="1150"/>
        <item x="1221"/>
        <item x="1292"/>
        <item x="1363"/>
        <item x="1434"/>
        <item x="1505"/>
        <item x="1575"/>
        <item x="1645"/>
        <item x="1715"/>
        <item x="1785"/>
        <item x="1855"/>
        <item x="1925"/>
        <item x="1990"/>
        <item x="2054"/>
        <item x="2118"/>
        <item x="20"/>
        <item x="91"/>
        <item x="162"/>
        <item x="233"/>
        <item x="304"/>
        <item x="375"/>
        <item x="446"/>
        <item x="517"/>
        <item x="588"/>
        <item x="659"/>
        <item x="730"/>
        <item x="801"/>
        <item x="872"/>
        <item x="943"/>
        <item x="1014"/>
        <item x="1085"/>
        <item x="1156"/>
        <item x="1227"/>
        <item x="1298"/>
        <item x="1369"/>
        <item x="1440"/>
        <item x="1511"/>
        <item x="1581"/>
        <item x="1651"/>
        <item x="1721"/>
        <item x="1791"/>
        <item x="1861"/>
        <item x="1931"/>
        <item x="1996"/>
        <item x="2060"/>
        <item x="26"/>
        <item x="97"/>
        <item x="168"/>
        <item x="239"/>
        <item x="310"/>
        <item x="381"/>
        <item x="452"/>
        <item x="523"/>
        <item x="594"/>
        <item x="665"/>
        <item x="736"/>
        <item x="807"/>
        <item x="878"/>
        <item x="949"/>
        <item x="1020"/>
        <item x="1091"/>
        <item x="1162"/>
        <item x="1233"/>
        <item x="1304"/>
        <item x="1375"/>
        <item x="1446"/>
        <item x="1517"/>
        <item x="1587"/>
        <item x="1657"/>
        <item x="1727"/>
        <item x="1797"/>
        <item x="1867"/>
        <item x="1937"/>
        <item x="2002"/>
        <item x="2066"/>
        <item x="2124"/>
        <item x="32"/>
        <item x="103"/>
        <item x="174"/>
        <item x="245"/>
        <item x="316"/>
        <item x="387"/>
        <item x="458"/>
        <item x="529"/>
        <item x="600"/>
        <item x="671"/>
        <item x="742"/>
        <item x="813"/>
        <item x="884"/>
        <item x="955"/>
        <item x="1026"/>
        <item x="1097"/>
        <item x="1168"/>
        <item x="1239"/>
        <item x="1310"/>
        <item x="1381"/>
        <item x="1452"/>
        <item x="1523"/>
        <item x="1593"/>
        <item x="1663"/>
        <item x="1733"/>
        <item x="1803"/>
        <item x="1873"/>
        <item x="1943"/>
        <item x="2008"/>
        <item x="2072"/>
        <item x="38"/>
        <item x="109"/>
        <item x="180"/>
        <item x="251"/>
        <item x="322"/>
        <item x="393"/>
        <item x="464"/>
        <item x="535"/>
        <item x="606"/>
        <item x="677"/>
        <item x="748"/>
        <item x="819"/>
        <item x="890"/>
        <item x="961"/>
        <item x="1032"/>
        <item x="1103"/>
        <item x="1174"/>
        <item x="1245"/>
        <item x="1316"/>
        <item x="1387"/>
        <item x="1458"/>
        <item x="1529"/>
        <item x="1599"/>
        <item x="1669"/>
        <item x="1739"/>
        <item x="1809"/>
        <item x="1879"/>
        <item x="1949"/>
        <item x="2014"/>
        <item x="2078"/>
        <item x="2130"/>
        <item x="44"/>
        <item x="115"/>
        <item x="186"/>
        <item x="257"/>
        <item x="328"/>
        <item x="399"/>
        <item x="470"/>
        <item x="541"/>
        <item x="612"/>
        <item x="683"/>
        <item x="754"/>
        <item x="825"/>
        <item x="896"/>
        <item x="967"/>
        <item x="1038"/>
        <item x="1109"/>
        <item x="1180"/>
        <item x="1251"/>
        <item x="1322"/>
        <item x="1393"/>
        <item x="1464"/>
        <item x="1535"/>
        <item x="1605"/>
        <item x="1675"/>
        <item x="1745"/>
        <item x="1815"/>
        <item x="1885"/>
        <item x="1955"/>
        <item x="2020"/>
        <item x="2084"/>
        <item x="2136"/>
        <item x="50"/>
        <item x="121"/>
        <item x="192"/>
        <item x="263"/>
        <item x="334"/>
        <item x="405"/>
        <item x="476"/>
        <item x="547"/>
        <item x="618"/>
        <item x="689"/>
        <item x="760"/>
        <item x="831"/>
        <item x="902"/>
        <item x="973"/>
        <item x="1044"/>
        <item x="1115"/>
        <item x="1186"/>
        <item x="1257"/>
        <item x="1328"/>
        <item x="1399"/>
        <item x="1470"/>
        <item x="1541"/>
        <item x="1611"/>
        <item x="1681"/>
        <item x="1751"/>
        <item x="1821"/>
        <item x="1891"/>
        <item x="1961"/>
        <item x="2026"/>
        <item x="2090"/>
        <item x="56"/>
        <item x="127"/>
        <item x="198"/>
        <item x="269"/>
        <item x="340"/>
        <item x="411"/>
        <item x="482"/>
        <item x="553"/>
        <item x="624"/>
        <item x="695"/>
        <item x="766"/>
        <item x="837"/>
        <item x="908"/>
        <item x="979"/>
        <item x="1050"/>
        <item x="1121"/>
        <item x="1192"/>
        <item x="1263"/>
        <item x="1334"/>
        <item x="1405"/>
        <item x="1476"/>
        <item x="1547"/>
        <item x="1617"/>
        <item x="1687"/>
        <item x="1757"/>
        <item x="1827"/>
        <item x="1897"/>
        <item x="1967"/>
        <item x="2032"/>
        <item x="2096"/>
        <item x="2142"/>
        <item x="62"/>
        <item x="133"/>
        <item x="204"/>
        <item x="275"/>
        <item x="346"/>
        <item x="417"/>
        <item x="488"/>
        <item x="559"/>
        <item x="630"/>
        <item x="701"/>
        <item x="772"/>
        <item x="843"/>
        <item x="914"/>
        <item x="985"/>
        <item x="1056"/>
        <item x="1127"/>
        <item x="1198"/>
        <item x="1269"/>
        <item x="1340"/>
        <item x="1411"/>
        <item x="1482"/>
        <item x="1553"/>
        <item x="1623"/>
        <item x="1693"/>
        <item x="1763"/>
        <item x="1833"/>
        <item x="1903"/>
        <item x="1973"/>
        <item x="2038"/>
        <item x="2102"/>
        <item x="68"/>
        <item x="139"/>
        <item x="210"/>
        <item x="281"/>
        <item x="352"/>
        <item x="423"/>
        <item x="494"/>
        <item x="565"/>
        <item x="636"/>
        <item x="707"/>
        <item x="778"/>
        <item x="849"/>
        <item x="920"/>
        <item x="991"/>
        <item x="1062"/>
        <item x="1133"/>
        <item x="1204"/>
        <item x="1275"/>
        <item x="1346"/>
        <item x="1417"/>
        <item x="1488"/>
        <item x="1558"/>
        <item x="1628"/>
        <item x="1698"/>
        <item x="1768"/>
        <item x="1838"/>
        <item x="1908"/>
        <item x="1978"/>
        <item x="2043"/>
        <item x="2107"/>
        <item x="2148"/>
        <item x="3"/>
        <item x="74"/>
        <item x="145"/>
        <item x="216"/>
        <item x="287"/>
        <item x="358"/>
        <item x="429"/>
        <item x="500"/>
        <item x="571"/>
        <item x="642"/>
        <item x="713"/>
        <item x="784"/>
        <item x="855"/>
        <item x="926"/>
        <item x="997"/>
        <item x="1068"/>
        <item x="1139"/>
        <item x="1210"/>
        <item x="1281"/>
        <item x="1352"/>
        <item x="1423"/>
        <item x="1494"/>
        <item x="1564"/>
        <item x="1634"/>
        <item x="1704"/>
        <item x="1774"/>
        <item x="1844"/>
        <item x="1914"/>
        <item x="1984"/>
        <item x="2049"/>
        <item x="2113"/>
        <item x="9"/>
        <item x="80"/>
        <item x="151"/>
        <item x="222"/>
        <item x="293"/>
        <item x="364"/>
        <item x="435"/>
        <item x="506"/>
        <item x="577"/>
        <item x="648"/>
        <item x="719"/>
        <item x="790"/>
        <item x="861"/>
        <item x="932"/>
        <item x="1003"/>
        <item x="1074"/>
        <item x="1145"/>
        <item x="1216"/>
        <item x="1287"/>
        <item x="1358"/>
        <item x="1429"/>
        <item x="1500"/>
        <item x="1570"/>
        <item x="1640"/>
        <item x="1710"/>
        <item x="1780"/>
        <item x="1850"/>
        <item x="1920"/>
        <item x="15"/>
        <item x="86"/>
        <item x="157"/>
        <item x="228"/>
        <item x="299"/>
        <item x="370"/>
        <item x="441"/>
        <item x="512"/>
        <item x="583"/>
        <item x="654"/>
        <item x="725"/>
        <item x="796"/>
        <item x="867"/>
        <item x="938"/>
        <item x="1009"/>
        <item x="1080"/>
        <item x="1151"/>
        <item x="1222"/>
        <item x="1293"/>
        <item x="1364"/>
        <item x="1435"/>
        <item x="1506"/>
        <item x="1576"/>
        <item x="1646"/>
        <item x="1716"/>
        <item x="1786"/>
        <item x="1856"/>
        <item x="1926"/>
        <item x="1991"/>
        <item x="2055"/>
        <item x="2119"/>
        <item x="21"/>
        <item x="92"/>
        <item x="163"/>
        <item x="234"/>
        <item x="305"/>
        <item x="376"/>
        <item x="447"/>
        <item x="518"/>
        <item x="589"/>
        <item x="660"/>
        <item x="731"/>
        <item x="802"/>
        <item x="873"/>
        <item x="944"/>
        <item x="1015"/>
        <item x="1086"/>
        <item x="1157"/>
        <item x="1228"/>
        <item x="1299"/>
        <item x="1370"/>
        <item x="1441"/>
        <item x="1512"/>
        <item x="1582"/>
        <item x="1652"/>
        <item x="1722"/>
        <item x="1792"/>
        <item x="1862"/>
        <item x="1932"/>
        <item x="1997"/>
        <item x="2061"/>
        <item x="27"/>
        <item x="98"/>
        <item x="169"/>
        <item x="240"/>
        <item x="311"/>
        <item x="382"/>
        <item x="453"/>
        <item x="524"/>
        <item x="595"/>
        <item x="666"/>
        <item x="737"/>
        <item x="808"/>
        <item x="879"/>
        <item x="950"/>
        <item x="1021"/>
        <item x="1092"/>
        <item x="1163"/>
        <item x="1234"/>
        <item x="1305"/>
        <item x="1376"/>
        <item x="1447"/>
        <item x="1518"/>
        <item x="1588"/>
        <item x="1658"/>
        <item x="1728"/>
        <item x="1798"/>
        <item x="1868"/>
        <item x="1938"/>
        <item x="2003"/>
        <item x="2067"/>
        <item x="2125"/>
        <item x="33"/>
        <item x="104"/>
        <item x="175"/>
        <item x="246"/>
        <item x="317"/>
        <item x="388"/>
        <item x="459"/>
        <item x="530"/>
        <item x="601"/>
        <item x="672"/>
        <item x="743"/>
        <item x="814"/>
        <item x="885"/>
        <item x="956"/>
        <item x="1027"/>
        <item x="1098"/>
        <item x="1169"/>
        <item x="1240"/>
        <item x="1311"/>
        <item x="1382"/>
        <item x="1453"/>
        <item x="1524"/>
        <item x="1594"/>
        <item x="1664"/>
        <item x="1734"/>
        <item x="1804"/>
        <item x="1874"/>
        <item x="1944"/>
        <item x="2009"/>
        <item x="2073"/>
        <item x="39"/>
        <item x="110"/>
        <item x="181"/>
        <item x="252"/>
        <item x="323"/>
        <item x="394"/>
        <item x="465"/>
        <item x="536"/>
        <item x="607"/>
        <item x="678"/>
        <item x="749"/>
        <item x="820"/>
        <item x="891"/>
        <item x="962"/>
        <item x="1033"/>
        <item x="1104"/>
        <item x="1175"/>
        <item x="1246"/>
        <item x="1317"/>
        <item x="1388"/>
        <item x="1459"/>
        <item x="1530"/>
        <item x="1600"/>
        <item x="1670"/>
        <item x="1740"/>
        <item x="1810"/>
        <item x="1880"/>
        <item x="1950"/>
        <item x="2015"/>
        <item x="2079"/>
        <item x="2131"/>
        <item x="45"/>
        <item x="116"/>
        <item x="187"/>
        <item x="258"/>
        <item x="329"/>
        <item x="400"/>
        <item x="471"/>
        <item x="542"/>
        <item x="613"/>
        <item x="684"/>
        <item x="755"/>
        <item x="826"/>
        <item x="897"/>
        <item x="968"/>
        <item x="1039"/>
        <item x="1110"/>
        <item x="1181"/>
        <item x="1252"/>
        <item x="1323"/>
        <item x="1394"/>
        <item x="1465"/>
        <item x="1536"/>
        <item x="1606"/>
        <item x="1676"/>
        <item x="1746"/>
        <item x="1816"/>
        <item x="1886"/>
        <item x="1956"/>
        <item x="2021"/>
        <item x="2085"/>
        <item x="2137"/>
        <item x="51"/>
        <item x="122"/>
        <item x="193"/>
        <item x="264"/>
        <item x="335"/>
        <item x="406"/>
        <item x="477"/>
        <item x="548"/>
        <item x="619"/>
        <item x="690"/>
        <item x="761"/>
        <item x="832"/>
        <item x="903"/>
        <item x="974"/>
        <item x="1045"/>
        <item x="1116"/>
        <item x="1187"/>
        <item x="1258"/>
        <item x="1329"/>
        <item x="1400"/>
        <item x="1471"/>
        <item x="1542"/>
        <item x="1612"/>
        <item x="1682"/>
        <item x="1752"/>
        <item x="1822"/>
        <item x="1892"/>
        <item x="1962"/>
        <item x="2027"/>
        <item x="2091"/>
        <item x="57"/>
        <item x="128"/>
        <item x="199"/>
        <item x="270"/>
        <item x="341"/>
        <item x="412"/>
        <item x="483"/>
        <item x="554"/>
        <item x="625"/>
        <item x="696"/>
        <item x="767"/>
        <item x="838"/>
        <item x="909"/>
        <item x="980"/>
        <item x="1051"/>
        <item x="1122"/>
        <item x="1193"/>
        <item x="1264"/>
        <item x="1335"/>
        <item x="1406"/>
        <item x="1477"/>
        <item x="1548"/>
        <item x="1618"/>
        <item x="1688"/>
        <item x="1758"/>
        <item x="1828"/>
        <item x="1898"/>
        <item x="1968"/>
        <item x="2033"/>
        <item x="2097"/>
        <item x="2143"/>
        <item x="63"/>
        <item x="134"/>
        <item x="205"/>
        <item x="276"/>
        <item x="347"/>
        <item x="418"/>
        <item x="489"/>
        <item x="560"/>
        <item x="631"/>
        <item x="702"/>
        <item x="773"/>
        <item x="844"/>
        <item x="915"/>
        <item x="986"/>
        <item x="1057"/>
        <item x="1128"/>
        <item x="1199"/>
        <item x="1270"/>
        <item x="1341"/>
        <item x="1412"/>
        <item x="1483"/>
        <item x="1554"/>
        <item x="1624"/>
        <item x="1694"/>
        <item x="1764"/>
        <item x="1834"/>
        <item x="1904"/>
        <item x="1974"/>
        <item x="2039"/>
        <item x="2103"/>
        <item x="69"/>
        <item x="140"/>
        <item x="211"/>
        <item x="282"/>
        <item x="353"/>
        <item x="424"/>
        <item x="495"/>
        <item x="566"/>
        <item x="637"/>
        <item x="708"/>
        <item x="779"/>
        <item x="850"/>
        <item x="921"/>
        <item x="992"/>
        <item x="1063"/>
        <item x="1134"/>
        <item x="1205"/>
        <item x="1276"/>
        <item x="1347"/>
        <item x="1418"/>
        <item x="1489"/>
        <item x="1559"/>
        <item x="1629"/>
        <item x="1699"/>
        <item x="1769"/>
        <item x="1839"/>
        <item x="1909"/>
        <item x="1979"/>
        <item x="2044"/>
        <item x="2108"/>
        <item x="2149"/>
        <item x="4"/>
        <item x="75"/>
        <item x="146"/>
        <item x="217"/>
        <item x="288"/>
        <item x="359"/>
        <item x="430"/>
        <item x="501"/>
        <item x="572"/>
        <item x="643"/>
        <item x="714"/>
        <item x="785"/>
        <item x="856"/>
        <item x="927"/>
        <item x="998"/>
        <item x="1069"/>
        <item x="1140"/>
        <item x="1211"/>
        <item x="1282"/>
        <item x="1353"/>
        <item x="1424"/>
        <item x="1495"/>
        <item x="1565"/>
        <item x="1635"/>
        <item x="1705"/>
        <item x="1775"/>
        <item x="1845"/>
        <item x="1915"/>
        <item x="1985"/>
        <item x="2050"/>
        <item x="2114"/>
        <item x="10"/>
        <item x="81"/>
        <item x="152"/>
        <item x="223"/>
        <item x="294"/>
        <item x="365"/>
        <item x="436"/>
        <item x="507"/>
        <item x="578"/>
        <item x="649"/>
        <item x="720"/>
        <item x="791"/>
        <item x="862"/>
        <item x="933"/>
        <item x="1004"/>
        <item x="1075"/>
        <item x="1146"/>
        <item x="1217"/>
        <item x="1288"/>
        <item x="1359"/>
        <item x="1430"/>
        <item x="1501"/>
        <item x="1571"/>
        <item x="1641"/>
        <item x="1711"/>
        <item x="1781"/>
        <item x="1851"/>
        <item x="1921"/>
        <item x="16"/>
        <item x="87"/>
        <item x="158"/>
        <item x="229"/>
        <item x="300"/>
        <item x="371"/>
        <item x="442"/>
        <item x="513"/>
        <item x="584"/>
        <item x="655"/>
        <item x="726"/>
        <item x="797"/>
        <item x="868"/>
        <item x="939"/>
        <item x="1010"/>
        <item x="1081"/>
        <item x="1152"/>
        <item x="1223"/>
        <item x="1294"/>
        <item x="1365"/>
        <item x="1436"/>
        <item x="1507"/>
        <item x="1577"/>
        <item x="1647"/>
        <item x="1717"/>
        <item x="1787"/>
        <item x="1857"/>
        <item x="1927"/>
        <item x="1992"/>
        <item x="2056"/>
        <item x="2120"/>
        <item x="22"/>
        <item x="93"/>
        <item x="164"/>
        <item x="235"/>
        <item x="306"/>
        <item x="377"/>
        <item x="448"/>
        <item x="519"/>
        <item x="590"/>
        <item x="661"/>
        <item x="732"/>
        <item x="803"/>
        <item x="874"/>
        <item x="945"/>
        <item x="1016"/>
        <item x="1087"/>
        <item x="1158"/>
        <item x="1229"/>
        <item x="1300"/>
        <item x="1371"/>
        <item x="1442"/>
        <item x="1513"/>
        <item x="1583"/>
        <item x="1653"/>
        <item x="1723"/>
        <item x="1793"/>
        <item x="1863"/>
        <item x="1933"/>
        <item x="1998"/>
        <item x="2062"/>
        <item x="28"/>
        <item x="99"/>
        <item x="170"/>
        <item x="241"/>
        <item x="312"/>
        <item x="383"/>
        <item x="454"/>
        <item x="525"/>
        <item x="596"/>
        <item x="667"/>
        <item x="738"/>
        <item x="809"/>
        <item x="880"/>
        <item x="951"/>
        <item x="1022"/>
        <item x="1093"/>
        <item x="1164"/>
        <item x="1235"/>
        <item x="1306"/>
        <item x="1377"/>
        <item x="1448"/>
        <item x="1519"/>
        <item x="1589"/>
        <item x="1659"/>
        <item x="1729"/>
        <item x="1799"/>
        <item x="1869"/>
        <item x="1939"/>
        <item x="2004"/>
        <item x="2068"/>
        <item x="2126"/>
        <item x="34"/>
        <item x="105"/>
        <item x="176"/>
        <item x="247"/>
        <item x="318"/>
        <item x="389"/>
        <item x="460"/>
        <item x="531"/>
        <item x="602"/>
        <item x="673"/>
        <item x="744"/>
        <item x="815"/>
        <item x="886"/>
        <item x="957"/>
        <item x="1028"/>
        <item x="1099"/>
        <item x="1170"/>
        <item x="1241"/>
        <item x="1312"/>
        <item x="1383"/>
        <item x="1454"/>
        <item x="1525"/>
        <item x="1595"/>
        <item x="1665"/>
        <item x="1735"/>
        <item x="1805"/>
        <item x="1875"/>
        <item x="1945"/>
        <item x="2010"/>
        <item x="2074"/>
        <item x="40"/>
        <item x="111"/>
        <item x="182"/>
        <item x="253"/>
        <item x="324"/>
        <item x="395"/>
        <item x="466"/>
        <item x="537"/>
        <item x="608"/>
        <item x="679"/>
        <item x="750"/>
        <item x="821"/>
        <item x="892"/>
        <item x="963"/>
        <item x="1034"/>
        <item x="1105"/>
        <item x="1176"/>
        <item x="1247"/>
        <item x="1318"/>
        <item x="1389"/>
        <item x="1460"/>
        <item x="1531"/>
        <item x="1601"/>
        <item x="1671"/>
        <item x="1741"/>
        <item x="1811"/>
        <item x="1881"/>
        <item x="1951"/>
        <item x="2016"/>
        <item x="2080"/>
        <item x="2132"/>
        <item x="46"/>
        <item x="117"/>
        <item x="188"/>
        <item x="259"/>
        <item x="330"/>
        <item x="401"/>
        <item x="472"/>
        <item x="543"/>
        <item x="614"/>
        <item x="685"/>
        <item x="756"/>
        <item x="827"/>
        <item x="898"/>
        <item x="969"/>
        <item x="1040"/>
        <item x="1111"/>
        <item x="1182"/>
        <item x="1253"/>
        <item x="1324"/>
        <item x="1395"/>
        <item x="1466"/>
        <item x="1537"/>
        <item x="1607"/>
        <item x="1677"/>
        <item x="1747"/>
        <item x="1817"/>
        <item x="1887"/>
        <item x="1957"/>
        <item x="2022"/>
        <item x="2086"/>
        <item x="2138"/>
        <item x="52"/>
        <item x="123"/>
        <item x="194"/>
        <item x="265"/>
        <item x="336"/>
        <item x="407"/>
        <item x="478"/>
        <item x="549"/>
        <item x="620"/>
        <item x="691"/>
        <item x="762"/>
        <item x="833"/>
        <item x="904"/>
        <item x="975"/>
        <item x="1046"/>
        <item x="1117"/>
        <item x="1188"/>
        <item x="1259"/>
        <item x="1330"/>
        <item x="1401"/>
        <item x="1472"/>
        <item x="1543"/>
        <item x="1613"/>
        <item x="1683"/>
        <item x="1753"/>
        <item x="1823"/>
        <item x="1893"/>
        <item x="1963"/>
        <item x="2028"/>
        <item x="2092"/>
        <item x="58"/>
        <item x="129"/>
        <item x="200"/>
        <item x="271"/>
        <item x="342"/>
        <item x="413"/>
        <item x="484"/>
        <item x="555"/>
        <item x="626"/>
        <item x="697"/>
        <item x="768"/>
        <item x="839"/>
        <item x="910"/>
        <item x="981"/>
        <item x="1052"/>
        <item x="1123"/>
        <item x="1194"/>
        <item x="1265"/>
        <item x="1336"/>
        <item x="1407"/>
        <item x="1478"/>
        <item x="1549"/>
        <item x="1619"/>
        <item x="1689"/>
        <item x="1759"/>
        <item x="1829"/>
        <item x="1899"/>
        <item x="1969"/>
        <item x="2034"/>
        <item x="2098"/>
        <item x="2144"/>
        <item x="64"/>
        <item x="135"/>
        <item x="206"/>
        <item x="277"/>
        <item x="348"/>
        <item x="419"/>
        <item x="490"/>
        <item x="561"/>
        <item x="632"/>
        <item x="703"/>
        <item x="774"/>
        <item x="845"/>
        <item x="916"/>
        <item x="987"/>
        <item x="1058"/>
        <item x="1129"/>
        <item x="1200"/>
        <item x="1271"/>
        <item x="1342"/>
        <item x="1413"/>
        <item x="1484"/>
        <item x="1555"/>
        <item x="1625"/>
        <item x="1695"/>
        <item x="1765"/>
        <item x="1835"/>
        <item x="1905"/>
        <item x="1975"/>
        <item x="2040"/>
        <item x="2104"/>
        <item x="70"/>
        <item x="141"/>
        <item x="212"/>
        <item x="283"/>
        <item x="354"/>
        <item x="425"/>
        <item x="496"/>
        <item x="567"/>
        <item x="638"/>
        <item x="709"/>
        <item x="780"/>
        <item x="851"/>
        <item x="922"/>
        <item x="993"/>
        <item x="1064"/>
        <item x="1135"/>
        <item x="1206"/>
        <item x="1277"/>
        <item x="1348"/>
        <item x="1419"/>
        <item x="1490"/>
        <item x="1560"/>
        <item x="1630"/>
        <item x="1700"/>
        <item x="1770"/>
        <item x="1840"/>
        <item x="1910"/>
        <item x="1980"/>
        <item x="2045"/>
        <item x="2109"/>
        <item x="2150"/>
        <item x="5"/>
        <item x="76"/>
        <item x="147"/>
        <item x="218"/>
        <item x="289"/>
        <item x="360"/>
        <item x="431"/>
        <item x="502"/>
        <item x="573"/>
        <item x="644"/>
        <item x="715"/>
        <item x="786"/>
        <item x="857"/>
        <item x="928"/>
        <item x="999"/>
        <item x="1070"/>
        <item x="1141"/>
        <item x="1212"/>
        <item x="1283"/>
        <item x="1354"/>
        <item x="1425"/>
        <item x="1496"/>
        <item x="1566"/>
        <item x="1636"/>
        <item x="1706"/>
        <item x="1776"/>
        <item x="1846"/>
        <item x="1916"/>
        <item x="1986"/>
        <item x="2051"/>
        <item x="2115"/>
        <item x="11"/>
        <item x="82"/>
        <item x="153"/>
        <item x="224"/>
        <item x="295"/>
        <item x="366"/>
        <item x="437"/>
        <item x="508"/>
        <item x="579"/>
        <item x="650"/>
        <item x="721"/>
        <item x="792"/>
        <item x="863"/>
        <item x="934"/>
        <item x="1005"/>
        <item x="1076"/>
        <item x="1147"/>
        <item x="1218"/>
        <item x="1289"/>
        <item x="1360"/>
        <item x="1431"/>
        <item x="1502"/>
        <item x="1572"/>
        <item x="1642"/>
        <item x="1712"/>
        <item x="1782"/>
        <item x="1852"/>
        <item x="1922"/>
        <item x="17"/>
        <item x="88"/>
        <item x="159"/>
        <item x="230"/>
        <item x="301"/>
        <item x="372"/>
        <item x="443"/>
        <item x="514"/>
        <item x="585"/>
        <item x="656"/>
        <item x="727"/>
        <item x="798"/>
        <item x="869"/>
        <item x="940"/>
        <item x="1011"/>
        <item x="1082"/>
        <item x="1153"/>
        <item x="1224"/>
        <item x="1295"/>
        <item x="1366"/>
        <item x="1437"/>
        <item x="1508"/>
        <item x="1578"/>
        <item x="1648"/>
        <item x="1718"/>
        <item x="1788"/>
        <item x="1858"/>
        <item x="1928"/>
        <item x="1993"/>
        <item x="2057"/>
        <item x="2121"/>
        <item x="23"/>
        <item x="94"/>
        <item x="165"/>
        <item x="236"/>
        <item x="307"/>
        <item x="378"/>
        <item x="449"/>
        <item x="520"/>
        <item x="591"/>
        <item x="662"/>
        <item x="733"/>
        <item x="804"/>
        <item x="875"/>
        <item x="946"/>
        <item x="1017"/>
        <item x="1088"/>
        <item x="1159"/>
        <item x="1230"/>
        <item x="1301"/>
        <item x="1372"/>
        <item x="1443"/>
        <item x="1514"/>
        <item x="1584"/>
        <item x="1654"/>
        <item x="1724"/>
        <item x="1794"/>
        <item x="1864"/>
        <item x="1934"/>
        <item x="1999"/>
        <item x="2063"/>
        <item x="29"/>
        <item x="100"/>
        <item x="171"/>
        <item x="242"/>
        <item x="313"/>
        <item x="384"/>
        <item x="455"/>
        <item x="526"/>
        <item x="597"/>
        <item x="668"/>
        <item x="739"/>
        <item x="810"/>
        <item x="881"/>
        <item x="952"/>
        <item x="1023"/>
        <item x="1094"/>
        <item x="1165"/>
        <item x="1236"/>
        <item x="1307"/>
        <item x="1378"/>
        <item x="1449"/>
        <item x="1520"/>
        <item x="1590"/>
        <item x="1660"/>
        <item x="1730"/>
        <item x="1800"/>
        <item x="1870"/>
        <item x="1940"/>
        <item x="2005"/>
        <item x="2069"/>
        <item x="2127"/>
        <item x="35"/>
        <item x="106"/>
        <item x="177"/>
        <item x="248"/>
        <item x="319"/>
        <item x="390"/>
        <item x="461"/>
        <item x="532"/>
        <item x="603"/>
        <item x="674"/>
        <item x="745"/>
        <item x="816"/>
        <item x="887"/>
        <item x="958"/>
        <item x="1029"/>
        <item x="1100"/>
        <item x="1171"/>
        <item x="1242"/>
        <item x="1313"/>
        <item x="1384"/>
        <item x="1455"/>
        <item x="1526"/>
        <item x="1596"/>
        <item x="1666"/>
        <item x="1736"/>
        <item x="1806"/>
        <item x="1876"/>
        <item x="1946"/>
        <item x="2011"/>
        <item x="2075"/>
        <item x="41"/>
        <item x="112"/>
        <item x="183"/>
        <item x="254"/>
        <item x="325"/>
        <item x="396"/>
        <item x="467"/>
        <item x="538"/>
        <item x="609"/>
        <item x="680"/>
        <item x="751"/>
        <item x="822"/>
        <item x="893"/>
        <item x="964"/>
        <item x="1035"/>
        <item x="1106"/>
        <item x="1177"/>
        <item x="1248"/>
        <item x="1319"/>
        <item x="1390"/>
        <item x="1461"/>
        <item x="1532"/>
        <item x="1602"/>
        <item x="1672"/>
        <item x="1742"/>
        <item x="1812"/>
        <item x="1882"/>
        <item x="1952"/>
        <item x="2017"/>
        <item x="2081"/>
        <item x="2133"/>
        <item x="47"/>
        <item x="118"/>
        <item x="189"/>
        <item x="260"/>
        <item x="331"/>
        <item x="402"/>
        <item x="473"/>
        <item x="544"/>
        <item x="615"/>
        <item x="686"/>
        <item x="757"/>
        <item x="828"/>
        <item x="899"/>
        <item x="970"/>
        <item x="1041"/>
        <item x="1112"/>
        <item x="1183"/>
        <item x="1254"/>
        <item x="1325"/>
        <item x="1396"/>
        <item x="1467"/>
        <item x="1538"/>
        <item x="1608"/>
        <item x="1678"/>
        <item x="1748"/>
        <item x="1818"/>
        <item x="1888"/>
        <item x="1958"/>
        <item x="2023"/>
        <item x="2087"/>
        <item x="2139"/>
        <item x="53"/>
        <item x="124"/>
        <item x="195"/>
        <item x="266"/>
        <item x="337"/>
        <item x="408"/>
        <item x="479"/>
        <item x="550"/>
        <item x="621"/>
        <item x="692"/>
        <item x="763"/>
        <item x="834"/>
        <item x="905"/>
        <item x="976"/>
        <item x="1047"/>
        <item x="1118"/>
        <item x="1189"/>
        <item x="1260"/>
        <item x="1331"/>
        <item x="1402"/>
        <item x="1473"/>
        <item x="1544"/>
        <item x="1614"/>
        <item x="1684"/>
        <item x="1754"/>
        <item x="1824"/>
        <item x="1894"/>
        <item x="1964"/>
        <item x="2029"/>
        <item x="2093"/>
        <item x="59"/>
        <item x="130"/>
        <item x="201"/>
        <item x="272"/>
        <item x="343"/>
        <item x="414"/>
        <item x="485"/>
        <item x="556"/>
        <item x="627"/>
        <item x="698"/>
        <item x="769"/>
        <item x="840"/>
        <item x="911"/>
        <item x="982"/>
        <item x="1053"/>
        <item x="1124"/>
        <item x="1195"/>
        <item x="1266"/>
        <item x="1337"/>
        <item x="1408"/>
        <item x="1479"/>
        <item x="1550"/>
        <item x="1620"/>
        <item x="1690"/>
        <item x="1760"/>
        <item x="1830"/>
        <item x="1900"/>
        <item x="1970"/>
        <item x="2035"/>
        <item x="2099"/>
        <item x="2145"/>
        <item x="65"/>
        <item x="136"/>
        <item x="207"/>
        <item x="278"/>
        <item x="349"/>
        <item x="420"/>
        <item x="491"/>
        <item x="562"/>
        <item x="633"/>
        <item x="704"/>
        <item x="775"/>
        <item x="846"/>
        <item x="917"/>
        <item x="988"/>
        <item x="1059"/>
        <item x="1130"/>
        <item x="1201"/>
        <item x="1272"/>
        <item x="1343"/>
        <item x="1414"/>
        <item x="1485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2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édia de valor" fld="1" subtotal="average" baseField="2" baseItem="2"/>
  </dataFields>
  <formats count="12">
    <format dxfId="23">
      <pivotArea collapsedLevelsAreSubtotals="1" fieldPosition="0">
        <references count="1">
          <reference field="2" count="1">
            <x v="1"/>
          </reference>
        </references>
      </pivotArea>
    </format>
    <format dxfId="22">
      <pivotArea collapsedLevelsAreSubtotals="1" fieldPosition="0">
        <references count="1">
          <reference field="2" count="1">
            <x v="2"/>
          </reference>
        </references>
      </pivotArea>
    </format>
    <format dxfId="21">
      <pivotArea collapsedLevelsAreSubtotals="1" fieldPosition="0">
        <references count="1">
          <reference field="2" count="1">
            <x v="3"/>
          </reference>
        </references>
      </pivotArea>
    </format>
    <format dxfId="20">
      <pivotArea collapsedLevelsAreSubtotals="1" fieldPosition="0">
        <references count="1">
          <reference field="2" count="1">
            <x v="4"/>
          </reference>
        </references>
      </pivotArea>
    </format>
    <format dxfId="19">
      <pivotArea collapsedLevelsAreSubtotals="1" fieldPosition="0">
        <references count="1">
          <reference field="2" count="1">
            <x v="5"/>
          </reference>
        </references>
      </pivotArea>
    </format>
    <format dxfId="18">
      <pivotArea collapsedLevelsAreSubtotals="1" fieldPosition="0">
        <references count="1">
          <reference field="2" count="1">
            <x v="6"/>
          </reference>
        </references>
      </pivotArea>
    </format>
    <format dxfId="17">
      <pivotArea collapsedLevelsAreSubtotals="1" fieldPosition="0">
        <references count="1">
          <reference field="2" count="1">
            <x v="7"/>
          </reference>
        </references>
      </pivotArea>
    </format>
    <format dxfId="16">
      <pivotArea collapsedLevelsAreSubtotals="1" fieldPosition="0">
        <references count="1">
          <reference field="2" count="1">
            <x v="8"/>
          </reference>
        </references>
      </pivotArea>
    </format>
    <format dxfId="15">
      <pivotArea collapsedLevelsAreSubtotals="1" fieldPosition="0">
        <references count="1">
          <reference field="2" count="1">
            <x v="9"/>
          </reference>
        </references>
      </pivotArea>
    </format>
    <format dxfId="14">
      <pivotArea collapsedLevelsAreSubtotals="1" fieldPosition="0">
        <references count="1">
          <reference field="2" count="1">
            <x v="10"/>
          </reference>
        </references>
      </pivotArea>
    </format>
    <format dxfId="13">
      <pivotArea collapsedLevelsAreSubtotals="1" fieldPosition="0">
        <references count="1">
          <reference field="2" count="1">
            <x v="11"/>
          </reference>
        </references>
      </pivotArea>
    </format>
    <format dxfId="12">
      <pivotArea collapsedLevelsAreSubtotals="1" fieldPosition="0">
        <references count="1">
          <reference field="2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2"/>
  <sheetViews>
    <sheetView tabSelected="1" topLeftCell="R28" zoomScale="50" zoomScaleNormal="50" workbookViewId="0">
      <selection activeCell="AC38" sqref="AC38"/>
    </sheetView>
  </sheetViews>
  <sheetFormatPr defaultRowHeight="14.4" x14ac:dyDescent="0.3"/>
  <cols>
    <col min="1" max="1" width="27.33203125" bestFit="1" customWidth="1"/>
    <col min="2" max="2" width="30" bestFit="1" customWidth="1"/>
    <col min="3" max="3" width="19.109375" bestFit="1" customWidth="1"/>
    <col min="4" max="4" width="18.109375" customWidth="1"/>
    <col min="5" max="5" width="31.6640625" customWidth="1"/>
    <col min="6" max="6" width="19.109375" bestFit="1" customWidth="1"/>
    <col min="7" max="7" width="24" customWidth="1"/>
    <col min="8" max="8" width="18.109375" customWidth="1"/>
    <col min="9" max="9" width="26.6640625" bestFit="1" customWidth="1"/>
    <col min="10" max="10" width="27.33203125" bestFit="1" customWidth="1"/>
    <col min="11" max="11" width="20.6640625" bestFit="1" customWidth="1"/>
    <col min="12" max="12" width="26.44140625" bestFit="1" customWidth="1"/>
    <col min="13" max="13" width="28.88671875" bestFit="1" customWidth="1"/>
    <col min="14" max="14" width="23.109375" customWidth="1"/>
    <col min="16" max="16" width="17.6640625" bestFit="1" customWidth="1"/>
    <col min="17" max="17" width="18.109375" bestFit="1" customWidth="1"/>
    <col min="18" max="18" width="14.6640625" customWidth="1"/>
    <col min="19" max="19" width="26.5546875" customWidth="1"/>
    <col min="20" max="20" width="37.109375" bestFit="1" customWidth="1"/>
    <col min="21" max="21" width="31.6640625" bestFit="1" customWidth="1"/>
    <col min="22" max="22" width="25.44140625" customWidth="1"/>
    <col min="23" max="23" width="24.44140625" bestFit="1" customWidth="1"/>
    <col min="24" max="24" width="15.88671875" bestFit="1" customWidth="1"/>
    <col min="25" max="25" width="8.5546875" bestFit="1" customWidth="1"/>
    <col min="26" max="26" width="18.109375" bestFit="1" customWidth="1"/>
    <col min="27" max="27" width="23.109375" customWidth="1"/>
    <col min="28" max="28" width="17.6640625" bestFit="1" customWidth="1"/>
    <col min="29" max="29" width="28.5546875" customWidth="1"/>
    <col min="30" max="30" width="37.109375" customWidth="1"/>
  </cols>
  <sheetData>
    <row r="1" spans="1:30" ht="15" thickBot="1" x14ac:dyDescent="0.35">
      <c r="E1" s="76" t="s">
        <v>31</v>
      </c>
      <c r="F1" s="77">
        <v>1000000000</v>
      </c>
      <c r="H1" s="102" t="s">
        <v>86</v>
      </c>
      <c r="I1" s="101">
        <v>11</v>
      </c>
      <c r="J1" s="101">
        <v>10</v>
      </c>
      <c r="K1" s="101">
        <v>4</v>
      </c>
      <c r="L1" s="101">
        <v>3</v>
      </c>
    </row>
    <row r="2" spans="1:30" ht="15" thickBot="1" x14ac:dyDescent="0.35">
      <c r="A2" s="152" t="s">
        <v>12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4"/>
      <c r="W2" s="157" t="s">
        <v>12</v>
      </c>
      <c r="X2" s="156"/>
      <c r="Y2" s="156"/>
      <c r="Z2" s="156"/>
      <c r="AA2" s="156"/>
      <c r="AB2" s="156"/>
      <c r="AC2" s="156"/>
      <c r="AD2" s="158"/>
    </row>
    <row r="3" spans="1:30" ht="15" thickBot="1" x14ac:dyDescent="0.35">
      <c r="A3" s="133" t="s">
        <v>80</v>
      </c>
      <c r="B3" s="134"/>
      <c r="C3" s="134"/>
      <c r="D3" s="134"/>
      <c r="E3" s="134"/>
      <c r="F3" s="135"/>
      <c r="G3" s="147" t="s">
        <v>23</v>
      </c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9"/>
      <c r="S3" s="130"/>
      <c r="T3" s="130"/>
      <c r="U3" s="131"/>
      <c r="W3" s="157" t="s">
        <v>23</v>
      </c>
      <c r="X3" s="156"/>
      <c r="Y3" s="156"/>
      <c r="Z3" s="158"/>
      <c r="AA3" s="156"/>
      <c r="AB3" s="156"/>
      <c r="AC3" s="156"/>
      <c r="AD3" s="99"/>
    </row>
    <row r="4" spans="1:30" s="5" customFormat="1" ht="43.2" x14ac:dyDescent="0.3">
      <c r="A4" s="56" t="s">
        <v>32</v>
      </c>
      <c r="B4" s="57" t="s">
        <v>33</v>
      </c>
      <c r="C4" s="58" t="s">
        <v>34</v>
      </c>
      <c r="D4" s="59" t="s">
        <v>35</v>
      </c>
      <c r="E4" s="59" t="s">
        <v>37</v>
      </c>
      <c r="F4" s="60" t="s">
        <v>38</v>
      </c>
      <c r="G4" s="32" t="s">
        <v>65</v>
      </c>
      <c r="H4" s="33" t="s">
        <v>39</v>
      </c>
      <c r="I4" s="33" t="s">
        <v>40</v>
      </c>
      <c r="J4" s="34" t="s">
        <v>22</v>
      </c>
      <c r="K4" s="34" t="s">
        <v>13</v>
      </c>
      <c r="L4" s="34" t="s">
        <v>28</v>
      </c>
      <c r="M4" s="35" t="s">
        <v>81</v>
      </c>
      <c r="N4" s="35" t="s">
        <v>29</v>
      </c>
      <c r="O4" s="35" t="s">
        <v>26</v>
      </c>
      <c r="P4" s="34" t="s">
        <v>20</v>
      </c>
      <c r="Q4" s="35" t="s">
        <v>84</v>
      </c>
      <c r="R4" s="36" t="s">
        <v>21</v>
      </c>
      <c r="S4" s="50" t="s">
        <v>91</v>
      </c>
      <c r="T4" s="50" t="s">
        <v>87</v>
      </c>
      <c r="U4" s="51" t="s">
        <v>85</v>
      </c>
      <c r="W4" s="37" t="s">
        <v>72</v>
      </c>
      <c r="X4" s="38" t="s">
        <v>73</v>
      </c>
      <c r="Y4" s="38" t="s">
        <v>17</v>
      </c>
      <c r="Z4" s="100" t="s">
        <v>84</v>
      </c>
      <c r="AA4" s="105" t="s">
        <v>91</v>
      </c>
      <c r="AB4" s="78" t="s">
        <v>17</v>
      </c>
      <c r="AC4" s="39" t="s">
        <v>83</v>
      </c>
      <c r="AD4" s="78" t="s">
        <v>85</v>
      </c>
    </row>
    <row r="5" spans="1:30" x14ac:dyDescent="0.3">
      <c r="A5" s="136">
        <v>71</v>
      </c>
      <c r="B5" s="122">
        <v>290</v>
      </c>
      <c r="C5" s="122">
        <v>303</v>
      </c>
      <c r="D5" s="122">
        <v>90.313000000000002</v>
      </c>
      <c r="E5" s="113">
        <f>(C5*D11)/D5</f>
        <v>335.4998726650648</v>
      </c>
      <c r="F5" s="116">
        <f>E5-A5</f>
        <v>264.4998726650648</v>
      </c>
      <c r="G5" s="155">
        <f>L8</f>
        <v>0.1991</v>
      </c>
      <c r="H5" s="144">
        <v>24</v>
      </c>
      <c r="I5" s="144">
        <f>(F5)/(H5*G5)</f>
        <v>55.353229672079529</v>
      </c>
      <c r="J5" s="18">
        <f>I5*F1</f>
        <v>55353229672.079529</v>
      </c>
      <c r="K5" s="20">
        <v>720</v>
      </c>
      <c r="L5" s="20">
        <f>17/100</f>
        <v>0.17</v>
      </c>
      <c r="M5" s="20">
        <f>J5*(K5*L5)</f>
        <v>6775235311862.5342</v>
      </c>
      <c r="N5" s="18">
        <f>M5/$F$1</f>
        <v>6775.2353118625342</v>
      </c>
      <c r="O5" s="21">
        <v>30</v>
      </c>
      <c r="P5" s="20" t="s">
        <v>0</v>
      </c>
      <c r="Q5" s="96">
        <f>O5*$E$5</f>
        <v>10064.996179951944</v>
      </c>
      <c r="R5" s="150">
        <v>2020</v>
      </c>
      <c r="S5" s="103">
        <v>193.05263160000001</v>
      </c>
      <c r="T5" s="103">
        <v>63542.503929999999</v>
      </c>
      <c r="U5" s="94">
        <f>T5/$J$1</f>
        <v>6354.2503930000003</v>
      </c>
      <c r="W5" s="10">
        <f>Dimensionamento!$N$7</f>
        <v>5946.7967352983233</v>
      </c>
      <c r="X5" s="16">
        <v>31</v>
      </c>
      <c r="Y5" s="15" t="s">
        <v>2</v>
      </c>
      <c r="Z5" s="17">
        <f>X5*$E$5</f>
        <v>10400.496052617009</v>
      </c>
      <c r="AA5" s="106">
        <v>178.70429999999999</v>
      </c>
      <c r="AB5" s="79" t="s">
        <v>2</v>
      </c>
      <c r="AC5" s="15">
        <v>68746.746206030002</v>
      </c>
      <c r="AD5" s="82">
        <f>AC5/$I$1</f>
        <v>6249.7042005481817</v>
      </c>
    </row>
    <row r="6" spans="1:30" x14ac:dyDescent="0.3">
      <c r="A6" s="136"/>
      <c r="B6" s="123"/>
      <c r="C6" s="123"/>
      <c r="D6" s="123"/>
      <c r="E6" s="114"/>
      <c r="F6" s="117"/>
      <c r="G6" s="120"/>
      <c r="H6" s="145"/>
      <c r="I6" s="145"/>
      <c r="J6" s="18">
        <f>I5*F1</f>
        <v>55353229672.079529</v>
      </c>
      <c r="K6" s="20">
        <v>744</v>
      </c>
      <c r="L6" s="20">
        <f>16.77/100</f>
        <v>0.16769999999999999</v>
      </c>
      <c r="M6" s="20">
        <f t="shared" ref="M6:M16" si="0">J6*(K6*L6)</f>
        <v>6906356042309.7559</v>
      </c>
      <c r="N6" s="18">
        <f t="shared" ref="N6:N16" si="1">M6/$F$1</f>
        <v>6906.356042309756</v>
      </c>
      <c r="O6" s="21">
        <v>31</v>
      </c>
      <c r="P6" s="20" t="s">
        <v>1</v>
      </c>
      <c r="Q6" s="96">
        <f t="shared" ref="Q6:Q16" si="2">O6*$E$5</f>
        <v>10400.496052617009</v>
      </c>
      <c r="R6" s="150"/>
      <c r="S6" s="103">
        <v>163.47096769999999</v>
      </c>
      <c r="T6" s="103">
        <v>60668.124367930002</v>
      </c>
      <c r="U6" s="94">
        <f>T6/$J$1</f>
        <v>6066.8124367930004</v>
      </c>
      <c r="W6" s="10">
        <f>Dimensionamento!$N$8</f>
        <v>7405.9964346218148</v>
      </c>
      <c r="X6" s="16">
        <v>28</v>
      </c>
      <c r="Y6" s="15" t="s">
        <v>3</v>
      </c>
      <c r="Z6" s="17">
        <f t="shared" ref="Z6:Z16" si="3">X6*$E$5</f>
        <v>9393.9964346218148</v>
      </c>
      <c r="AA6" s="106">
        <v>184.37870000000001</v>
      </c>
      <c r="AB6" s="79" t="s">
        <v>74</v>
      </c>
      <c r="AC6" s="15">
        <v>64838.464802100003</v>
      </c>
      <c r="AD6" s="82">
        <f t="shared" ref="AD6:AD14" si="4">AC6/$I$1</f>
        <v>5894.4058911000002</v>
      </c>
    </row>
    <row r="7" spans="1:30" ht="15" thickBot="1" x14ac:dyDescent="0.35">
      <c r="A7" s="136"/>
      <c r="B7" s="123"/>
      <c r="C7" s="123"/>
      <c r="D7" s="123"/>
      <c r="E7" s="114"/>
      <c r="F7" s="117"/>
      <c r="G7" s="120"/>
      <c r="H7" s="145"/>
      <c r="I7" s="145"/>
      <c r="J7" s="18">
        <f>I5*F1</f>
        <v>55353229672.079529</v>
      </c>
      <c r="K7" s="20">
        <v>744</v>
      </c>
      <c r="L7" s="22">
        <f>14.44/100</f>
        <v>0.1444</v>
      </c>
      <c r="M7" s="20">
        <f>J7*(K7*L7)</f>
        <v>5946796735298.3232</v>
      </c>
      <c r="N7" s="18">
        <f t="shared" si="1"/>
        <v>5946.7967352983233</v>
      </c>
      <c r="O7" s="21">
        <v>31</v>
      </c>
      <c r="P7" s="20" t="s">
        <v>2</v>
      </c>
      <c r="Q7" s="96">
        <f t="shared" si="2"/>
        <v>10400.496052617009</v>
      </c>
      <c r="R7" s="150">
        <v>2021</v>
      </c>
      <c r="S7" s="103">
        <v>178.70430110000001</v>
      </c>
      <c r="T7" s="103">
        <v>68746.746206030002</v>
      </c>
      <c r="U7" s="94">
        <f>T7/$I$1</f>
        <v>6249.7042005481817</v>
      </c>
      <c r="W7" s="10">
        <f>Dimensionamento!$N$9</f>
        <v>6506.8828544122925</v>
      </c>
      <c r="X7" s="16">
        <v>31</v>
      </c>
      <c r="Y7" s="15" t="s">
        <v>4</v>
      </c>
      <c r="Z7" s="17">
        <f t="shared" si="3"/>
        <v>10400.496052617009</v>
      </c>
      <c r="AA7" s="106">
        <v>186.17740000000001</v>
      </c>
      <c r="AB7" s="79" t="s">
        <v>75</v>
      </c>
      <c r="AC7" s="15">
        <v>71088.867245019996</v>
      </c>
      <c r="AD7" s="82">
        <f t="shared" si="4"/>
        <v>6462.6242950018177</v>
      </c>
    </row>
    <row r="8" spans="1:30" ht="15" thickBot="1" x14ac:dyDescent="0.35">
      <c r="A8" s="136"/>
      <c r="B8" s="123"/>
      <c r="C8" s="123"/>
      <c r="D8" s="123"/>
      <c r="E8" s="114"/>
      <c r="F8" s="117"/>
      <c r="G8" s="120"/>
      <c r="H8" s="145"/>
      <c r="I8" s="145"/>
      <c r="J8" s="18">
        <f>F1*I5</f>
        <v>55353229672.079529</v>
      </c>
      <c r="K8" s="23">
        <v>672</v>
      </c>
      <c r="L8" s="24">
        <f>19.91/100</f>
        <v>0.1991</v>
      </c>
      <c r="M8" s="25">
        <f t="shared" si="0"/>
        <v>7405996434621.8145</v>
      </c>
      <c r="N8" s="18">
        <f t="shared" si="1"/>
        <v>7405.9964346218148</v>
      </c>
      <c r="O8" s="21">
        <v>28</v>
      </c>
      <c r="P8" s="20" t="s">
        <v>3</v>
      </c>
      <c r="Q8" s="96">
        <f>O8*$E$5</f>
        <v>9393.9964346218148</v>
      </c>
      <c r="R8" s="150"/>
      <c r="S8" s="103">
        <v>184.3786982</v>
      </c>
      <c r="T8" s="103">
        <v>64838.464802100003</v>
      </c>
      <c r="U8" s="94">
        <f t="shared" ref="U8:U16" si="5">T8/$I$1</f>
        <v>5894.4058911000002</v>
      </c>
      <c r="W8" s="10">
        <f>Dimensionamento!$N$10</f>
        <v>5324.5378686166741</v>
      </c>
      <c r="X8" s="16">
        <v>30</v>
      </c>
      <c r="Y8" s="15" t="s">
        <v>5</v>
      </c>
      <c r="Z8" s="17">
        <f t="shared" si="3"/>
        <v>10064.996179951944</v>
      </c>
      <c r="AA8" s="106">
        <v>163.2722</v>
      </c>
      <c r="AB8" s="79" t="s">
        <v>76</v>
      </c>
      <c r="AC8" s="15">
        <v>64073.261341259997</v>
      </c>
      <c r="AD8" s="82">
        <f t="shared" si="4"/>
        <v>5824.8419401145447</v>
      </c>
    </row>
    <row r="9" spans="1:30" x14ac:dyDescent="0.3">
      <c r="A9" s="136"/>
      <c r="B9" s="123"/>
      <c r="C9" s="123"/>
      <c r="D9" s="123"/>
      <c r="E9" s="114"/>
      <c r="F9" s="117"/>
      <c r="G9" s="120"/>
      <c r="H9" s="145"/>
      <c r="I9" s="145"/>
      <c r="J9" s="18">
        <f>I5*F1</f>
        <v>55353229672.079529</v>
      </c>
      <c r="K9" s="20">
        <v>744</v>
      </c>
      <c r="L9" s="26">
        <v>0.158</v>
      </c>
      <c r="M9" s="20">
        <f t="shared" si="0"/>
        <v>6506882854412.293</v>
      </c>
      <c r="N9" s="18">
        <f t="shared" si="1"/>
        <v>6506.8828544122925</v>
      </c>
      <c r="O9" s="21">
        <v>31</v>
      </c>
      <c r="P9" s="20" t="s">
        <v>4</v>
      </c>
      <c r="Q9" s="96">
        <f t="shared" si="2"/>
        <v>10400.496052617009</v>
      </c>
      <c r="R9" s="150"/>
      <c r="S9" s="103">
        <v>186.17741939999999</v>
      </c>
      <c r="T9" s="103">
        <v>71088.867245019996</v>
      </c>
      <c r="U9" s="94">
        <f t="shared" si="5"/>
        <v>6462.6242950018177</v>
      </c>
      <c r="W9" s="10">
        <f>Dimensionamento!$N$11</f>
        <v>5794.4203646570222</v>
      </c>
      <c r="X9" s="16">
        <v>31</v>
      </c>
      <c r="Y9" s="15" t="s">
        <v>6</v>
      </c>
      <c r="Z9" s="17">
        <f t="shared" si="3"/>
        <v>10400.496052617009</v>
      </c>
      <c r="AA9" s="106">
        <v>156.27959999999999</v>
      </c>
      <c r="AB9" s="79" t="s">
        <v>77</v>
      </c>
      <c r="AC9" s="15">
        <v>64022.383404679997</v>
      </c>
      <c r="AD9" s="82">
        <f t="shared" si="4"/>
        <v>5820.2166731527268</v>
      </c>
    </row>
    <row r="10" spans="1:30" x14ac:dyDescent="0.3">
      <c r="A10" s="136"/>
      <c r="B10" s="123"/>
      <c r="C10" s="125"/>
      <c r="D10" s="125"/>
      <c r="E10" s="114"/>
      <c r="F10" s="117"/>
      <c r="G10" s="120"/>
      <c r="H10" s="145"/>
      <c r="I10" s="145"/>
      <c r="J10" s="18">
        <f>F1*I5</f>
        <v>55353229672.079529</v>
      </c>
      <c r="K10" s="20">
        <v>720</v>
      </c>
      <c r="L10" s="20">
        <v>0.1336</v>
      </c>
      <c r="M10" s="20">
        <f t="shared" si="0"/>
        <v>5324537868616.6738</v>
      </c>
      <c r="N10" s="18">
        <f t="shared" si="1"/>
        <v>5324.5378686166741</v>
      </c>
      <c r="O10" s="21">
        <v>30</v>
      </c>
      <c r="P10" s="20" t="s">
        <v>5</v>
      </c>
      <c r="Q10" s="96">
        <f t="shared" si="2"/>
        <v>10064.996179951944</v>
      </c>
      <c r="R10" s="150"/>
      <c r="S10" s="103">
        <v>163.27222219999999</v>
      </c>
      <c r="T10" s="103">
        <v>64073.261341259997</v>
      </c>
      <c r="U10" s="94">
        <f t="shared" si="5"/>
        <v>5824.8419401145447</v>
      </c>
      <c r="W10" s="10">
        <f>Dimensionamento!$N$12</f>
        <v>4001.3742665352847</v>
      </c>
      <c r="X10" s="16">
        <v>30</v>
      </c>
      <c r="Y10" s="15" t="s">
        <v>7</v>
      </c>
      <c r="Z10" s="17">
        <f t="shared" si="3"/>
        <v>10064.996179951944</v>
      </c>
      <c r="AA10" s="106">
        <v>146.9778</v>
      </c>
      <c r="AB10" s="79" t="s">
        <v>7</v>
      </c>
      <c r="AC10" s="15">
        <v>60441.629657090001</v>
      </c>
      <c r="AD10" s="82">
        <f t="shared" si="4"/>
        <v>5494.6936051900002</v>
      </c>
    </row>
    <row r="11" spans="1:30" x14ac:dyDescent="0.3">
      <c r="A11" s="136"/>
      <c r="B11" s="123"/>
      <c r="C11" s="122" t="s">
        <v>36</v>
      </c>
      <c r="D11" s="122">
        <v>100</v>
      </c>
      <c r="E11" s="114"/>
      <c r="F11" s="117"/>
      <c r="G11" s="120"/>
      <c r="H11" s="145"/>
      <c r="I11" s="145"/>
      <c r="J11" s="18">
        <f>I5*F1</f>
        <v>55353229672.079529</v>
      </c>
      <c r="K11" s="20">
        <v>744</v>
      </c>
      <c r="L11" s="20">
        <v>0.14069999999999999</v>
      </c>
      <c r="M11" s="20">
        <f t="shared" si="0"/>
        <v>5794420364657.0225</v>
      </c>
      <c r="N11" s="18">
        <f t="shared" si="1"/>
        <v>5794.4203646570222</v>
      </c>
      <c r="O11" s="21">
        <v>31</v>
      </c>
      <c r="P11" s="20" t="s">
        <v>6</v>
      </c>
      <c r="Q11" s="96">
        <f t="shared" si="2"/>
        <v>10400.496052617009</v>
      </c>
      <c r="R11" s="150"/>
      <c r="S11" s="103">
        <v>156.27956990000001</v>
      </c>
      <c r="T11" s="103">
        <v>64022.383404679997</v>
      </c>
      <c r="U11" s="94">
        <f t="shared" si="5"/>
        <v>5820.2166731527268</v>
      </c>
      <c r="W11" s="10">
        <f>Dimensionamento!$N$13</f>
        <v>6424.5172486602387</v>
      </c>
      <c r="X11" s="16">
        <v>31</v>
      </c>
      <c r="Y11" s="15" t="s">
        <v>8</v>
      </c>
      <c r="Z11" s="17">
        <f t="shared" si="3"/>
        <v>10400.496052617009</v>
      </c>
      <c r="AA11" s="106">
        <v>141.39250000000001</v>
      </c>
      <c r="AB11" s="79" t="s">
        <v>68</v>
      </c>
      <c r="AC11" s="15">
        <v>62259.784658060002</v>
      </c>
      <c r="AD11" s="82">
        <f t="shared" si="4"/>
        <v>5659.9804234600006</v>
      </c>
    </row>
    <row r="12" spans="1:30" x14ac:dyDescent="0.3">
      <c r="A12" s="136"/>
      <c r="B12" s="123"/>
      <c r="C12" s="123"/>
      <c r="D12" s="123"/>
      <c r="E12" s="114"/>
      <c r="F12" s="117"/>
      <c r="G12" s="120"/>
      <c r="H12" s="145"/>
      <c r="I12" s="145"/>
      <c r="J12" s="18">
        <f>I5*F1</f>
        <v>55353229672.079529</v>
      </c>
      <c r="K12" s="20">
        <v>720</v>
      </c>
      <c r="L12" s="20">
        <v>0.10039999999999999</v>
      </c>
      <c r="M12" s="20">
        <f t="shared" si="0"/>
        <v>4001374266535.2847</v>
      </c>
      <c r="N12" s="18">
        <f t="shared" si="1"/>
        <v>4001.3742665352847</v>
      </c>
      <c r="O12" s="21">
        <v>30</v>
      </c>
      <c r="P12" s="20" t="s">
        <v>7</v>
      </c>
      <c r="Q12" s="96">
        <f t="shared" si="2"/>
        <v>10064.996179951944</v>
      </c>
      <c r="R12" s="150"/>
      <c r="S12" s="103">
        <v>146.97777780000001</v>
      </c>
      <c r="T12" s="103">
        <v>60441.629657090001</v>
      </c>
      <c r="U12" s="94">
        <f t="shared" si="5"/>
        <v>5494.6936051900002</v>
      </c>
      <c r="W12" s="10">
        <f>Dimensionamento!$N$14</f>
        <v>4921.344943685247</v>
      </c>
      <c r="X12" s="16">
        <v>31</v>
      </c>
      <c r="Y12" s="15" t="s">
        <v>9</v>
      </c>
      <c r="Z12" s="17">
        <f t="shared" si="3"/>
        <v>10400.496052617009</v>
      </c>
      <c r="AA12" s="106">
        <v>156.21510000000001</v>
      </c>
      <c r="AB12" s="79" t="s">
        <v>78</v>
      </c>
      <c r="AC12" s="15">
        <v>62752.949411200003</v>
      </c>
      <c r="AD12" s="82">
        <f t="shared" si="4"/>
        <v>5704.8135828363638</v>
      </c>
    </row>
    <row r="13" spans="1:30" x14ac:dyDescent="0.3">
      <c r="A13" s="136"/>
      <c r="B13" s="123"/>
      <c r="C13" s="123"/>
      <c r="D13" s="123"/>
      <c r="E13" s="114"/>
      <c r="F13" s="117"/>
      <c r="G13" s="120"/>
      <c r="H13" s="145"/>
      <c r="I13" s="145"/>
      <c r="J13" s="18">
        <f>I5*F1</f>
        <v>55353229672.079529</v>
      </c>
      <c r="K13" s="20">
        <v>744</v>
      </c>
      <c r="L13" s="20">
        <v>0.156</v>
      </c>
      <c r="M13" s="20">
        <f t="shared" si="0"/>
        <v>6424517248660.2383</v>
      </c>
      <c r="N13" s="18">
        <f t="shared" si="1"/>
        <v>6424.5172486602387</v>
      </c>
      <c r="O13" s="21">
        <v>31</v>
      </c>
      <c r="P13" s="20" t="s">
        <v>8</v>
      </c>
      <c r="Q13" s="96">
        <f t="shared" si="2"/>
        <v>10400.496052617009</v>
      </c>
      <c r="R13" s="150"/>
      <c r="S13" s="103">
        <v>141.39247309999999</v>
      </c>
      <c r="T13" s="103">
        <v>62259.784658060002</v>
      </c>
      <c r="U13" s="94">
        <f t="shared" si="5"/>
        <v>5659.9804234600006</v>
      </c>
      <c r="W13" s="10">
        <f>Dimensionamento!$N$15</f>
        <v>5918.3673165387436</v>
      </c>
      <c r="X13" s="16">
        <v>30</v>
      </c>
      <c r="Y13" s="15" t="s">
        <v>10</v>
      </c>
      <c r="Z13" s="17">
        <f t="shared" si="3"/>
        <v>10064.996179951944</v>
      </c>
      <c r="AA13" s="106">
        <v>167.4778</v>
      </c>
      <c r="AB13" s="79" t="s">
        <v>79</v>
      </c>
      <c r="AC13" s="15">
        <v>61710.539525569999</v>
      </c>
      <c r="AD13" s="82">
        <f t="shared" si="4"/>
        <v>5610.0490477790909</v>
      </c>
    </row>
    <row r="14" spans="1:30" x14ac:dyDescent="0.3">
      <c r="A14" s="136"/>
      <c r="B14" s="123"/>
      <c r="C14" s="123"/>
      <c r="D14" s="123"/>
      <c r="E14" s="114"/>
      <c r="F14" s="117"/>
      <c r="G14" s="120"/>
      <c r="H14" s="145"/>
      <c r="I14" s="145"/>
      <c r="J14" s="18">
        <f>I5*F1</f>
        <v>55353229672.079529</v>
      </c>
      <c r="K14" s="20">
        <v>744</v>
      </c>
      <c r="L14" s="20">
        <v>0.1195</v>
      </c>
      <c r="M14" s="20">
        <f t="shared" si="0"/>
        <v>4921344943685.2471</v>
      </c>
      <c r="N14" s="18">
        <f t="shared" si="1"/>
        <v>4921.344943685247</v>
      </c>
      <c r="O14" s="21">
        <v>31</v>
      </c>
      <c r="P14" s="20" t="s">
        <v>9</v>
      </c>
      <c r="Q14" s="96">
        <f t="shared" si="2"/>
        <v>10400.496052617009</v>
      </c>
      <c r="R14" s="150"/>
      <c r="S14" s="103">
        <v>156.21505379999999</v>
      </c>
      <c r="T14" s="103">
        <v>62752.949411200003</v>
      </c>
      <c r="U14" s="94">
        <f t="shared" si="5"/>
        <v>5704.8135828363638</v>
      </c>
      <c r="W14" s="10">
        <f>Dimensionamento!$N$16</f>
        <v>4612.4739221150421</v>
      </c>
      <c r="X14" s="16">
        <v>31</v>
      </c>
      <c r="Y14" s="15" t="s">
        <v>11</v>
      </c>
      <c r="Z14" s="17">
        <f t="shared" si="3"/>
        <v>10400.496052617009</v>
      </c>
      <c r="AA14" s="106">
        <v>189.89250000000001</v>
      </c>
      <c r="AB14" s="79" t="s">
        <v>11</v>
      </c>
      <c r="AC14" s="15">
        <v>71375.970584080002</v>
      </c>
      <c r="AD14" s="82">
        <f t="shared" si="4"/>
        <v>6488.724598552727</v>
      </c>
    </row>
    <row r="15" spans="1:30" x14ac:dyDescent="0.3">
      <c r="A15" s="136"/>
      <c r="B15" s="123"/>
      <c r="C15" s="123"/>
      <c r="D15" s="123"/>
      <c r="E15" s="114"/>
      <c r="F15" s="117"/>
      <c r="G15" s="120"/>
      <c r="H15" s="145"/>
      <c r="I15" s="145"/>
      <c r="J15" s="18">
        <f>I5*F1</f>
        <v>55353229672.079529</v>
      </c>
      <c r="K15" s="20">
        <v>720</v>
      </c>
      <c r="L15" s="20">
        <v>0.14849999999999999</v>
      </c>
      <c r="M15" s="20">
        <f t="shared" si="0"/>
        <v>5918367316538.7432</v>
      </c>
      <c r="N15" s="18">
        <f t="shared" si="1"/>
        <v>5918.3673165387436</v>
      </c>
      <c r="O15" s="21">
        <v>30</v>
      </c>
      <c r="P15" s="20" t="s">
        <v>10</v>
      </c>
      <c r="Q15" s="96">
        <f t="shared" si="2"/>
        <v>10064.996179951944</v>
      </c>
      <c r="R15" s="150"/>
      <c r="S15" s="103">
        <v>167.47777780000001</v>
      </c>
      <c r="T15" s="103">
        <v>61710.539525569999</v>
      </c>
      <c r="U15" s="94">
        <f t="shared" si="5"/>
        <v>5610.0490477790909</v>
      </c>
      <c r="W15" s="10">
        <f>Dimensionamento!$N$5</f>
        <v>6775.2353118625342</v>
      </c>
      <c r="X15" s="16">
        <v>30</v>
      </c>
      <c r="Y15" s="15" t="s">
        <v>0</v>
      </c>
      <c r="Z15" s="17">
        <f t="shared" si="3"/>
        <v>10064.996179951944</v>
      </c>
      <c r="AA15" s="106">
        <v>193.05260000000001</v>
      </c>
      <c r="AB15" s="79" t="s">
        <v>0</v>
      </c>
      <c r="AC15" s="15">
        <v>63542.503925719997</v>
      </c>
      <c r="AD15" s="82">
        <f>AC15/$J$1</f>
        <v>6354.2503925719993</v>
      </c>
    </row>
    <row r="16" spans="1:30" ht="15" thickBot="1" x14ac:dyDescent="0.35">
      <c r="A16" s="137"/>
      <c r="B16" s="124"/>
      <c r="C16" s="124"/>
      <c r="D16" s="124"/>
      <c r="E16" s="115"/>
      <c r="F16" s="118"/>
      <c r="G16" s="121"/>
      <c r="H16" s="146"/>
      <c r="I16" s="146"/>
      <c r="J16" s="27">
        <f>I5*F1</f>
        <v>55353229672.079529</v>
      </c>
      <c r="K16" s="28">
        <v>744</v>
      </c>
      <c r="L16" s="28">
        <v>0.11199999999999999</v>
      </c>
      <c r="M16" s="28">
        <f t="shared" si="0"/>
        <v>4612473922115.042</v>
      </c>
      <c r="N16" s="27">
        <f t="shared" si="1"/>
        <v>4612.4739221150421</v>
      </c>
      <c r="O16" s="29">
        <v>31</v>
      </c>
      <c r="P16" s="28" t="s">
        <v>11</v>
      </c>
      <c r="Q16" s="97">
        <f t="shared" si="2"/>
        <v>10400.496052617009</v>
      </c>
      <c r="R16" s="151"/>
      <c r="S16" s="104">
        <v>189.89247309999999</v>
      </c>
      <c r="T16" s="104">
        <v>71375.970584080002</v>
      </c>
      <c r="U16" s="94">
        <f t="shared" si="5"/>
        <v>6488.724598552727</v>
      </c>
      <c r="W16" s="71">
        <f>Dimensionamento!$N$6</f>
        <v>6906.356042309756</v>
      </c>
      <c r="X16" s="16">
        <v>31</v>
      </c>
      <c r="Y16" s="15" t="s">
        <v>1</v>
      </c>
      <c r="Z16" s="73">
        <f t="shared" si="3"/>
        <v>10400.496052617009</v>
      </c>
      <c r="AA16" s="107">
        <v>163.471</v>
      </c>
      <c r="AB16" s="80" t="s">
        <v>1</v>
      </c>
      <c r="AC16" s="15">
        <v>60668.124367930002</v>
      </c>
      <c r="AD16" s="82">
        <f>AC16/$J$1</f>
        <v>6066.8124367930004</v>
      </c>
    </row>
    <row r="17" spans="1:30" ht="15" thickBot="1" x14ac:dyDescent="0.35">
      <c r="C17" s="2"/>
      <c r="D17" s="1"/>
      <c r="E17" s="1"/>
      <c r="F17" s="1"/>
      <c r="G17" s="3"/>
      <c r="H17" s="4"/>
      <c r="I17" s="1"/>
      <c r="J17" s="5"/>
      <c r="K17" s="1"/>
      <c r="M17" s="1"/>
      <c r="N17" s="98" t="s">
        <v>93</v>
      </c>
      <c r="P17" s="98" t="s">
        <v>93</v>
      </c>
      <c r="Q17" s="98" t="s">
        <v>93</v>
      </c>
      <c r="S17" s="95"/>
      <c r="T17" s="52">
        <f>SUM(T5:T16)</f>
        <v>775521.22513301997</v>
      </c>
      <c r="U17" s="53" t="s">
        <v>93</v>
      </c>
      <c r="W17" s="72" t="s">
        <v>93</v>
      </c>
      <c r="Z17" s="74" t="s">
        <v>93</v>
      </c>
      <c r="AA17" s="108" t="s">
        <v>94</v>
      </c>
      <c r="AB17" s="81" t="s">
        <v>93</v>
      </c>
      <c r="AD17" s="81" t="s">
        <v>93</v>
      </c>
    </row>
    <row r="18" spans="1:30" ht="15" thickBot="1" x14ac:dyDescent="0.35">
      <c r="M18" s="1"/>
      <c r="S18" s="95"/>
      <c r="T18" s="53" t="s">
        <v>25</v>
      </c>
    </row>
    <row r="19" spans="1:30" ht="15" thickBot="1" x14ac:dyDescent="0.35">
      <c r="L19" s="6"/>
      <c r="N19" s="6"/>
    </row>
    <row r="20" spans="1:30" ht="15" thickBot="1" x14ac:dyDescent="0.35">
      <c r="A20" s="126" t="s">
        <v>14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8"/>
    </row>
    <row r="21" spans="1:30" ht="15" thickBot="1" x14ac:dyDescent="0.35">
      <c r="A21" s="133" t="s">
        <v>80</v>
      </c>
      <c r="B21" s="134"/>
      <c r="C21" s="134"/>
      <c r="D21" s="134"/>
      <c r="E21" s="134"/>
      <c r="F21" s="135"/>
      <c r="G21" s="147" t="s">
        <v>23</v>
      </c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9"/>
      <c r="S21" s="130"/>
      <c r="T21" s="130"/>
      <c r="U21" s="131"/>
    </row>
    <row r="22" spans="1:30" s="5" customFormat="1" ht="67.5" customHeight="1" x14ac:dyDescent="0.3">
      <c r="A22" s="56" t="s">
        <v>32</v>
      </c>
      <c r="B22" s="57" t="s">
        <v>33</v>
      </c>
      <c r="C22" s="58" t="s">
        <v>34</v>
      </c>
      <c r="D22" s="59" t="s">
        <v>35</v>
      </c>
      <c r="E22" s="59" t="s">
        <v>37</v>
      </c>
      <c r="F22" s="60" t="s">
        <v>38</v>
      </c>
      <c r="G22" s="40" t="s">
        <v>66</v>
      </c>
      <c r="H22" s="41" t="s">
        <v>39</v>
      </c>
      <c r="I22" s="41" t="s">
        <v>40</v>
      </c>
      <c r="J22" s="42" t="s">
        <v>22</v>
      </c>
      <c r="K22" s="43" t="s">
        <v>13</v>
      </c>
      <c r="L22" s="42" t="s">
        <v>24</v>
      </c>
      <c r="M22" s="43" t="s">
        <v>81</v>
      </c>
      <c r="N22" s="65" t="s">
        <v>29</v>
      </c>
      <c r="O22" s="63" t="s">
        <v>26</v>
      </c>
      <c r="P22" s="46" t="s">
        <v>20</v>
      </c>
      <c r="Q22" s="44" t="s">
        <v>84</v>
      </c>
      <c r="R22" s="45" t="s">
        <v>21</v>
      </c>
      <c r="S22" s="109" t="s">
        <v>92</v>
      </c>
      <c r="T22" s="50" t="s">
        <v>82</v>
      </c>
      <c r="U22" s="48" t="s">
        <v>27</v>
      </c>
    </row>
    <row r="23" spans="1:30" x14ac:dyDescent="0.3">
      <c r="A23" s="136">
        <v>6</v>
      </c>
      <c r="B23" s="122">
        <v>267</v>
      </c>
      <c r="C23" s="122">
        <v>267</v>
      </c>
      <c r="D23" s="122">
        <v>99.522999999999996</v>
      </c>
      <c r="E23" s="113">
        <f>(C23*D29)/D23</f>
        <v>268.27969414105286</v>
      </c>
      <c r="F23" s="116">
        <f>E23-A23</f>
        <v>262.27969414105286</v>
      </c>
      <c r="G23" s="119">
        <v>0.1827</v>
      </c>
      <c r="H23" s="144">
        <v>24</v>
      </c>
      <c r="I23" s="144">
        <f>(F23)/(G23*H23)</f>
        <v>59.815657302739659</v>
      </c>
      <c r="J23" s="18">
        <f>$I$23*$F$1</f>
        <v>59815657302.739662</v>
      </c>
      <c r="K23" s="23">
        <v>744</v>
      </c>
      <c r="L23" s="30">
        <f t="shared" ref="L23:L34" si="6">E38</f>
        <v>0.16042626728110598</v>
      </c>
      <c r="M23" s="61">
        <f>(J23)*(K23*L23)</f>
        <v>7139425953776.998</v>
      </c>
      <c r="N23" s="66">
        <f>(M23)/(1000000000)</f>
        <v>7139.4259537769976</v>
      </c>
      <c r="O23" s="25">
        <v>31</v>
      </c>
      <c r="P23" s="13" t="s">
        <v>2</v>
      </c>
      <c r="Q23" s="14">
        <f>O23*$E$23</f>
        <v>8316.670518372639</v>
      </c>
      <c r="R23" s="141">
        <v>2017</v>
      </c>
      <c r="S23" s="110">
        <f>GETPIVOTDATA("valor",$G$59,"Meses (Data)",1)</f>
        <v>118.75268817204301</v>
      </c>
      <c r="T23" s="54">
        <f>GETPIVOTDATA("valor",$D$59,"Meses (Data)",1)</f>
        <v>16637</v>
      </c>
      <c r="U23" s="49">
        <f>T23/$K$1</f>
        <v>4159.25</v>
      </c>
    </row>
    <row r="24" spans="1:30" x14ac:dyDescent="0.3">
      <c r="A24" s="136"/>
      <c r="B24" s="123"/>
      <c r="C24" s="123"/>
      <c r="D24" s="123"/>
      <c r="E24" s="114"/>
      <c r="F24" s="117"/>
      <c r="G24" s="120"/>
      <c r="H24" s="145"/>
      <c r="I24" s="145"/>
      <c r="J24" s="18">
        <f t="shared" ref="J24:J34" si="7">$I$23*$F$1</f>
        <v>59815657302.739662</v>
      </c>
      <c r="K24" s="23">
        <f>24*28</f>
        <v>672</v>
      </c>
      <c r="L24" s="30">
        <f t="shared" si="6"/>
        <v>0.1558248299319728</v>
      </c>
      <c r="M24" s="61">
        <f>(J24)*(K24*L24)</f>
        <v>6263553828986.8818</v>
      </c>
      <c r="N24" s="66">
        <f t="shared" ref="N24:N34" si="8">(M24)/(1000000000)</f>
        <v>6263.5538289868819</v>
      </c>
      <c r="O24" s="25">
        <v>28</v>
      </c>
      <c r="P24" s="13" t="s">
        <v>74</v>
      </c>
      <c r="Q24" s="14">
        <f t="shared" ref="Q24:Q34" si="9">O24*$E$23</f>
        <v>7511.8314359494798</v>
      </c>
      <c r="R24" s="142"/>
      <c r="S24" s="110">
        <f>GETPIVOTDATA("valor",$G$59,"Meses (Data)",2)</f>
        <v>149.5680473372781</v>
      </c>
      <c r="T24" s="54">
        <f>GETPIVOTDATA("valor",$D$59,"Meses (Data)",2)</f>
        <v>18191</v>
      </c>
      <c r="U24" s="49">
        <f t="shared" ref="U24:U32" si="10">T24/$K$1</f>
        <v>4547.75</v>
      </c>
    </row>
    <row r="25" spans="1:30" x14ac:dyDescent="0.3">
      <c r="A25" s="136"/>
      <c r="B25" s="123"/>
      <c r="C25" s="123"/>
      <c r="D25" s="123"/>
      <c r="E25" s="114"/>
      <c r="F25" s="117"/>
      <c r="G25" s="120"/>
      <c r="H25" s="145"/>
      <c r="I25" s="145"/>
      <c r="J25" s="18">
        <f t="shared" si="7"/>
        <v>59815657302.739662</v>
      </c>
      <c r="K25" s="23">
        <v>744</v>
      </c>
      <c r="L25" s="30">
        <f t="shared" si="6"/>
        <v>0.14640937019969277</v>
      </c>
      <c r="M25" s="61">
        <f t="shared" ref="M25:M34" si="11">(J25)*(K25*L25)</f>
        <v>6515634099048.4268</v>
      </c>
      <c r="N25" s="66">
        <f t="shared" si="8"/>
        <v>6515.6340990484268</v>
      </c>
      <c r="O25" s="25">
        <v>31</v>
      </c>
      <c r="P25" s="13" t="s">
        <v>75</v>
      </c>
      <c r="Q25" s="14">
        <f t="shared" si="9"/>
        <v>8316.670518372639</v>
      </c>
      <c r="R25" s="142"/>
      <c r="S25" s="110">
        <f>GETPIVOTDATA("valor",$G$59,"Meses (Data)",3)</f>
        <v>175.8763440860215</v>
      </c>
      <c r="T25" s="54">
        <f>GETPIVOTDATA("valor",$D$59,"Meses (Data)",3)</f>
        <v>25890</v>
      </c>
      <c r="U25" s="49">
        <f t="shared" si="10"/>
        <v>6472.5</v>
      </c>
    </row>
    <row r="26" spans="1:30" x14ac:dyDescent="0.3">
      <c r="A26" s="136"/>
      <c r="B26" s="123"/>
      <c r="C26" s="123"/>
      <c r="D26" s="123"/>
      <c r="E26" s="114"/>
      <c r="F26" s="117"/>
      <c r="G26" s="120"/>
      <c r="H26" s="145"/>
      <c r="I26" s="145"/>
      <c r="J26" s="18">
        <f t="shared" si="7"/>
        <v>59815657302.739662</v>
      </c>
      <c r="K26" s="23">
        <v>720</v>
      </c>
      <c r="L26" s="30">
        <f t="shared" si="6"/>
        <v>0.13635912698412697</v>
      </c>
      <c r="M26" s="61">
        <f t="shared" si="11"/>
        <v>5872615783043.9756</v>
      </c>
      <c r="N26" s="66">
        <f t="shared" si="8"/>
        <v>5872.6157830439752</v>
      </c>
      <c r="O26" s="25">
        <v>30</v>
      </c>
      <c r="P26" s="13" t="s">
        <v>76</v>
      </c>
      <c r="Q26" s="14">
        <f t="shared" si="9"/>
        <v>8048.3908242315856</v>
      </c>
      <c r="R26" s="142"/>
      <c r="S26" s="110">
        <f>GETPIVOTDATA("valor",$G$59,"Meses (Data)",4)</f>
        <v>159.0611111111111</v>
      </c>
      <c r="T26" s="54">
        <f>GETPIVOTDATA("valor",$D$59,"Meses (Data)",4)</f>
        <v>22258</v>
      </c>
      <c r="U26" s="49">
        <f t="shared" si="10"/>
        <v>5564.5</v>
      </c>
    </row>
    <row r="27" spans="1:30" x14ac:dyDescent="0.3">
      <c r="A27" s="136"/>
      <c r="B27" s="123"/>
      <c r="C27" s="123"/>
      <c r="D27" s="123"/>
      <c r="E27" s="114"/>
      <c r="F27" s="117"/>
      <c r="G27" s="120"/>
      <c r="H27" s="145"/>
      <c r="I27" s="145"/>
      <c r="J27" s="18">
        <f t="shared" si="7"/>
        <v>59815657302.739662</v>
      </c>
      <c r="K27" s="23">
        <v>744</v>
      </c>
      <c r="L27" s="30">
        <f t="shared" si="6"/>
        <v>0.13229646697388633</v>
      </c>
      <c r="M27" s="61">
        <f t="shared" si="11"/>
        <v>5887569697369.6611</v>
      </c>
      <c r="N27" s="66">
        <f t="shared" si="8"/>
        <v>5887.5696973696613</v>
      </c>
      <c r="O27" s="25">
        <v>31</v>
      </c>
      <c r="P27" s="13" t="s">
        <v>77</v>
      </c>
      <c r="Q27" s="14">
        <f t="shared" si="9"/>
        <v>8316.670518372639</v>
      </c>
      <c r="R27" s="142"/>
      <c r="S27" s="110">
        <f>GETPIVOTDATA("valor",$G$59,"Meses (Data)",5)</f>
        <v>139.35483870967741</v>
      </c>
      <c r="T27" s="54">
        <f>GETPIVOTDATA("valor",$D$59,"Meses (Data)",5)</f>
        <v>19345</v>
      </c>
      <c r="U27" s="49">
        <f t="shared" si="10"/>
        <v>4836.25</v>
      </c>
    </row>
    <row r="28" spans="1:30" x14ac:dyDescent="0.3">
      <c r="A28" s="136"/>
      <c r="B28" s="123"/>
      <c r="C28" s="125"/>
      <c r="D28" s="125"/>
      <c r="E28" s="114"/>
      <c r="F28" s="117"/>
      <c r="G28" s="120"/>
      <c r="H28" s="145"/>
      <c r="I28" s="145"/>
      <c r="J28" s="18">
        <f t="shared" si="7"/>
        <v>59815657302.739662</v>
      </c>
      <c r="K28" s="23">
        <v>720</v>
      </c>
      <c r="L28" s="30">
        <f t="shared" si="6"/>
        <v>0.12564484126984127</v>
      </c>
      <c r="M28" s="61">
        <f t="shared" si="11"/>
        <v>5411180712422.8408</v>
      </c>
      <c r="N28" s="66">
        <f t="shared" si="8"/>
        <v>5411.1807124228408</v>
      </c>
      <c r="O28" s="25">
        <v>30</v>
      </c>
      <c r="P28" s="13" t="s">
        <v>7</v>
      </c>
      <c r="Q28" s="14">
        <f t="shared" si="9"/>
        <v>8048.3908242315856</v>
      </c>
      <c r="R28" s="142"/>
      <c r="S28" s="110">
        <f>GETPIVOTDATA("valor",$G$59,"Meses (Data)",6)</f>
        <v>82.85</v>
      </c>
      <c r="T28" s="54">
        <f>GETPIVOTDATA("valor",$D$59,"Meses (Data)",6)</f>
        <v>10037</v>
      </c>
      <c r="U28" s="49">
        <f t="shared" si="10"/>
        <v>2509.25</v>
      </c>
    </row>
    <row r="29" spans="1:30" x14ac:dyDescent="0.3">
      <c r="A29" s="136"/>
      <c r="B29" s="123"/>
      <c r="C29" s="122" t="s">
        <v>36</v>
      </c>
      <c r="D29" s="122">
        <v>100</v>
      </c>
      <c r="E29" s="114"/>
      <c r="F29" s="117"/>
      <c r="G29" s="120"/>
      <c r="H29" s="145"/>
      <c r="I29" s="145"/>
      <c r="J29" s="18">
        <f t="shared" si="7"/>
        <v>59815657302.739662</v>
      </c>
      <c r="K29" s="23">
        <v>744</v>
      </c>
      <c r="L29" s="30">
        <f t="shared" si="6"/>
        <v>0.13925691244239632</v>
      </c>
      <c r="M29" s="61">
        <f t="shared" si="11"/>
        <v>6197329351258.8486</v>
      </c>
      <c r="N29" s="66">
        <f t="shared" si="8"/>
        <v>6197.3293512588489</v>
      </c>
      <c r="O29" s="25">
        <v>31</v>
      </c>
      <c r="P29" s="13" t="s">
        <v>68</v>
      </c>
      <c r="Q29" s="14">
        <f t="shared" si="9"/>
        <v>8316.670518372639</v>
      </c>
      <c r="R29" s="142"/>
      <c r="S29" s="110">
        <f>GETPIVOTDATA("valor",$G$59,"Meses (Data)",7)</f>
        <v>31.526881720430108</v>
      </c>
      <c r="T29" s="54">
        <f>GETPIVOTDATA("valor",$D$59,"Meses (Data)",7)</f>
        <v>3889</v>
      </c>
      <c r="U29" s="49">
        <f t="shared" si="10"/>
        <v>972.25</v>
      </c>
    </row>
    <row r="30" spans="1:30" x14ac:dyDescent="0.3">
      <c r="A30" s="136"/>
      <c r="B30" s="123"/>
      <c r="C30" s="123"/>
      <c r="D30" s="123"/>
      <c r="E30" s="114"/>
      <c r="F30" s="117"/>
      <c r="G30" s="120"/>
      <c r="H30" s="145"/>
      <c r="I30" s="145"/>
      <c r="J30" s="18">
        <f t="shared" si="7"/>
        <v>59815657302.739662</v>
      </c>
      <c r="K30" s="23">
        <v>744</v>
      </c>
      <c r="L30" s="30">
        <f t="shared" si="6"/>
        <v>0.15332181259600614</v>
      </c>
      <c r="M30" s="61">
        <f t="shared" si="11"/>
        <v>6823257479462.5166</v>
      </c>
      <c r="N30" s="66">
        <f t="shared" si="8"/>
        <v>6823.257479462517</v>
      </c>
      <c r="O30" s="25">
        <v>31</v>
      </c>
      <c r="P30" s="13" t="s">
        <v>78</v>
      </c>
      <c r="Q30" s="14">
        <f t="shared" si="9"/>
        <v>8316.670518372639</v>
      </c>
      <c r="R30" s="142"/>
      <c r="S30" s="110">
        <f>GETPIVOTDATA("valor",$G$59,"Meses (Data)",8)</f>
        <v>11.940860215053764</v>
      </c>
      <c r="T30" s="54">
        <f>GETPIVOTDATA("valor",$D$59,"Meses (Data)",8)</f>
        <v>1457</v>
      </c>
      <c r="U30" s="49">
        <f t="shared" si="10"/>
        <v>364.25</v>
      </c>
    </row>
    <row r="31" spans="1:30" x14ac:dyDescent="0.3">
      <c r="A31" s="136"/>
      <c r="B31" s="123"/>
      <c r="C31" s="123"/>
      <c r="D31" s="123"/>
      <c r="E31" s="114"/>
      <c r="F31" s="117"/>
      <c r="G31" s="120"/>
      <c r="H31" s="145"/>
      <c r="I31" s="145"/>
      <c r="J31" s="18">
        <f t="shared" si="7"/>
        <v>59815657302.739662</v>
      </c>
      <c r="K31" s="23">
        <v>720</v>
      </c>
      <c r="L31" s="30">
        <f t="shared" si="6"/>
        <v>0.16731150793650792</v>
      </c>
      <c r="M31" s="61">
        <f t="shared" si="11"/>
        <v>7205650431505.0313</v>
      </c>
      <c r="N31" s="66">
        <f t="shared" si="8"/>
        <v>7205.6504315050315</v>
      </c>
      <c r="O31" s="25">
        <v>30</v>
      </c>
      <c r="P31" s="13" t="s">
        <v>79</v>
      </c>
      <c r="Q31" s="14">
        <f t="shared" si="9"/>
        <v>8048.3908242315856</v>
      </c>
      <c r="R31" s="142"/>
      <c r="S31" s="110">
        <f>GETPIVOTDATA("valor",$G$59,"Meses (Data)",9)</f>
        <v>7.9888888888888889</v>
      </c>
      <c r="T31" s="54">
        <f>GETPIVOTDATA("valor",$D$59,"Meses (Data)",9)</f>
        <v>994</v>
      </c>
      <c r="U31" s="49">
        <f t="shared" si="10"/>
        <v>248.5</v>
      </c>
    </row>
    <row r="32" spans="1:30" ht="15" thickBot="1" x14ac:dyDescent="0.35">
      <c r="A32" s="136"/>
      <c r="B32" s="123"/>
      <c r="C32" s="123"/>
      <c r="D32" s="123"/>
      <c r="E32" s="114"/>
      <c r="F32" s="117"/>
      <c r="G32" s="120"/>
      <c r="H32" s="145"/>
      <c r="I32" s="145"/>
      <c r="J32" s="18">
        <f t="shared" si="7"/>
        <v>59815657302.739662</v>
      </c>
      <c r="K32" s="23">
        <v>744</v>
      </c>
      <c r="L32" s="84">
        <f t="shared" si="6"/>
        <v>0.18265168970814133</v>
      </c>
      <c r="M32" s="61">
        <f t="shared" si="11"/>
        <v>8128520572747.2998</v>
      </c>
      <c r="N32" s="66">
        <f t="shared" si="8"/>
        <v>8128.5205727472994</v>
      </c>
      <c r="O32" s="25">
        <v>31</v>
      </c>
      <c r="P32" s="13" t="s">
        <v>11</v>
      </c>
      <c r="Q32" s="14">
        <f t="shared" si="9"/>
        <v>8316.670518372639</v>
      </c>
      <c r="R32" s="142"/>
      <c r="S32" s="110">
        <f>GETPIVOTDATA("valor",$G$59,"Meses (Data)",10)</f>
        <v>7.865591397849462</v>
      </c>
      <c r="T32" s="54">
        <f>GETPIVOTDATA("valor",$D$59,"Meses (Data)",10)</f>
        <v>985</v>
      </c>
      <c r="U32" s="49">
        <f t="shared" si="10"/>
        <v>246.25</v>
      </c>
    </row>
    <row r="33" spans="1:21" ht="15" thickBot="1" x14ac:dyDescent="0.35">
      <c r="A33" s="136"/>
      <c r="B33" s="123"/>
      <c r="C33" s="123"/>
      <c r="D33" s="123"/>
      <c r="E33" s="114"/>
      <c r="F33" s="117"/>
      <c r="G33" s="120"/>
      <c r="H33" s="145"/>
      <c r="I33" s="145"/>
      <c r="J33" s="18">
        <f t="shared" si="7"/>
        <v>59815657302.739662</v>
      </c>
      <c r="K33" s="23">
        <v>720</v>
      </c>
      <c r="L33" s="86">
        <f t="shared" si="6"/>
        <v>0.18407738095238096</v>
      </c>
      <c r="M33" s="83">
        <f t="shared" si="11"/>
        <v>7927710866088.1045</v>
      </c>
      <c r="N33" s="66">
        <f t="shared" si="8"/>
        <v>7927.7108660881049</v>
      </c>
      <c r="O33" s="25">
        <v>30</v>
      </c>
      <c r="P33" s="13" t="s">
        <v>0</v>
      </c>
      <c r="Q33" s="14">
        <f t="shared" si="9"/>
        <v>8048.3908242315856</v>
      </c>
      <c r="R33" s="142"/>
      <c r="S33" s="110">
        <f>GETPIVOTDATA("valor",$G$59,"Meses (Data)",11)</f>
        <v>17.871345029239766</v>
      </c>
      <c r="T33" s="54">
        <f>GETPIVOTDATA("valor",$D$59,"Meses (Data)",11)</f>
        <v>1872</v>
      </c>
      <c r="U33" s="49">
        <f>T33/$L$1</f>
        <v>624</v>
      </c>
    </row>
    <row r="34" spans="1:21" ht="15" thickBot="1" x14ac:dyDescent="0.35">
      <c r="A34" s="137"/>
      <c r="B34" s="124"/>
      <c r="C34" s="124"/>
      <c r="D34" s="124"/>
      <c r="E34" s="115"/>
      <c r="F34" s="118"/>
      <c r="G34" s="121"/>
      <c r="H34" s="146"/>
      <c r="I34" s="146"/>
      <c r="J34" s="27">
        <f t="shared" si="7"/>
        <v>59815657302.739662</v>
      </c>
      <c r="K34" s="31">
        <v>744</v>
      </c>
      <c r="L34" s="85">
        <f t="shared" si="6"/>
        <v>0.17597926267281105</v>
      </c>
      <c r="M34" s="62">
        <f t="shared" si="11"/>
        <v>7831578559708.6992</v>
      </c>
      <c r="N34" s="67">
        <f t="shared" si="8"/>
        <v>7831.5785597086988</v>
      </c>
      <c r="O34" s="64">
        <v>31</v>
      </c>
      <c r="P34" s="47" t="s">
        <v>1</v>
      </c>
      <c r="Q34" s="19">
        <f t="shared" si="9"/>
        <v>8316.670518372639</v>
      </c>
      <c r="R34" s="143"/>
      <c r="S34" s="111">
        <f>GETPIVOTDATA("valor",$G$59,"Meses (Data)",12)</f>
        <v>74.361290322580643</v>
      </c>
      <c r="T34" s="55">
        <f>GETPIVOTDATA("valor",$D$59,"Meses (Data)",12)</f>
        <v>7263</v>
      </c>
      <c r="U34" s="49">
        <f>T34/$L$1</f>
        <v>2421</v>
      </c>
    </row>
    <row r="35" spans="1:21" ht="15" thickBot="1" x14ac:dyDescent="0.35">
      <c r="J35" s="12"/>
      <c r="N35" s="68" t="s">
        <v>93</v>
      </c>
      <c r="P35" s="69" t="s">
        <v>93</v>
      </c>
      <c r="Q35" s="44" t="s">
        <v>93</v>
      </c>
      <c r="S35" s="112" t="s">
        <v>94</v>
      </c>
      <c r="T35" s="52">
        <f>SUM(T23:T34)</f>
        <v>128818</v>
      </c>
      <c r="U35" s="70" t="s">
        <v>93</v>
      </c>
    </row>
    <row r="36" spans="1:21" ht="15" thickBot="1" x14ac:dyDescent="0.35">
      <c r="A36" s="138" t="s">
        <v>30</v>
      </c>
      <c r="B36" s="139"/>
      <c r="C36" s="139"/>
      <c r="D36" s="139"/>
      <c r="E36" s="140"/>
      <c r="J36" s="6"/>
      <c r="S36" s="95"/>
      <c r="T36" s="53" t="s">
        <v>25</v>
      </c>
    </row>
    <row r="37" spans="1:21" x14ac:dyDescent="0.3">
      <c r="A37" s="87" t="s">
        <v>15</v>
      </c>
      <c r="B37" s="87" t="s">
        <v>16</v>
      </c>
      <c r="C37" s="87" t="s">
        <v>17</v>
      </c>
      <c r="D37" s="87" t="s">
        <v>18</v>
      </c>
      <c r="E37" s="87" t="s">
        <v>19</v>
      </c>
    </row>
    <row r="38" spans="1:21" x14ac:dyDescent="0.3">
      <c r="A38" s="88">
        <v>3342</v>
      </c>
      <c r="B38" s="89">
        <v>744</v>
      </c>
      <c r="C38" s="89" t="s">
        <v>2</v>
      </c>
      <c r="D38" s="89">
        <f>112*0.25</f>
        <v>28</v>
      </c>
      <c r="E38" s="90">
        <f>((A38)/(B38*D38))</f>
        <v>0.16042626728110598</v>
      </c>
    </row>
    <row r="39" spans="1:21" x14ac:dyDescent="0.3">
      <c r="A39" s="88">
        <v>2932</v>
      </c>
      <c r="B39" s="89">
        <f>24*28</f>
        <v>672</v>
      </c>
      <c r="C39" s="89" t="s">
        <v>3</v>
      </c>
      <c r="D39" s="89">
        <f t="shared" ref="D39:D49" si="12">112*0.25</f>
        <v>28</v>
      </c>
      <c r="E39" s="90">
        <f t="shared" ref="E39:E49" si="13">(A39)/(B39*D39)</f>
        <v>0.1558248299319728</v>
      </c>
    </row>
    <row r="40" spans="1:21" x14ac:dyDescent="0.3">
      <c r="A40" s="88">
        <v>3050</v>
      </c>
      <c r="B40" s="89">
        <v>744</v>
      </c>
      <c r="C40" s="89" t="s">
        <v>4</v>
      </c>
      <c r="D40" s="89">
        <f t="shared" si="12"/>
        <v>28</v>
      </c>
      <c r="E40" s="90">
        <f t="shared" si="13"/>
        <v>0.14640937019969277</v>
      </c>
    </row>
    <row r="41" spans="1:21" x14ac:dyDescent="0.3">
      <c r="A41" s="88">
        <v>2749</v>
      </c>
      <c r="B41" s="89">
        <v>720</v>
      </c>
      <c r="C41" s="89" t="s">
        <v>5</v>
      </c>
      <c r="D41" s="89">
        <f t="shared" si="12"/>
        <v>28</v>
      </c>
      <c r="E41" s="90">
        <f t="shared" si="13"/>
        <v>0.13635912698412697</v>
      </c>
    </row>
    <row r="42" spans="1:21" x14ac:dyDescent="0.3">
      <c r="A42" s="88">
        <v>2756</v>
      </c>
      <c r="B42" s="89">
        <v>744</v>
      </c>
      <c r="C42" s="89" t="s">
        <v>6</v>
      </c>
      <c r="D42" s="89">
        <f t="shared" si="12"/>
        <v>28</v>
      </c>
      <c r="E42" s="90">
        <f t="shared" si="13"/>
        <v>0.13229646697388633</v>
      </c>
    </row>
    <row r="43" spans="1:21" x14ac:dyDescent="0.3">
      <c r="A43" s="88">
        <v>2533</v>
      </c>
      <c r="B43" s="89">
        <v>720</v>
      </c>
      <c r="C43" s="89" t="s">
        <v>7</v>
      </c>
      <c r="D43" s="89">
        <f t="shared" si="12"/>
        <v>28</v>
      </c>
      <c r="E43" s="90">
        <f t="shared" si="13"/>
        <v>0.12564484126984127</v>
      </c>
    </row>
    <row r="44" spans="1:21" x14ac:dyDescent="0.3">
      <c r="A44" s="88">
        <v>2901</v>
      </c>
      <c r="B44" s="89">
        <v>744</v>
      </c>
      <c r="C44" s="89" t="s">
        <v>8</v>
      </c>
      <c r="D44" s="89">
        <f t="shared" si="12"/>
        <v>28</v>
      </c>
      <c r="E44" s="90">
        <f t="shared" si="13"/>
        <v>0.13925691244239632</v>
      </c>
    </row>
    <row r="45" spans="1:21" x14ac:dyDescent="0.3">
      <c r="A45" s="88">
        <v>3194</v>
      </c>
      <c r="B45" s="89">
        <v>744</v>
      </c>
      <c r="C45" s="89" t="s">
        <v>9</v>
      </c>
      <c r="D45" s="89">
        <f t="shared" si="12"/>
        <v>28</v>
      </c>
      <c r="E45" s="90">
        <f t="shared" si="13"/>
        <v>0.15332181259600614</v>
      </c>
    </row>
    <row r="46" spans="1:21" x14ac:dyDescent="0.3">
      <c r="A46" s="88">
        <v>3373</v>
      </c>
      <c r="B46" s="89">
        <v>720</v>
      </c>
      <c r="C46" s="89" t="s">
        <v>10</v>
      </c>
      <c r="D46" s="89">
        <f t="shared" si="12"/>
        <v>28</v>
      </c>
      <c r="E46" s="90">
        <f t="shared" si="13"/>
        <v>0.16731150793650792</v>
      </c>
    </row>
    <row r="47" spans="1:21" x14ac:dyDescent="0.3">
      <c r="A47" s="91">
        <v>3805</v>
      </c>
      <c r="B47" s="92">
        <v>744</v>
      </c>
      <c r="C47" s="92" t="s">
        <v>11</v>
      </c>
      <c r="D47" s="92">
        <f t="shared" si="12"/>
        <v>28</v>
      </c>
      <c r="E47" s="93">
        <f>(A47)/(B47*D47)</f>
        <v>0.18265168970814133</v>
      </c>
    </row>
    <row r="48" spans="1:21" x14ac:dyDescent="0.3">
      <c r="A48" s="88">
        <v>3711</v>
      </c>
      <c r="B48" s="89">
        <v>720</v>
      </c>
      <c r="C48" s="89" t="s">
        <v>0</v>
      </c>
      <c r="D48" s="89">
        <f t="shared" si="12"/>
        <v>28</v>
      </c>
      <c r="E48" s="90">
        <f t="shared" si="13"/>
        <v>0.18407738095238096</v>
      </c>
    </row>
    <row r="49" spans="1:11" x14ac:dyDescent="0.3">
      <c r="A49" s="88">
        <v>3666</v>
      </c>
      <c r="B49" s="89">
        <v>744</v>
      </c>
      <c r="C49" s="89" t="s">
        <v>1</v>
      </c>
      <c r="D49" s="89">
        <f t="shared" si="12"/>
        <v>28</v>
      </c>
      <c r="E49" s="90">
        <f t="shared" si="13"/>
        <v>0.17597926267281105</v>
      </c>
    </row>
    <row r="53" spans="1:11" x14ac:dyDescent="0.3">
      <c r="A53" s="75" t="s">
        <v>41</v>
      </c>
      <c r="B53" s="75" t="s">
        <v>32</v>
      </c>
      <c r="C53" s="75" t="s">
        <v>33</v>
      </c>
    </row>
    <row r="54" spans="1:11" x14ac:dyDescent="0.3">
      <c r="A54" s="75" t="s">
        <v>42</v>
      </c>
      <c r="B54" s="75" t="s">
        <v>44</v>
      </c>
      <c r="C54" s="75" t="s">
        <v>45</v>
      </c>
    </row>
    <row r="55" spans="1:11" x14ac:dyDescent="0.3">
      <c r="A55" s="75" t="s">
        <v>43</v>
      </c>
      <c r="B55" s="75" t="s">
        <v>46</v>
      </c>
      <c r="C55" s="75" t="s">
        <v>47</v>
      </c>
    </row>
    <row r="58" spans="1:11" x14ac:dyDescent="0.3">
      <c r="A58" s="129" t="s">
        <v>88</v>
      </c>
      <c r="B58" s="129"/>
      <c r="D58" s="129" t="s">
        <v>89</v>
      </c>
      <c r="E58" s="129"/>
      <c r="G58" s="129" t="s">
        <v>90</v>
      </c>
      <c r="H58" s="129"/>
      <c r="J58" s="132" t="s">
        <v>95</v>
      </c>
      <c r="K58" s="132"/>
    </row>
    <row r="59" spans="1:11" x14ac:dyDescent="0.3">
      <c r="A59" s="8" t="s">
        <v>48</v>
      </c>
      <c r="B59" t="s">
        <v>49</v>
      </c>
      <c r="D59" s="8" t="s">
        <v>48</v>
      </c>
      <c r="E59" t="s">
        <v>63</v>
      </c>
      <c r="G59" s="8" t="s">
        <v>48</v>
      </c>
      <c r="H59" t="s">
        <v>64</v>
      </c>
      <c r="J59" s="11" t="s">
        <v>48</v>
      </c>
      <c r="K59" s="11" t="s">
        <v>64</v>
      </c>
    </row>
    <row r="60" spans="1:11" x14ac:dyDescent="0.3">
      <c r="A60" s="7" t="s">
        <v>50</v>
      </c>
      <c r="B60">
        <v>68746.746206029988</v>
      </c>
      <c r="D60" s="7" t="s">
        <v>50</v>
      </c>
      <c r="E60" s="9">
        <v>16637</v>
      </c>
      <c r="G60" s="7" t="s">
        <v>50</v>
      </c>
      <c r="H60" s="9">
        <v>118.75268817204301</v>
      </c>
      <c r="J60" s="6" t="s">
        <v>2</v>
      </c>
      <c r="K60" s="6">
        <v>178.70429999999999</v>
      </c>
    </row>
    <row r="61" spans="1:11" x14ac:dyDescent="0.3">
      <c r="A61" s="7" t="s">
        <v>51</v>
      </c>
      <c r="B61">
        <v>64838.464802100003</v>
      </c>
      <c r="D61" s="7" t="s">
        <v>51</v>
      </c>
      <c r="E61" s="9">
        <v>18191</v>
      </c>
      <c r="G61" s="7" t="s">
        <v>51</v>
      </c>
      <c r="H61" s="9">
        <v>149.5680473372781</v>
      </c>
      <c r="J61" s="6" t="s">
        <v>3</v>
      </c>
      <c r="K61" s="6">
        <v>184.37870000000001</v>
      </c>
    </row>
    <row r="62" spans="1:11" x14ac:dyDescent="0.3">
      <c r="A62" s="7" t="s">
        <v>52</v>
      </c>
      <c r="B62">
        <v>71088.867245019996</v>
      </c>
      <c r="D62" s="7" t="s">
        <v>52</v>
      </c>
      <c r="E62" s="9">
        <v>25890</v>
      </c>
      <c r="G62" s="7" t="s">
        <v>52</v>
      </c>
      <c r="H62" s="9">
        <v>175.8763440860215</v>
      </c>
      <c r="J62" s="6" t="s">
        <v>4</v>
      </c>
      <c r="K62" s="6">
        <v>186.17740000000001</v>
      </c>
    </row>
    <row r="63" spans="1:11" x14ac:dyDescent="0.3">
      <c r="A63" s="7" t="s">
        <v>53</v>
      </c>
      <c r="B63">
        <v>64073.261341260004</v>
      </c>
      <c r="D63" s="7" t="s">
        <v>53</v>
      </c>
      <c r="E63" s="9">
        <v>22258</v>
      </c>
      <c r="G63" s="7" t="s">
        <v>53</v>
      </c>
      <c r="H63" s="9">
        <v>159.0611111111111</v>
      </c>
      <c r="J63" s="6" t="s">
        <v>5</v>
      </c>
      <c r="K63" s="6">
        <v>163.2722</v>
      </c>
    </row>
    <row r="64" spans="1:11" x14ac:dyDescent="0.3">
      <c r="A64" s="7" t="s">
        <v>54</v>
      </c>
      <c r="B64">
        <v>64022.383404679997</v>
      </c>
      <c r="D64" s="7" t="s">
        <v>54</v>
      </c>
      <c r="E64" s="9">
        <v>19345</v>
      </c>
      <c r="G64" s="7" t="s">
        <v>54</v>
      </c>
      <c r="H64" s="9">
        <v>139.35483870967741</v>
      </c>
      <c r="J64" s="6" t="s">
        <v>67</v>
      </c>
      <c r="K64" s="6">
        <v>156.27959999999999</v>
      </c>
    </row>
    <row r="65" spans="1:11" x14ac:dyDescent="0.3">
      <c r="A65" s="7" t="s">
        <v>55</v>
      </c>
      <c r="B65">
        <v>60441.629657090001</v>
      </c>
      <c r="D65" s="7" t="s">
        <v>55</v>
      </c>
      <c r="E65" s="9">
        <v>10037</v>
      </c>
      <c r="G65" s="7" t="s">
        <v>55</v>
      </c>
      <c r="H65" s="9">
        <v>82.85</v>
      </c>
      <c r="J65" s="6" t="s">
        <v>7</v>
      </c>
      <c r="K65" s="6">
        <v>146.9778</v>
      </c>
    </row>
    <row r="66" spans="1:11" x14ac:dyDescent="0.3">
      <c r="A66" s="7" t="s">
        <v>56</v>
      </c>
      <c r="B66">
        <v>62259.784658059994</v>
      </c>
      <c r="D66" s="7" t="s">
        <v>56</v>
      </c>
      <c r="E66" s="9">
        <v>3889</v>
      </c>
      <c r="G66" s="7" t="s">
        <v>56</v>
      </c>
      <c r="H66" s="9">
        <v>31.526881720430108</v>
      </c>
      <c r="J66" s="6" t="s">
        <v>68</v>
      </c>
      <c r="K66" s="6">
        <v>141.39250000000001</v>
      </c>
    </row>
    <row r="67" spans="1:11" x14ac:dyDescent="0.3">
      <c r="A67" s="7" t="s">
        <v>57</v>
      </c>
      <c r="B67">
        <v>62752.949411200003</v>
      </c>
      <c r="D67" s="7" t="s">
        <v>57</v>
      </c>
      <c r="E67" s="9">
        <v>1457</v>
      </c>
      <c r="G67" s="7" t="s">
        <v>57</v>
      </c>
      <c r="H67" s="9">
        <v>11.940860215053764</v>
      </c>
      <c r="J67" s="6" t="s">
        <v>9</v>
      </c>
      <c r="K67" s="6">
        <v>156.21510000000001</v>
      </c>
    </row>
    <row r="68" spans="1:11" x14ac:dyDescent="0.3">
      <c r="A68" s="7" t="s">
        <v>58</v>
      </c>
      <c r="B68">
        <v>61710.539525570006</v>
      </c>
      <c r="D68" s="7" t="s">
        <v>58</v>
      </c>
      <c r="E68" s="9">
        <v>994</v>
      </c>
      <c r="G68" s="7" t="s">
        <v>58</v>
      </c>
      <c r="H68" s="9">
        <v>7.9888888888888889</v>
      </c>
      <c r="J68" s="6" t="s">
        <v>69</v>
      </c>
      <c r="K68" s="6">
        <v>167.4778</v>
      </c>
    </row>
    <row r="69" spans="1:11" x14ac:dyDescent="0.3">
      <c r="A69" s="7" t="s">
        <v>59</v>
      </c>
      <c r="B69">
        <v>71375.970584079987</v>
      </c>
      <c r="D69" s="7" t="s">
        <v>59</v>
      </c>
      <c r="E69" s="9">
        <v>985</v>
      </c>
      <c r="G69" s="7" t="s">
        <v>59</v>
      </c>
      <c r="H69" s="9">
        <v>7.865591397849462</v>
      </c>
      <c r="J69" s="6" t="s">
        <v>11</v>
      </c>
      <c r="K69" s="6">
        <v>189.89250000000001</v>
      </c>
    </row>
    <row r="70" spans="1:11" x14ac:dyDescent="0.3">
      <c r="A70" s="7" t="s">
        <v>60</v>
      </c>
      <c r="B70">
        <v>63542.503925720004</v>
      </c>
      <c r="D70" s="7" t="s">
        <v>60</v>
      </c>
      <c r="E70" s="9">
        <v>1872</v>
      </c>
      <c r="G70" s="7" t="s">
        <v>60</v>
      </c>
      <c r="H70" s="9">
        <v>17.871345029239766</v>
      </c>
      <c r="J70" s="6" t="s">
        <v>70</v>
      </c>
      <c r="K70" s="6">
        <v>193.05260000000001</v>
      </c>
    </row>
    <row r="71" spans="1:11" x14ac:dyDescent="0.3">
      <c r="A71" s="7" t="s">
        <v>61</v>
      </c>
      <c r="B71">
        <v>60668.124367930002</v>
      </c>
      <c r="D71" s="7" t="s">
        <v>61</v>
      </c>
      <c r="E71" s="9">
        <v>7263</v>
      </c>
      <c r="G71" s="7" t="s">
        <v>61</v>
      </c>
      <c r="H71" s="9">
        <v>74.361290322580643</v>
      </c>
      <c r="J71" s="6" t="s">
        <v>71</v>
      </c>
      <c r="K71" s="6">
        <v>163.471</v>
      </c>
    </row>
    <row r="72" spans="1:11" x14ac:dyDescent="0.3">
      <c r="A72" s="7" t="s">
        <v>62</v>
      </c>
      <c r="B72">
        <v>775521.22512873996</v>
      </c>
      <c r="D72" s="7" t="s">
        <v>62</v>
      </c>
      <c r="E72">
        <v>128818</v>
      </c>
    </row>
  </sheetData>
  <mergeCells count="41">
    <mergeCell ref="AA3:AC3"/>
    <mergeCell ref="W2:AD2"/>
    <mergeCell ref="W3:Z3"/>
    <mergeCell ref="G3:R3"/>
    <mergeCell ref="R5:R6"/>
    <mergeCell ref="R7:R16"/>
    <mergeCell ref="D5:D10"/>
    <mergeCell ref="A2:U2"/>
    <mergeCell ref="S3:U3"/>
    <mergeCell ref="A3:F3"/>
    <mergeCell ref="A5:A16"/>
    <mergeCell ref="E5:E16"/>
    <mergeCell ref="F5:F16"/>
    <mergeCell ref="G5:G16"/>
    <mergeCell ref="H5:H16"/>
    <mergeCell ref="I5:I16"/>
    <mergeCell ref="B5:B16"/>
    <mergeCell ref="C11:C16"/>
    <mergeCell ref="C5:C10"/>
    <mergeCell ref="D11:D16"/>
    <mergeCell ref="A20:U20"/>
    <mergeCell ref="D58:E58"/>
    <mergeCell ref="S21:U21"/>
    <mergeCell ref="G58:H58"/>
    <mergeCell ref="J58:K58"/>
    <mergeCell ref="A21:F21"/>
    <mergeCell ref="A23:A34"/>
    <mergeCell ref="B23:B34"/>
    <mergeCell ref="C23:C28"/>
    <mergeCell ref="C29:C34"/>
    <mergeCell ref="A36:E36"/>
    <mergeCell ref="R23:R34"/>
    <mergeCell ref="H23:H34"/>
    <mergeCell ref="I23:I34"/>
    <mergeCell ref="G21:R21"/>
    <mergeCell ref="A58:B58"/>
    <mergeCell ref="E23:E34"/>
    <mergeCell ref="F23:F34"/>
    <mergeCell ref="G23:G34"/>
    <mergeCell ref="D29:D34"/>
    <mergeCell ref="D23:D2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Dimensionamento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Teles</dc:creator>
  <cp:lastModifiedBy>Breno Freitas</cp:lastModifiedBy>
  <dcterms:created xsi:type="dcterms:W3CDTF">2023-04-15T18:26:15Z</dcterms:created>
  <dcterms:modified xsi:type="dcterms:W3CDTF">2024-07-08T13:35:40Z</dcterms:modified>
</cp:coreProperties>
</file>