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rthwestern - M.S. Predictive Analytics\Winter 2018_Course 450_Marketing Analytics\Assignment 2\"/>
    </mc:Choice>
  </mc:AlternateContent>
  <bookViews>
    <workbookView xWindow="0" yWindow="0" windowWidth="24000" windowHeight="10320"/>
  </bookViews>
  <sheets>
    <sheet name="Model 1" sheetId="1" r:id="rId1"/>
    <sheet name="Model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E2" i="1"/>
  <c r="D2" i="1"/>
  <c r="D3" i="1" l="1"/>
  <c r="E3" i="1"/>
  <c r="E6" i="1" l="1"/>
  <c r="E9" i="1"/>
  <c r="E8" i="1"/>
  <c r="E12" i="1"/>
  <c r="E13" i="1"/>
  <c r="F20" i="1"/>
  <c r="F19" i="1"/>
  <c r="F18" i="1"/>
  <c r="F13" i="1"/>
  <c r="F9" i="1"/>
  <c r="F8" i="1"/>
  <c r="F6" i="1"/>
  <c r="F5" i="1"/>
  <c r="F3" i="1"/>
  <c r="F2" i="1"/>
  <c r="E5" i="1"/>
  <c r="C18" i="1"/>
  <c r="C11" i="1"/>
  <c r="C5" i="1"/>
  <c r="C2" i="1"/>
  <c r="E20" i="1" l="1"/>
  <c r="E19" i="1"/>
  <c r="E18" i="1"/>
  <c r="D7" i="1"/>
  <c r="F12" i="1"/>
  <c r="D21" i="4"/>
  <c r="D20" i="4"/>
  <c r="D19" i="4"/>
  <c r="C18" i="4"/>
  <c r="D18" i="4" s="1"/>
  <c r="D17" i="4"/>
  <c r="D16" i="4"/>
  <c r="D15" i="4"/>
  <c r="C14" i="4"/>
  <c r="D14" i="4" s="1"/>
  <c r="D13" i="4"/>
  <c r="D12" i="4"/>
  <c r="C11" i="4"/>
  <c r="D11" i="4" s="1"/>
  <c r="D10" i="4"/>
  <c r="D9" i="4"/>
  <c r="C8" i="4"/>
  <c r="D8" i="4" s="1"/>
  <c r="D7" i="4"/>
  <c r="D6" i="4"/>
  <c r="C5" i="4"/>
  <c r="D5" i="4" s="1"/>
  <c r="D4" i="4"/>
  <c r="D3" i="4"/>
  <c r="C2" i="4"/>
  <c r="D2" i="4" s="1"/>
  <c r="D4" i="1"/>
  <c r="D6" i="1"/>
  <c r="D9" i="1"/>
  <c r="D10" i="1"/>
  <c r="D12" i="1"/>
  <c r="D13" i="1"/>
  <c r="D15" i="1"/>
  <c r="D16" i="1"/>
  <c r="D17" i="1"/>
  <c r="D19" i="1"/>
  <c r="D20" i="1"/>
  <c r="D21" i="1"/>
  <c r="C14" i="1"/>
  <c r="D14" i="1" s="1"/>
  <c r="D18" i="1"/>
  <c r="D11" i="1"/>
  <c r="D5" i="1"/>
  <c r="C8" i="1"/>
  <c r="D8" i="1" s="1"/>
</calcChain>
</file>

<file path=xl/sharedStrings.xml><?xml version="1.0" encoding="utf-8"?>
<sst xmlns="http://schemas.openxmlformats.org/spreadsheetml/2006/main" count="104" uniqueCount="55">
  <si>
    <t>Attribute</t>
  </si>
  <si>
    <t xml:space="preserve">betameansoverall Log(OR)               </t>
  </si>
  <si>
    <t xml:space="preserve">exp(betameansoverall) Odds Ratio         </t>
  </si>
  <si>
    <t>Screen5</t>
  </si>
  <si>
    <t>Screen7</t>
  </si>
  <si>
    <t>Screen10</t>
  </si>
  <si>
    <t>RAM8</t>
  </si>
  <si>
    <t>RAM16</t>
  </si>
  <si>
    <t>RAM32</t>
  </si>
  <si>
    <t>Processor1.5</t>
  </si>
  <si>
    <t>Processor2</t>
  </si>
  <si>
    <t>Processor2.5</t>
  </si>
  <si>
    <t>Price199</t>
  </si>
  <si>
    <t>Price299</t>
  </si>
  <si>
    <t>Price399</t>
  </si>
  <si>
    <t>STC</t>
  </si>
  <si>
    <t>Somesong</t>
  </si>
  <si>
    <t>Pear</t>
  </si>
  <si>
    <t>Gaggle</t>
  </si>
  <si>
    <t>STC*Price</t>
  </si>
  <si>
    <t>Somesong*Price</t>
  </si>
  <si>
    <t>Pear*Price</t>
  </si>
  <si>
    <t>Gaggle*Price</t>
  </si>
  <si>
    <t>Dummy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</si>
  <si>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</si>
  <si>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</si>
  <si>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</si>
  <si>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</si>
  <si>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</si>
  <si>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</si>
  <si>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</si>
  <si>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</si>
  <si>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</si>
  <si>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</si>
  <si>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</si>
  <si>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</si>
  <si>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</si>
  <si>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</si>
  <si>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Base</t>
  </si>
  <si>
    <t>Comparison (Difference)</t>
  </si>
  <si>
    <t>Comparison Odds Ratio</t>
  </si>
  <si>
    <t>Comparison Decription</t>
  </si>
  <si>
    <t>STC vs. Price (-1)</t>
  </si>
  <si>
    <t>STC vs. Price (0)</t>
  </si>
  <si>
    <t>STC vs. Price (1)</t>
  </si>
  <si>
    <t xml:space="preserve">Deltameansoverall Log(OR)               </t>
  </si>
  <si>
    <t>10 inch vs. 5 inch</t>
  </si>
  <si>
    <t xml:space="preserve">10 inch vs. 7 inch </t>
  </si>
  <si>
    <t>32 RAM vs. 8 RAM</t>
  </si>
  <si>
    <t>32 RAM vs. 16 RAM</t>
  </si>
  <si>
    <t>2.5 GHz vs. 1.5 GHz</t>
  </si>
  <si>
    <t>2.5 GHz vs. 2 GHz</t>
  </si>
  <si>
    <t>$199 vs. $299</t>
  </si>
  <si>
    <t>$199 vs $399</t>
  </si>
  <si>
    <t>STC vs. 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</si>
</sst>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/>
    <xf numFmtId="165" fontId="0" fillId="4" borderId="1" xfId="0" applyNumberFormat="1" applyFill="1" applyBorder="1"/>
    <xf numFmtId="164" fontId="0" fillId="0" borderId="1" xfId="0" applyNumberFormat="1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5" borderId="1" xfId="0" applyFont="1" applyFill="1" applyBorder="1"/>
    <xf numFmtId="165" fontId="1" fillId="4" borderId="1" xfId="0" applyNumberFormat="1" applyFont="1" applyFill="1" applyBorder="1"/>
    <xf numFmtId="165" fontId="1" fillId="0" borderId="1" xfId="0" applyNumberFormat="1" applyFont="1" applyFill="1" applyBorder="1"/>
    <xf numFmtId="164" fontId="1" fillId="0" borderId="1" xfId="0" applyNumberFormat="1" applyFont="1" applyFill="1" applyBorder="1"/>
    <xf numFmtId="164" fontId="1" fillId="5" borderId="1" xfId="0" applyNumberFormat="1" applyFont="1" applyFill="1" applyBorder="1"/>
    <xf numFmtId="2" fontId="0" fillId="4" borderId="1" xfId="0" applyNumberFormat="1" applyFill="1" applyBorder="1"/>
    <xf numFmtId="2" fontId="1" fillId="4" borderId="1" xfId="0" applyNumberFormat="1" applyFont="1" applyFill="1" applyBorder="1"/>
    <xf numFmtId="2" fontId="0" fillId="0" borderId="1" xfId="0" applyNumberFormat="1" applyFill="1" applyBorder="1"/>
    <xf numFmtId="2" fontId="1" fillId="0" borderId="1" xfId="0" applyNumberFormat="1" applyFont="1" applyFill="1" applyBorder="1"/>
    <xf numFmtId="166" fontId="3" fillId="0" borderId="0" xfId="0" applyNumberFormat="1" applyFont="1"/>
    <xf numFmtId="166" fontId="0" fillId="0" borderId="0" xfId="0" applyNumberFormat="1" applyFill="1"/>
    <xf numFmtId="167" fontId="0" fillId="0" borderId="0" xfId="0" applyNumberFormat="1" applyFill="1"/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5" fontId="0" fillId="5" borderId="1" xfId="0" applyNumberFormat="1" applyFill="1" applyBorder="1"/>
    <xf numFmtId="165" fontId="1" fillId="5" borderId="1" xfId="0" applyNumberFormat="1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Partsworth for Model 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1'!$C$1</c:f>
              <c:strCache>
                <c:ptCount val="1"/>
                <c:pt idx="0">
                  <c:v>betameansoverall Log(OR)             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'Model 1'!$B$2:$B$21</c:f>
              <c:strCache>
                <c:ptCount val="20"/>
                <c:pt idx="0">
                  <c:v>Screen5</c:v>
                </c:pt>
                <c:pt idx="1">
                  <c:v>Screen7</c:v>
                </c:pt>
                <c:pt idx="2">
                  <c:v>Screen10</c:v>
                </c:pt>
                <c:pt idx="3">
                  <c:v>RAM8</c:v>
                </c:pt>
                <c:pt idx="4">
                  <c:v>RAM16</c:v>
                </c:pt>
                <c:pt idx="5">
                  <c:v>RAM32</c:v>
                </c:pt>
                <c:pt idx="6">
                  <c:v>Processor1.5</c:v>
                </c:pt>
                <c:pt idx="7">
                  <c:v>Processor2</c:v>
                </c:pt>
                <c:pt idx="8">
                  <c:v>Processor2.5</c:v>
                </c:pt>
                <c:pt idx="9">
                  <c:v>Price199</c:v>
                </c:pt>
                <c:pt idx="10">
                  <c:v>Price299</c:v>
                </c:pt>
                <c:pt idx="11">
                  <c:v>Price399</c:v>
                </c:pt>
                <c:pt idx="12">
                  <c:v>STC</c:v>
                </c:pt>
                <c:pt idx="13">
                  <c:v>Somesong</c:v>
                </c:pt>
                <c:pt idx="14">
                  <c:v>Pear</c:v>
                </c:pt>
                <c:pt idx="15">
                  <c:v>Gaggle</c:v>
                </c:pt>
                <c:pt idx="16">
                  <c:v>STC*Price</c:v>
                </c:pt>
                <c:pt idx="17">
                  <c:v>Somesong*Price</c:v>
                </c:pt>
                <c:pt idx="18">
                  <c:v>Pear*Price</c:v>
                </c:pt>
                <c:pt idx="19">
                  <c:v>Gaggle*Price</c:v>
                </c:pt>
              </c:strCache>
            </c:strRef>
          </c:cat>
          <c:val>
            <c:numRef>
              <c:f>'Model 1'!$C$2:$C$21</c:f>
              <c:numCache>
                <c:formatCode>0.00000</c:formatCode>
                <c:ptCount val="20"/>
                <c:pt idx="0">
                  <c:v>-0.25666449000000002</c:v>
                </c:pt>
                <c:pt idx="1">
                  <c:v>-0.19089750999999999</c:v>
                </c:pt>
                <c:pt idx="2">
                  <c:v>0.44756200000000002</c:v>
                </c:pt>
                <c:pt idx="3">
                  <c:v>-0.73499766</c:v>
                </c:pt>
                <c:pt idx="4">
                  <c:v>9.2174969999999995E-2</c:v>
                </c:pt>
                <c:pt idx="5">
                  <c:v>0.64282269000000003</c:v>
                </c:pt>
                <c:pt idx="6">
                  <c:v>-2.3544234199999998</c:v>
                </c:pt>
                <c:pt idx="7">
                  <c:v>1.0272425000000001</c:v>
                </c:pt>
                <c:pt idx="8">
                  <c:v>1.32718092</c:v>
                </c:pt>
                <c:pt idx="9">
                  <c:v>2.6487981</c:v>
                </c:pt>
                <c:pt idx="10">
                  <c:v>0.29413387000000002</c:v>
                </c:pt>
                <c:pt idx="11">
                  <c:v>-2.9429319700000001</c:v>
                </c:pt>
                <c:pt idx="12">
                  <c:v>0.44566644999999999</c:v>
                </c:pt>
                <c:pt idx="13">
                  <c:v>-0.20091117999999999</c:v>
                </c:pt>
                <c:pt idx="14">
                  <c:v>7.5429319999999994E-2</c:v>
                </c:pt>
                <c:pt idx="15">
                  <c:v>-0.32018458999999999</c:v>
                </c:pt>
                <c:pt idx="16">
                  <c:v>-0.11235959</c:v>
                </c:pt>
                <c:pt idx="17">
                  <c:v>5.5848439999999999E-2</c:v>
                </c:pt>
                <c:pt idx="18">
                  <c:v>3.9676780000000002E-2</c:v>
                </c:pt>
                <c:pt idx="19">
                  <c:v>1.6834370000000001E-2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53680"/>
        <c:axId val="158354064"/>
      </c:barChart>
      <c:catAx>
        <c:axId val="158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064"/>
        <c:crosses val="autoZero"/>
        <c:auto val="1"/>
        <c:lblAlgn val="ctr"/>
        <c:lblOffset val="100"/>
        <c:noMultiLvlLbl val="0"/>
      </c:catAx>
      <c:valAx>
        <c:axId val="1583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Partsworth for Model 2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2'!$B$2:$B$21</c:f>
              <c:strCache>
                <c:ptCount val="20"/>
                <c:pt idx="0">
                  <c:v>Screen5</c:v>
                </c:pt>
                <c:pt idx="1">
                  <c:v>Screen7</c:v>
                </c:pt>
                <c:pt idx="2">
                  <c:v>Screen10</c:v>
                </c:pt>
                <c:pt idx="3">
                  <c:v>RAM8</c:v>
                </c:pt>
                <c:pt idx="4">
                  <c:v>RAM16</c:v>
                </c:pt>
                <c:pt idx="5">
                  <c:v>RAM32</c:v>
                </c:pt>
                <c:pt idx="6">
                  <c:v>Processor1.5</c:v>
                </c:pt>
                <c:pt idx="7">
                  <c:v>Processor2</c:v>
                </c:pt>
                <c:pt idx="8">
                  <c:v>Processor2.5</c:v>
                </c:pt>
                <c:pt idx="9">
                  <c:v>Price199</c:v>
                </c:pt>
                <c:pt idx="10">
                  <c:v>Price299</c:v>
                </c:pt>
                <c:pt idx="11">
                  <c:v>Price399</c:v>
                </c:pt>
                <c:pt idx="12">
                  <c:v>STC</c:v>
                </c:pt>
                <c:pt idx="13">
                  <c:v>Somesong</c:v>
                </c:pt>
                <c:pt idx="14">
                  <c:v>Pear</c:v>
                </c:pt>
                <c:pt idx="15">
                  <c:v>Gaggle</c:v>
                </c:pt>
                <c:pt idx="16">
                  <c:v>STC*Price</c:v>
                </c:pt>
                <c:pt idx="17">
                  <c:v>Somesong*Price</c:v>
                </c:pt>
                <c:pt idx="18">
                  <c:v>Pear*Price</c:v>
                </c:pt>
                <c:pt idx="19">
                  <c:v>Gaggle*Price</c:v>
                </c:pt>
              </c:strCache>
            </c:strRef>
          </c:cat>
          <c:val>
            <c:numRef>
              <c:f>'Model 2'!$C$2:$C$21</c:f>
              <c:numCache>
                <c:formatCode>0.00000</c:formatCode>
                <c:ptCount val="20"/>
                <c:pt idx="0">
                  <c:v>-0.28860640700000001</c:v>
                </c:pt>
                <c:pt idx="1">
                  <c:v>-0.18211855599999999</c:v>
                </c:pt>
                <c:pt idx="2">
                  <c:v>0.470724963</c:v>
                </c:pt>
                <c:pt idx="3">
                  <c:v>-0.750058212</c:v>
                </c:pt>
                <c:pt idx="4">
                  <c:v>9.3242961999999999E-2</c:v>
                </c:pt>
                <c:pt idx="5">
                  <c:v>0.65681524999999996</c:v>
                </c:pt>
                <c:pt idx="6">
                  <c:v>-2.4187510059999999</c:v>
                </c:pt>
                <c:pt idx="7">
                  <c:v>1.0617385859999999</c:v>
                </c:pt>
                <c:pt idx="8">
                  <c:v>1.35701242</c:v>
                </c:pt>
                <c:pt idx="9">
                  <c:v>2.7838710540000005</c:v>
                </c:pt>
                <c:pt idx="10">
                  <c:v>0.32255448799999997</c:v>
                </c:pt>
                <c:pt idx="11">
                  <c:v>-3.1064255420000002</c:v>
                </c:pt>
                <c:pt idx="12">
                  <c:v>0.484931626</c:v>
                </c:pt>
                <c:pt idx="13">
                  <c:v>-0.21239043199999999</c:v>
                </c:pt>
                <c:pt idx="14">
                  <c:v>7.6406889000000006E-2</c:v>
                </c:pt>
                <c:pt idx="15">
                  <c:v>-0.34894808300000002</c:v>
                </c:pt>
                <c:pt idx="16">
                  <c:v>-0.11650063200000001</c:v>
                </c:pt>
                <c:pt idx="17">
                  <c:v>7.1584012000000002E-2</c:v>
                </c:pt>
                <c:pt idx="18">
                  <c:v>3.5463908000000002E-2</c:v>
                </c:pt>
                <c:pt idx="19">
                  <c:v>9.4527120000000003E-3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02016"/>
        <c:axId val="158203872"/>
      </c:barChart>
      <c:catAx>
        <c:axId val="1584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72"/>
        <c:crosses val="autoZero"/>
        <c:auto val="1"/>
        <c:lblAlgn val="ctr"/>
        <c:lblOffset val="100"/>
        <c:noMultiLvlLbl val="0"/>
      </c:catAx>
      <c:valAx>
        <c:axId val="158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2'!$E$1</c:f>
              <c:strCache>
                <c:ptCount val="1"/>
                <c:pt idx="0">
                  <c:v>Deltameansoverall Log(OR)     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2'!$B$2:$B$21</c:f>
              <c:strCache>
                <c:ptCount val="20"/>
                <c:pt idx="0">
                  <c:v>Screen5</c:v>
                </c:pt>
                <c:pt idx="1">
                  <c:v>Screen7</c:v>
                </c:pt>
                <c:pt idx="2">
                  <c:v>Screen10</c:v>
                </c:pt>
                <c:pt idx="3">
                  <c:v>RAM8</c:v>
                </c:pt>
                <c:pt idx="4">
                  <c:v>RAM16</c:v>
                </c:pt>
                <c:pt idx="5">
                  <c:v>RAM32</c:v>
                </c:pt>
                <c:pt idx="6">
                  <c:v>Processor1.5</c:v>
                </c:pt>
                <c:pt idx="7">
                  <c:v>Processor2</c:v>
                </c:pt>
                <c:pt idx="8">
                  <c:v>Processor2.5</c:v>
                </c:pt>
                <c:pt idx="9">
                  <c:v>Price199</c:v>
                </c:pt>
                <c:pt idx="10">
                  <c:v>Price299</c:v>
                </c:pt>
                <c:pt idx="11">
                  <c:v>Price399</c:v>
                </c:pt>
                <c:pt idx="12">
                  <c:v>STC</c:v>
                </c:pt>
                <c:pt idx="13">
                  <c:v>Somesong</c:v>
                </c:pt>
                <c:pt idx="14">
                  <c:v>Pear</c:v>
                </c:pt>
                <c:pt idx="15">
                  <c:v>Gaggle</c:v>
                </c:pt>
                <c:pt idx="16">
                  <c:v>STC*Price</c:v>
                </c:pt>
                <c:pt idx="17">
                  <c:v>Somesong*Price</c:v>
                </c:pt>
                <c:pt idx="18">
                  <c:v>Pear*Price</c:v>
                </c:pt>
                <c:pt idx="19">
                  <c:v>Gaggle*Price</c:v>
                </c:pt>
              </c:strCache>
            </c:strRef>
          </c:cat>
          <c:val>
            <c:numRef>
              <c:f>'Model 2'!$E$2:$E$21</c:f>
              <c:numCache>
                <c:formatCode>0.00000</c:formatCode>
                <c:ptCount val="20"/>
                <c:pt idx="1">
                  <c:v>-8.2479473999999997E-2</c:v>
                </c:pt>
                <c:pt idx="2">
                  <c:v>-3.7026327999999997E-2</c:v>
                </c:pt>
                <c:pt idx="4">
                  <c:v>8.3703714999999998E-2</c:v>
                </c:pt>
                <c:pt idx="5">
                  <c:v>-5.5652820000000004E-3</c:v>
                </c:pt>
                <c:pt idx="7">
                  <c:v>0.20524087199999999</c:v>
                </c:pt>
                <c:pt idx="8">
                  <c:v>0.41528794899999999</c:v>
                </c:pt>
                <c:pt idx="10">
                  <c:v>-2.2787294E-2</c:v>
                </c:pt>
                <c:pt idx="11">
                  <c:v>-0.60765150899999998</c:v>
                </c:pt>
                <c:pt idx="13">
                  <c:v>-0.25978395599999998</c:v>
                </c:pt>
                <c:pt idx="14">
                  <c:v>1.097912553</c:v>
                </c:pt>
                <c:pt idx="15">
                  <c:v>-8.3671682999999997E-2</c:v>
                </c:pt>
                <c:pt idx="17">
                  <c:v>-0.19888731800000001</c:v>
                </c:pt>
                <c:pt idx="18">
                  <c:v>6.1219889999999999E-2</c:v>
                </c:pt>
                <c:pt idx="19">
                  <c:v>0.160625826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4256"/>
        <c:axId val="159264168"/>
      </c:barChart>
      <c:catAx>
        <c:axId val="1582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4168"/>
        <c:crosses val="autoZero"/>
        <c:auto val="1"/>
        <c:lblAlgn val="ctr"/>
        <c:lblOffset val="100"/>
        <c:noMultiLvlLbl val="0"/>
      </c:catAx>
      <c:valAx>
        <c:axId val="1592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219075</xdr:rowOff>
    </xdr:from>
    <xdr:to>
      <xdr:col>17</xdr:col>
      <xdr:colOff>581025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142875</xdr:rowOff>
    </xdr:from>
    <xdr:to>
      <xdr:col>18</xdr:col>
      <xdr:colOff>533398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12</xdr:row>
      <xdr:rowOff>104775</xdr:rowOff>
    </xdr:from>
    <xdr:to>
      <xdr:col>18</xdr:col>
      <xdr:colOff>228599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1"/>
  <sheetViews>
    <sheetView tabSelected="1" workbookViewId="0">
      <selection activeCell="F17" sqref="F17"/>
    </sheetView>
  </sheetViews>
  <sheetFormatPr defaultRowHeight="15" x14ac:dyDescent="0.25"/>
  <cols>
    <col min="2" max="2" width="15.7109375" bestFit="1" customWidth="1"/>
    <col min="3" max="3" width="16.7109375" customWidth="1"/>
    <col min="4" max="4" width="21.5703125" customWidth="1"/>
    <col min="5" max="5" width="14.140625" customWidth="1"/>
    <col min="6" max="6" width="16.28515625" customWidth="1"/>
    <col min="7" max="7" width="19.5703125" customWidth="1"/>
    <col min="11" max="11" width="10" bestFit="1" customWidth="1"/>
  </cols>
  <sheetData>
    <row r="1" spans="1:13" ht="33.75" customHeight="1" x14ac:dyDescent="0.25">
      <c r="A1" s="2" t="s">
        <v>23</v>
      </c>
      <c r="B1" s="2" t="s">
        <v>0</v>
      </c>
      <c r="C1" s="3" t="s">
        <v>1</v>
      </c>
      <c r="D1" s="4" t="s">
        <v>2</v>
      </c>
      <c r="E1" s="27" t="s">
        <v>39</v>
      </c>
      <c r="F1" s="27" t="s">
        <v>40</v>
      </c>
      <c r="G1" s="27" t="s">
        <v>41</v>
      </c>
    </row>
    <row r="2" spans="1:13" x14ac:dyDescent="0.25">
      <c r="A2" s="8" t="s">
        <v>38</v>
      </c>
      <c r="B2" s="8" t="s">
        <v>3</v>
      </c>
      <c r="C2" s="9">
        <f>C3*(-1) +C4*(-1)</f>
        <v>-0.25666449000000002</v>
      </c>
      <c r="D2" s="20">
        <f>EXP(C2)</f>
        <v>0.77362773006757235</v>
      </c>
      <c r="E2" s="20">
        <f>C4-C2</f>
        <v>0.70422649000000004</v>
      </c>
      <c r="F2" s="20">
        <f>EXP(E2)</f>
        <v>2.0222818245686831</v>
      </c>
      <c r="G2" s="20" t="s">
        <v>46</v>
      </c>
    </row>
    <row r="3" spans="1:13" x14ac:dyDescent="0.25">
      <c r="A3" s="12" t="s">
        <v>24</v>
      </c>
      <c r="B3" s="12" t="s">
        <v>4</v>
      </c>
      <c r="C3" s="16">
        <v>-0.19089750999999999</v>
      </c>
      <c r="D3" s="21">
        <f>EXP(C3)</f>
        <v>0.82621726281923269</v>
      </c>
      <c r="E3" s="20">
        <f>C4-C3</f>
        <v>0.63845951000000001</v>
      </c>
      <c r="F3" s="20">
        <f>EXP(E3)</f>
        <v>1.8935616185984641</v>
      </c>
      <c r="G3" s="20" t="s">
        <v>47</v>
      </c>
    </row>
    <row r="4" spans="1:13" x14ac:dyDescent="0.25">
      <c r="A4" s="12" t="s">
        <v>25</v>
      </c>
      <c r="B4" s="12" t="s">
        <v>5</v>
      </c>
      <c r="C4" s="16">
        <v>0.44756200000000002</v>
      </c>
      <c r="D4" s="21">
        <f>EXP(C4)</f>
        <v>1.5644932974979791</v>
      </c>
      <c r="E4" s="8"/>
      <c r="F4" s="8"/>
      <c r="G4" s="8"/>
    </row>
    <row r="5" spans="1:13" s="7" customFormat="1" x14ac:dyDescent="0.25">
      <c r="A5" s="1" t="s">
        <v>38</v>
      </c>
      <c r="B5" s="6" t="s">
        <v>6</v>
      </c>
      <c r="C5" s="5">
        <f>C6*(-1) +C7*(-1)</f>
        <v>-0.73499766</v>
      </c>
      <c r="D5" s="22">
        <f t="shared" ref="D5:D8" si="0">EXP(C5)</f>
        <v>0.47950658101898086</v>
      </c>
      <c r="E5" s="22">
        <f>C7-C5</f>
        <v>1.3778203499999999</v>
      </c>
      <c r="F5" s="31">
        <f>EXP(E5)</f>
        <v>3.9662471684345775</v>
      </c>
      <c r="G5" s="22" t="s">
        <v>48</v>
      </c>
    </row>
    <row r="6" spans="1:13" s="7" customFormat="1" ht="18.75" x14ac:dyDescent="0.3">
      <c r="A6" s="11" t="s">
        <v>26</v>
      </c>
      <c r="B6" s="11" t="s">
        <v>7</v>
      </c>
      <c r="C6" s="17">
        <v>9.2174969999999995E-2</v>
      </c>
      <c r="D6" s="23">
        <f>EXP(C6)</f>
        <v>1.0965566698170461</v>
      </c>
      <c r="E6" s="22">
        <f>C7-C6</f>
        <v>0.55064772000000006</v>
      </c>
      <c r="F6" s="31">
        <f>EXP(E6)</f>
        <v>1.7343760441761658</v>
      </c>
      <c r="G6" s="22" t="s">
        <v>49</v>
      </c>
      <c r="K6" s="24"/>
      <c r="M6" s="25"/>
    </row>
    <row r="7" spans="1:13" s="7" customFormat="1" ht="18.75" x14ac:dyDescent="0.3">
      <c r="A7" s="11" t="s">
        <v>27</v>
      </c>
      <c r="B7" s="11" t="s">
        <v>8</v>
      </c>
      <c r="C7" s="17">
        <v>0.64282269000000003</v>
      </c>
      <c r="D7" s="23">
        <f>EXP(C7)</f>
        <v>1.9018416192122785</v>
      </c>
      <c r="E7" s="6"/>
      <c r="F7" s="6"/>
      <c r="G7" s="6"/>
      <c r="K7" s="24"/>
    </row>
    <row r="8" spans="1:13" s="7" customFormat="1" x14ac:dyDescent="0.25">
      <c r="A8" s="8" t="s">
        <v>38</v>
      </c>
      <c r="B8" s="8" t="s">
        <v>9</v>
      </c>
      <c r="C8" s="9">
        <f>C9*(-1) +C10*(-1)</f>
        <v>-2.3544234199999998</v>
      </c>
      <c r="D8" s="20">
        <f t="shared" si="0"/>
        <v>9.4948236009064838E-2</v>
      </c>
      <c r="E8" s="20">
        <f>C10-C8</f>
        <v>3.6816043399999998</v>
      </c>
      <c r="F8" s="20">
        <f>EXP(E8)</f>
        <v>39.710051418798393</v>
      </c>
      <c r="G8" s="20" t="s">
        <v>50</v>
      </c>
    </row>
    <row r="9" spans="1:13" s="7" customFormat="1" x14ac:dyDescent="0.25">
      <c r="A9" s="12" t="s">
        <v>28</v>
      </c>
      <c r="B9" s="12" t="s">
        <v>10</v>
      </c>
      <c r="C9" s="16">
        <v>1.0272425000000001</v>
      </c>
      <c r="D9" s="21">
        <f t="shared" ref="D9:D21" si="1">EXP(C9)</f>
        <v>2.7933525352590349</v>
      </c>
      <c r="E9" s="20">
        <f>C10-C9</f>
        <v>0.29993841999999993</v>
      </c>
      <c r="F9" s="20">
        <f>EXP(E9)</f>
        <v>1.3497756858299772</v>
      </c>
      <c r="G9" s="20" t="s">
        <v>51</v>
      </c>
    </row>
    <row r="10" spans="1:13" s="7" customFormat="1" x14ac:dyDescent="0.25">
      <c r="A10" s="12" t="s">
        <v>29</v>
      </c>
      <c r="B10" s="12" t="s">
        <v>11</v>
      </c>
      <c r="C10" s="16">
        <v>1.32718092</v>
      </c>
      <c r="D10" s="21">
        <f t="shared" si="1"/>
        <v>3.7703993340441699</v>
      </c>
      <c r="E10" s="8"/>
      <c r="F10" s="8"/>
      <c r="G10" s="8"/>
    </row>
    <row r="11" spans="1:13" s="7" customFormat="1" x14ac:dyDescent="0.25">
      <c r="A11" s="1" t="s">
        <v>38</v>
      </c>
      <c r="B11" s="6" t="s">
        <v>12</v>
      </c>
      <c r="C11" s="5">
        <f>C12*(-1) +C13*(-1)</f>
        <v>2.6487981</v>
      </c>
      <c r="D11" s="22">
        <f t="shared" si="1"/>
        <v>14.137037125437981</v>
      </c>
      <c r="E11" s="6"/>
      <c r="F11" s="6"/>
      <c r="G11" s="6"/>
    </row>
    <row r="12" spans="1:13" s="7" customFormat="1" x14ac:dyDescent="0.25">
      <c r="A12" s="11" t="s">
        <v>30</v>
      </c>
      <c r="B12" s="11" t="s">
        <v>13</v>
      </c>
      <c r="C12" s="17">
        <v>0.29413387000000002</v>
      </c>
      <c r="D12" s="23">
        <f t="shared" si="1"/>
        <v>1.3419635403018653</v>
      </c>
      <c r="E12" s="22">
        <f>C11-C12</f>
        <v>2.35466423</v>
      </c>
      <c r="F12" s="31">
        <f>EXP(E12)</f>
        <v>10.534591068143293</v>
      </c>
      <c r="G12" s="22" t="s">
        <v>52</v>
      </c>
    </row>
    <row r="13" spans="1:13" s="7" customFormat="1" x14ac:dyDescent="0.25">
      <c r="A13" s="11" t="s">
        <v>31</v>
      </c>
      <c r="B13" s="11" t="s">
        <v>14</v>
      </c>
      <c r="C13" s="17">
        <v>-2.9429319700000001</v>
      </c>
      <c r="D13" s="23">
        <f t="shared" si="1"/>
        <v>5.2710955014494285E-2</v>
      </c>
      <c r="E13" s="22">
        <f>C11-C13</f>
        <v>5.5917300700000006</v>
      </c>
      <c r="F13" s="31">
        <f>EXP(E13)</f>
        <v>268.19922199380812</v>
      </c>
      <c r="G13" s="22" t="s">
        <v>53</v>
      </c>
    </row>
    <row r="14" spans="1:13" s="7" customFormat="1" x14ac:dyDescent="0.25">
      <c r="A14" s="8" t="s">
        <v>38</v>
      </c>
      <c r="B14" s="8" t="s">
        <v>15</v>
      </c>
      <c r="C14" s="9">
        <f>C15*(-1)+C16*(-1)+C17*(-1)</f>
        <v>0.44566644999999999</v>
      </c>
      <c r="D14" s="20">
        <f t="shared" si="1"/>
        <v>1.56153053115091</v>
      </c>
      <c r="E14" s="8"/>
      <c r="F14" s="8"/>
      <c r="G14" s="8"/>
    </row>
    <row r="15" spans="1:13" s="7" customFormat="1" x14ac:dyDescent="0.25">
      <c r="A15" s="12" t="s">
        <v>32</v>
      </c>
      <c r="B15" s="12" t="s">
        <v>16</v>
      </c>
      <c r="C15" s="16">
        <v>-0.20091117999999999</v>
      </c>
      <c r="D15" s="21">
        <f t="shared" si="1"/>
        <v>0.81798508176237805</v>
      </c>
      <c r="E15" s="20"/>
      <c r="F15" s="20"/>
      <c r="G15" s="20"/>
    </row>
    <row r="16" spans="1:13" s="7" customFormat="1" x14ac:dyDescent="0.25">
      <c r="A16" s="12" t="s">
        <v>33</v>
      </c>
      <c r="B16" s="12" t="s">
        <v>17</v>
      </c>
      <c r="C16" s="16">
        <v>7.5429319999999994E-2</v>
      </c>
      <c r="D16" s="21">
        <f t="shared" si="1"/>
        <v>1.078347007457972</v>
      </c>
      <c r="E16" s="20">
        <f>C14-C16</f>
        <v>0.37023713000000003</v>
      </c>
      <c r="F16" s="20">
        <f>EXP(E16)</f>
        <v>1.4480779566792368</v>
      </c>
      <c r="G16" s="20" t="s">
        <v>54</v>
      </c>
    </row>
    <row r="17" spans="1:9" s="7" customFormat="1" x14ac:dyDescent="0.25">
      <c r="A17" s="12" t="s">
        <v>34</v>
      </c>
      <c r="B17" s="12" t="s">
        <v>18</v>
      </c>
      <c r="C17" s="16">
        <v>-0.32018458999999999</v>
      </c>
      <c r="D17" s="21">
        <f t="shared" si="1"/>
        <v>0.72601500959338439</v>
      </c>
      <c r="E17" s="20"/>
      <c r="F17" s="20"/>
      <c r="G17" s="20"/>
    </row>
    <row r="18" spans="1:9" s="7" customFormat="1" x14ac:dyDescent="0.25">
      <c r="A18" s="1" t="s">
        <v>38</v>
      </c>
      <c r="B18" s="6" t="s">
        <v>19</v>
      </c>
      <c r="C18" s="5">
        <f>C19*(-1)+C20*(-1)+C21*(-1)</f>
        <v>-0.11235959</v>
      </c>
      <c r="D18" s="22">
        <f t="shared" si="1"/>
        <v>0.89372282592105712</v>
      </c>
      <c r="E18" s="22">
        <f>(C14-C16)+((C18-C20)*-1)</f>
        <v>0.52227350000000006</v>
      </c>
      <c r="F18" s="22">
        <f>EXP(E18)</f>
        <v>1.6858560898908277</v>
      </c>
      <c r="G18" s="22" t="s">
        <v>42</v>
      </c>
    </row>
    <row r="19" spans="1:9" s="7" customFormat="1" x14ac:dyDescent="0.25">
      <c r="A19" s="11" t="s">
        <v>35</v>
      </c>
      <c r="B19" s="11" t="s">
        <v>20</v>
      </c>
      <c r="C19" s="17">
        <v>5.5848439999999999E-2</v>
      </c>
      <c r="D19" s="23">
        <f t="shared" si="1"/>
        <v>1.0574374063777892</v>
      </c>
      <c r="E19" s="22">
        <f>(C14-C16)+((C18-C20)*0)</f>
        <v>0.37023713000000003</v>
      </c>
      <c r="F19" s="22">
        <f>EXP(E19)</f>
        <v>1.4480779566792368</v>
      </c>
      <c r="G19" s="22" t="s">
        <v>43</v>
      </c>
    </row>
    <row r="20" spans="1:9" s="7" customFormat="1" x14ac:dyDescent="0.25">
      <c r="A20" s="11" t="s">
        <v>36</v>
      </c>
      <c r="B20" s="11" t="s">
        <v>21</v>
      </c>
      <c r="C20" s="17">
        <v>3.9676780000000002E-2</v>
      </c>
      <c r="D20" s="23">
        <f t="shared" si="1"/>
        <v>1.0404744176954555</v>
      </c>
      <c r="E20" s="22">
        <f>(C14-C16)+((C18-C20)*1)</f>
        <v>0.21820076000000002</v>
      </c>
      <c r="F20" s="22">
        <f>EXP(E20)</f>
        <v>1.2438367552215601</v>
      </c>
      <c r="G20" s="22" t="s">
        <v>44</v>
      </c>
    </row>
    <row r="21" spans="1:9" s="7" customFormat="1" x14ac:dyDescent="0.25">
      <c r="A21" s="11" t="s">
        <v>37</v>
      </c>
      <c r="B21" s="11" t="s">
        <v>22</v>
      </c>
      <c r="C21" s="17">
        <v>1.6834370000000001E-2</v>
      </c>
      <c r="D21" s="23">
        <f t="shared" si="1"/>
        <v>1.0169768664965586</v>
      </c>
      <c r="E21" s="22"/>
      <c r="F21" s="22"/>
      <c r="G21" s="22"/>
      <c r="I21" s="2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1"/>
  <sheetViews>
    <sheetView workbookViewId="0">
      <selection activeCell="E17" sqref="E17"/>
    </sheetView>
  </sheetViews>
  <sheetFormatPr defaultRowHeight="15" x14ac:dyDescent="0.25"/>
  <cols>
    <col min="1" max="1" width="7.85546875" bestFit="1" customWidth="1"/>
    <col min="2" max="2" width="15.7109375" bestFit="1" customWidth="1"/>
    <col min="3" max="3" width="17" customWidth="1"/>
    <col min="4" max="4" width="21.42578125" bestFit="1" customWidth="1"/>
    <col min="5" max="5" width="18" bestFit="1" customWidth="1"/>
  </cols>
  <sheetData>
    <row r="1" spans="1:5" ht="33.75" customHeight="1" x14ac:dyDescent="0.25">
      <c r="A1" s="2" t="s">
        <v>23</v>
      </c>
      <c r="B1" s="2" t="s">
        <v>0</v>
      </c>
      <c r="C1" s="3" t="s">
        <v>1</v>
      </c>
      <c r="D1" s="4" t="s">
        <v>2</v>
      </c>
      <c r="E1" s="28" t="s">
        <v>45</v>
      </c>
    </row>
    <row r="2" spans="1:5" x14ac:dyDescent="0.25">
      <c r="A2" s="13" t="s">
        <v>38</v>
      </c>
      <c r="B2" s="13" t="s">
        <v>3</v>
      </c>
      <c r="C2" s="29">
        <f>C3*(-1) +C4*(-1)</f>
        <v>-0.28860640700000001</v>
      </c>
      <c r="D2" s="14">
        <f>EXP(C2)</f>
        <v>0.74930706938802416</v>
      </c>
      <c r="E2" s="29"/>
    </row>
    <row r="3" spans="1:5" s="7" customFormat="1" x14ac:dyDescent="0.25">
      <c r="A3" s="15" t="s">
        <v>24</v>
      </c>
      <c r="B3" s="15" t="s">
        <v>4</v>
      </c>
      <c r="C3" s="30">
        <v>-0.18211855599999999</v>
      </c>
      <c r="D3" s="19">
        <f>EXP(C3)</f>
        <v>0.83350251783334173</v>
      </c>
      <c r="E3" s="30">
        <v>-8.2479473999999997E-2</v>
      </c>
    </row>
    <row r="4" spans="1:5" s="7" customFormat="1" x14ac:dyDescent="0.25">
      <c r="A4" s="15" t="s">
        <v>25</v>
      </c>
      <c r="B4" s="15" t="s">
        <v>5</v>
      </c>
      <c r="C4" s="30">
        <v>0.470724963</v>
      </c>
      <c r="D4" s="19">
        <f>EXP(C4)</f>
        <v>1.6011545503648361</v>
      </c>
      <c r="E4" s="30">
        <v>-3.7026327999999997E-2</v>
      </c>
    </row>
    <row r="5" spans="1:5" s="7" customFormat="1" x14ac:dyDescent="0.25">
      <c r="A5" s="1" t="s">
        <v>38</v>
      </c>
      <c r="B5" s="6" t="s">
        <v>6</v>
      </c>
      <c r="C5" s="5">
        <f>C6*(-1) +C7*(-1)</f>
        <v>-0.750058212</v>
      </c>
      <c r="D5" s="10">
        <f t="shared" ref="D5:D8" si="0">EXP(C5)</f>
        <v>0.47233905613957039</v>
      </c>
      <c r="E5" s="5"/>
    </row>
    <row r="6" spans="1:5" s="7" customFormat="1" x14ac:dyDescent="0.25">
      <c r="A6" s="11" t="s">
        <v>26</v>
      </c>
      <c r="B6" s="11" t="s">
        <v>7</v>
      </c>
      <c r="C6" s="17">
        <v>9.3242961999999999E-2</v>
      </c>
      <c r="D6" s="18">
        <f>EXP(C6)</f>
        <v>1.0977284091607056</v>
      </c>
      <c r="E6" s="17">
        <v>8.3703714999999998E-2</v>
      </c>
    </row>
    <row r="7" spans="1:5" s="7" customFormat="1" x14ac:dyDescent="0.25">
      <c r="A7" s="11" t="s">
        <v>27</v>
      </c>
      <c r="B7" s="11" t="s">
        <v>8</v>
      </c>
      <c r="C7" s="17">
        <v>0.65681524999999996</v>
      </c>
      <c r="D7" s="18">
        <f>EXP(C7)</f>
        <v>1.9286403060510027</v>
      </c>
      <c r="E7" s="17">
        <v>-5.5652820000000004E-3</v>
      </c>
    </row>
    <row r="8" spans="1:5" s="7" customFormat="1" x14ac:dyDescent="0.25">
      <c r="A8" s="13" t="s">
        <v>38</v>
      </c>
      <c r="B8" s="13" t="s">
        <v>9</v>
      </c>
      <c r="C8" s="29">
        <f>C9*(-1) +C10*(-1)</f>
        <v>-2.4187510059999999</v>
      </c>
      <c r="D8" s="14">
        <f t="shared" si="0"/>
        <v>8.9032749413188145E-2</v>
      </c>
      <c r="E8" s="29"/>
    </row>
    <row r="9" spans="1:5" s="7" customFormat="1" x14ac:dyDescent="0.25">
      <c r="A9" s="15" t="s">
        <v>28</v>
      </c>
      <c r="B9" s="15" t="s">
        <v>10</v>
      </c>
      <c r="C9" s="30">
        <v>1.0617385859999999</v>
      </c>
      <c r="D9" s="19">
        <f t="shared" ref="D9:D21" si="1">EXP(C9)</f>
        <v>2.8913935582796539</v>
      </c>
      <c r="E9" s="30">
        <v>0.20524087199999999</v>
      </c>
    </row>
    <row r="10" spans="1:5" s="7" customFormat="1" x14ac:dyDescent="0.25">
      <c r="A10" s="15" t="s">
        <v>29</v>
      </c>
      <c r="B10" s="15" t="s">
        <v>11</v>
      </c>
      <c r="C10" s="30">
        <v>1.35701242</v>
      </c>
      <c r="D10" s="19">
        <f t="shared" si="1"/>
        <v>3.8845704833057528</v>
      </c>
      <c r="E10" s="30">
        <v>0.41528794899999999</v>
      </c>
    </row>
    <row r="11" spans="1:5" s="7" customFormat="1" x14ac:dyDescent="0.25">
      <c r="A11" s="1" t="s">
        <v>38</v>
      </c>
      <c r="B11" s="6" t="s">
        <v>12</v>
      </c>
      <c r="C11" s="5">
        <f>C12*(-1) +C13*(-1)</f>
        <v>2.7838710540000005</v>
      </c>
      <c r="D11" s="10">
        <f t="shared" si="1"/>
        <v>16.181539476774589</v>
      </c>
      <c r="E11" s="5"/>
    </row>
    <row r="12" spans="1:5" s="7" customFormat="1" x14ac:dyDescent="0.25">
      <c r="A12" s="11" t="s">
        <v>30</v>
      </c>
      <c r="B12" s="11" t="s">
        <v>13</v>
      </c>
      <c r="C12" s="17">
        <v>0.32255448799999997</v>
      </c>
      <c r="D12" s="18">
        <f t="shared" si="1"/>
        <v>1.3806501176736872</v>
      </c>
      <c r="E12" s="17">
        <v>-2.2787294E-2</v>
      </c>
    </row>
    <row r="13" spans="1:5" s="7" customFormat="1" x14ac:dyDescent="0.25">
      <c r="A13" s="11" t="s">
        <v>31</v>
      </c>
      <c r="B13" s="11" t="s">
        <v>14</v>
      </c>
      <c r="C13" s="17">
        <v>-3.1064255420000002</v>
      </c>
      <c r="D13" s="18">
        <f t="shared" si="1"/>
        <v>4.4760664849317004E-2</v>
      </c>
      <c r="E13" s="17">
        <v>-0.60765150899999998</v>
      </c>
    </row>
    <row r="14" spans="1:5" s="7" customFormat="1" x14ac:dyDescent="0.25">
      <c r="A14" s="13" t="s">
        <v>38</v>
      </c>
      <c r="B14" s="13" t="s">
        <v>15</v>
      </c>
      <c r="C14" s="29">
        <f>C15*(-1)+C16*(-1)+C17*(-1)</f>
        <v>0.484931626</v>
      </c>
      <c r="D14" s="14">
        <f t="shared" si="1"/>
        <v>1.6240639612986003</v>
      </c>
      <c r="E14" s="29"/>
    </row>
    <row r="15" spans="1:5" s="7" customFormat="1" x14ac:dyDescent="0.25">
      <c r="A15" s="15" t="s">
        <v>32</v>
      </c>
      <c r="B15" s="15" t="s">
        <v>16</v>
      </c>
      <c r="C15" s="30">
        <v>-0.21239043199999999</v>
      </c>
      <c r="D15" s="19">
        <f t="shared" si="1"/>
        <v>0.80864891351181101</v>
      </c>
      <c r="E15" s="30">
        <v>-0.25978395599999998</v>
      </c>
    </row>
    <row r="16" spans="1:5" s="7" customFormat="1" x14ac:dyDescent="0.25">
      <c r="A16" s="15" t="s">
        <v>33</v>
      </c>
      <c r="B16" s="15" t="s">
        <v>17</v>
      </c>
      <c r="C16" s="30">
        <v>7.6406889000000006E-2</v>
      </c>
      <c r="D16" s="19">
        <f t="shared" si="1"/>
        <v>1.0794016814880334</v>
      </c>
      <c r="E16" s="30">
        <v>1.097912553</v>
      </c>
    </row>
    <row r="17" spans="1:5" s="7" customFormat="1" x14ac:dyDescent="0.25">
      <c r="A17" s="15" t="s">
        <v>34</v>
      </c>
      <c r="B17" s="15" t="s">
        <v>18</v>
      </c>
      <c r="C17" s="30">
        <v>-0.34894808300000002</v>
      </c>
      <c r="D17" s="19">
        <f t="shared" si="1"/>
        <v>0.7054297531157645</v>
      </c>
      <c r="E17" s="30">
        <v>-8.3671682999999997E-2</v>
      </c>
    </row>
    <row r="18" spans="1:5" s="7" customFormat="1" x14ac:dyDescent="0.25">
      <c r="A18" s="1" t="s">
        <v>38</v>
      </c>
      <c r="B18" s="6" t="s">
        <v>19</v>
      </c>
      <c r="C18" s="5">
        <f>C19*(-1)+C20*(-1)+C21*(-1)</f>
        <v>-0.11650063200000001</v>
      </c>
      <c r="D18" s="10">
        <f t="shared" si="1"/>
        <v>0.89002953447783395</v>
      </c>
      <c r="E18" s="5"/>
    </row>
    <row r="19" spans="1:5" s="7" customFormat="1" x14ac:dyDescent="0.25">
      <c r="A19" s="11" t="s">
        <v>35</v>
      </c>
      <c r="B19" s="11" t="s">
        <v>20</v>
      </c>
      <c r="C19" s="17">
        <v>7.1584012000000002E-2</v>
      </c>
      <c r="D19" s="18">
        <f t="shared" si="1"/>
        <v>1.0742083933060684</v>
      </c>
      <c r="E19" s="17">
        <v>-0.19888731800000001</v>
      </c>
    </row>
    <row r="20" spans="1:5" s="7" customFormat="1" x14ac:dyDescent="0.25">
      <c r="A20" s="11" t="s">
        <v>36</v>
      </c>
      <c r="B20" s="11" t="s">
        <v>21</v>
      </c>
      <c r="C20" s="17">
        <v>3.5463908000000002E-2</v>
      </c>
      <c r="D20" s="18">
        <f t="shared" si="1"/>
        <v>1.0361002525229137</v>
      </c>
      <c r="E20" s="17">
        <v>6.1219889999999999E-2</v>
      </c>
    </row>
    <row r="21" spans="1:5" s="7" customFormat="1" x14ac:dyDescent="0.25">
      <c r="A21" s="11" t="s">
        <v>37</v>
      </c>
      <c r="B21" s="11" t="s">
        <v>22</v>
      </c>
      <c r="C21" s="17">
        <v>9.4527120000000003E-3</v>
      </c>
      <c r="D21" s="18">
        <f t="shared" si="1"/>
        <v>1.0094975299879445</v>
      </c>
      <c r="E21" s="17">
        <v>0.160625826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Brent D.</dc:creator>
  <cp:lastModifiedBy>Young, Brent D.</cp:lastModifiedBy>
  <dcterms:created xsi:type="dcterms:W3CDTF">2019-02-08T00:00:33Z</dcterms:created>
  <dcterms:modified xsi:type="dcterms:W3CDTF">2019-02-14T23:46:46Z</dcterms:modified>
</cp:coreProperties>
</file>