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Fantasy-Football/2024 Report/"/>
    </mc:Choice>
  </mc:AlternateContent>
  <bookViews>
    <workbookView xWindow="0" yWindow="460" windowWidth="25600" windowHeight="15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1" l="1"/>
  <c r="G9" i="1"/>
  <c r="G10" i="1"/>
  <c r="C20" i="1"/>
  <c r="B15" i="1"/>
  <c r="C15" i="1"/>
  <c r="C18" i="1"/>
  <c r="G6" i="1"/>
  <c r="C19" i="1"/>
  <c r="B29" i="1"/>
  <c r="B30" i="1"/>
  <c r="B31" i="1"/>
  <c r="B32" i="1"/>
  <c r="B33" i="1"/>
  <c r="B34" i="1"/>
  <c r="G5" i="1"/>
  <c r="B48" i="1"/>
  <c r="B49" i="1"/>
  <c r="B50" i="1"/>
  <c r="B51" i="1"/>
  <c r="B52" i="1"/>
  <c r="B53" i="1"/>
  <c r="G4" i="1"/>
  <c r="C17" i="1"/>
  <c r="D17" i="1"/>
  <c r="G3" i="1"/>
  <c r="B38" i="1"/>
  <c r="B39" i="1"/>
  <c r="B40" i="1"/>
  <c r="B41" i="1"/>
  <c r="B42" i="1"/>
  <c r="B43" i="1"/>
  <c r="B44" i="1"/>
  <c r="B45" i="1"/>
  <c r="G2" i="1"/>
  <c r="C16" i="1"/>
</calcChain>
</file>

<file path=xl/sharedStrings.xml><?xml version="1.0" encoding="utf-8"?>
<sst xmlns="http://schemas.openxmlformats.org/spreadsheetml/2006/main" count="54" uniqueCount="53">
  <si>
    <t>Grip Hamilton 5K</t>
  </si>
  <si>
    <t>Team</t>
  </si>
  <si>
    <t>Pay Dirt &amp; Pylons IV</t>
  </si>
  <si>
    <t>Mr. Fans Noodle Haus</t>
  </si>
  <si>
    <t>Pierogi Night</t>
  </si>
  <si>
    <t>Sackwash Lyfe</t>
  </si>
  <si>
    <t>Gee Whiz Darnell</t>
  </si>
  <si>
    <t>Sacko Odds</t>
  </si>
  <si>
    <t>Gee Whiz prob</t>
  </si>
  <si>
    <t>Mr. Fan prob</t>
  </si>
  <si>
    <t>Brady come back u can blame it</t>
  </si>
  <si>
    <t>Brady prob</t>
  </si>
  <si>
    <t>Sackwash prob</t>
  </si>
  <si>
    <t>Pay Dirt</t>
  </si>
  <si>
    <t>Grip</t>
  </si>
  <si>
    <t>Pierogi</t>
  </si>
  <si>
    <t>Win</t>
  </si>
  <si>
    <t>Loss</t>
  </si>
  <si>
    <t>P(Tommy over Cam, if T wins Cam loses)</t>
  </si>
  <si>
    <t>pos outcome for Cam</t>
  </si>
  <si>
    <t>P(Jay over Kevin, if J wins K loses)</t>
  </si>
  <si>
    <t>P(Jay over Mike, if both win)</t>
  </si>
  <si>
    <t>P(Mike over Kevin, if M win K loses)</t>
  </si>
  <si>
    <t>fan and dirt lose, grip wins</t>
  </si>
  <si>
    <t>all 3 lose (fan, dirt, grip)</t>
  </si>
  <si>
    <t>all 3 lose (fan, dirt, pierogi)</t>
  </si>
  <si>
    <t>fan and dirt lose, pierogi wins</t>
  </si>
  <si>
    <t>fan and pierogi lose dirt wins</t>
  </si>
  <si>
    <t>dirt and pierogi lose, fan wins</t>
  </si>
  <si>
    <t>Mike wins and…</t>
  </si>
  <si>
    <t>Kevin loses and…</t>
  </si>
  <si>
    <t>fan wins, grip wins, dirt loses, mike &gt; fan</t>
  </si>
  <si>
    <t>fan and grip lose, dirt wins, mike &gt; kev</t>
  </si>
  <si>
    <t>fan and dirt win, pierogi loses, kev &gt; fan</t>
  </si>
  <si>
    <t>fan and pierogi win, dirt loses, kev &gt; fan or kev &gt; m</t>
  </si>
  <si>
    <t>all 3 win, kev &gt; fan and kev &gt; m</t>
  </si>
  <si>
    <t>Jay wins and…</t>
  </si>
  <si>
    <t>all 3 lose (cam, mike, kev)</t>
  </si>
  <si>
    <t>cam and mike lose, kev wins</t>
  </si>
  <si>
    <t>cam and kev lose, mike wins, jay &gt; mike or jay &gt; kev</t>
  </si>
  <si>
    <t>mike and kev lose, cam wins, jay &gt; kev</t>
  </si>
  <si>
    <t>cam and mike win, kev loses, jay &gt; mike and jay &gt; kev</t>
  </si>
  <si>
    <t>cam and kev win -out</t>
  </si>
  <si>
    <t>mike and kev win, cam loses, jay &gt; mike</t>
  </si>
  <si>
    <t>dirt and grip lose, fan wins, mike &gt; fan OR mike &gt; kev</t>
  </si>
  <si>
    <t>fan wins, grip loses, dirt wins, mike &gt; fan AND mike &gt; kev</t>
  </si>
  <si>
    <t>pierogi and dirt win, fan loses, kev &gt; m</t>
  </si>
  <si>
    <t>5pm</t>
  </si>
  <si>
    <t>1pm</t>
  </si>
  <si>
    <t>8:30pm</t>
  </si>
  <si>
    <t>Mon pregame</t>
  </si>
  <si>
    <t>Mon 9:15</t>
  </si>
  <si>
    <t>Mon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</si>
</sst>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9" fontId="0" fillId="0" borderId="0" xfId="1" applyNumberFormat="1" applyFont="1"/>
    <xf numFmtId="9" fontId="0" fillId="0" borderId="0" xfId="0" applyNumberFormat="1"/>
    <xf numFmtId="0" fontId="0" fillId="0" borderId="0" xfId="0" applyFill="1"/>
    <xf numFmtId="9" fontId="0" fillId="0" borderId="0" xfId="1" applyFont="1" applyFill="1"/>
    <xf numFmtId="9" fontId="0" fillId="0" borderId="0" xfId="1" applyNumberFormat="1" applyFont="1" applyFill="1"/>
    <xf numFmtId="0" fontId="0" fillId="2" borderId="0" xfId="0" applyFill="1"/>
    <xf numFmtId="0" fontId="0" fillId="2" borderId="0" xfId="0" applyFont="1" applyFill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E17" sqref="E17"/>
    </sheetView>
  </sheetViews>
  <sheetFormatPr baseColWidth="10" defaultRowHeight="16" x14ac:dyDescent="0.2"/>
  <cols>
    <col min="1" max="1" width="46.33203125" customWidth="1"/>
    <col min="2" max="2" width="13.5" customWidth="1"/>
    <col min="5" max="5" width="15.33203125" customWidth="1"/>
  </cols>
  <sheetData>
    <row r="1" spans="1:7" x14ac:dyDescent="0.2">
      <c r="A1" t="s">
        <v>1</v>
      </c>
      <c r="B1" t="s">
        <v>48</v>
      </c>
      <c r="C1" t="s">
        <v>47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">
      <c r="A2" t="s">
        <v>0</v>
      </c>
      <c r="B2" s="2">
        <v>0.7486407424</v>
      </c>
      <c r="C2" s="2">
        <v>0.43352839999999998</v>
      </c>
      <c r="D2" s="2">
        <v>5.6823040000000019E-2</v>
      </c>
      <c r="E2" s="9">
        <v>5.663296000000001E-2</v>
      </c>
      <c r="F2" s="9">
        <v>3.8531800000000019E-2</v>
      </c>
      <c r="G2" s="2">
        <f>$B$19+$C$19*($B$38+$B$39+$B$40+$B$41+$B$42+$B$43+$B$44+$B$45)</f>
        <v>3.8531800000000019E-2</v>
      </c>
    </row>
    <row r="3" spans="1:7" x14ac:dyDescent="0.2">
      <c r="A3" t="s">
        <v>2</v>
      </c>
      <c r="B3" s="2">
        <v>0.68329446400000005</v>
      </c>
      <c r="C3" s="2">
        <v>0.29084347999999999</v>
      </c>
      <c r="D3" s="2">
        <v>0.12001830399999999</v>
      </c>
      <c r="E3" s="9">
        <v>0.130018096</v>
      </c>
      <c r="F3" s="9">
        <v>5.0004750000000001E-2</v>
      </c>
      <c r="G3" s="2">
        <f>$B$18+(1-$B$18)*$C$15*$C$20*$D$17</f>
        <v>5.0004750000000001E-2</v>
      </c>
    </row>
    <row r="4" spans="1:7" x14ac:dyDescent="0.2">
      <c r="A4" t="s">
        <v>3</v>
      </c>
      <c r="B4" s="3">
        <v>0.32148165600000006</v>
      </c>
      <c r="C4" s="3">
        <v>0.8794935519999999</v>
      </c>
      <c r="D4" s="3">
        <v>0.83784096000000008</v>
      </c>
      <c r="E4" s="9">
        <v>0.82842804000000003</v>
      </c>
      <c r="F4" s="10">
        <v>0.92236319999999994</v>
      </c>
      <c r="G4" s="3">
        <f>$B$15*($B$48+$B$49+$B$50+$B$51+$B$52+$B$53)</f>
        <v>0.92236319999999994</v>
      </c>
    </row>
    <row r="5" spans="1:7" x14ac:dyDescent="0.2">
      <c r="A5" t="s">
        <v>4</v>
      </c>
      <c r="B5" s="3">
        <v>0.21852825983999996</v>
      </c>
      <c r="C5" s="3">
        <v>0.39413804799999991</v>
      </c>
      <c r="D5" s="3">
        <v>0.9852479999999999</v>
      </c>
      <c r="E5" s="9">
        <v>0.98485199999999995</v>
      </c>
      <c r="F5" s="10">
        <v>0.98900999999999983</v>
      </c>
      <c r="G5" s="3">
        <f>$B$20*($B$29+$B$30+$B$31+$B$32+$B$33+$B$34)</f>
        <v>0.98900999999999983</v>
      </c>
    </row>
    <row r="6" spans="1:7" x14ac:dyDescent="0.2">
      <c r="A6" t="s">
        <v>5</v>
      </c>
      <c r="B6" s="2">
        <v>2.7913536000000003E-2</v>
      </c>
      <c r="C6" s="2">
        <v>1.9965200000000012E-3</v>
      </c>
      <c r="D6" s="2">
        <v>6.9696000000000127E-5</v>
      </c>
      <c r="E6" s="9">
        <v>6.8904000000000111E-5</v>
      </c>
      <c r="F6" s="9">
        <v>9.0250000000000161E-5</v>
      </c>
      <c r="G6" s="2">
        <f>$B$17*$C$20*$C$15*$C$18*$B$22</f>
        <v>9.0250000000000161E-5</v>
      </c>
    </row>
    <row r="8" spans="1:7" x14ac:dyDescent="0.2">
      <c r="A8" t="s">
        <v>1</v>
      </c>
      <c r="B8" t="s">
        <v>7</v>
      </c>
    </row>
    <row r="9" spans="1:7" x14ac:dyDescent="0.2">
      <c r="A9" t="s">
        <v>6</v>
      </c>
      <c r="B9" s="1">
        <v>0.28000000000000003</v>
      </c>
      <c r="C9" s="1">
        <v>0.25480000000000003</v>
      </c>
      <c r="D9" s="1">
        <v>0.19800000000000001</v>
      </c>
      <c r="E9" s="1">
        <v>0.18809999999999999</v>
      </c>
      <c r="F9" s="1">
        <v>4.9500000000000002E-2</v>
      </c>
      <c r="G9" s="1">
        <f>$C$14*$B$16</f>
        <v>4.9500000000000002E-2</v>
      </c>
    </row>
    <row r="10" spans="1:7" x14ac:dyDescent="0.2">
      <c r="A10" t="s">
        <v>10</v>
      </c>
      <c r="B10" s="1">
        <v>0.72</v>
      </c>
      <c r="C10" s="1">
        <v>0.74519999999999997</v>
      </c>
      <c r="D10" s="1">
        <v>0.80200000000000005</v>
      </c>
      <c r="E10" s="1">
        <v>0.81190000000000007</v>
      </c>
      <c r="F10" s="1">
        <v>0.95050000000000001</v>
      </c>
      <c r="G10" s="1">
        <f>1-G9</f>
        <v>0.95050000000000001</v>
      </c>
    </row>
    <row r="13" spans="1:7" x14ac:dyDescent="0.2">
      <c r="B13" t="s">
        <v>16</v>
      </c>
      <c r="C13" t="s">
        <v>17</v>
      </c>
      <c r="D13" t="s">
        <v>19</v>
      </c>
    </row>
    <row r="14" spans="1:7" x14ac:dyDescent="0.2">
      <c r="A14" t="s">
        <v>8</v>
      </c>
      <c r="B14" s="7">
        <v>0.01</v>
      </c>
      <c r="C14">
        <f>1-B14</f>
        <v>0.99</v>
      </c>
    </row>
    <row r="15" spans="1:7" x14ac:dyDescent="0.2">
      <c r="A15" t="s">
        <v>9</v>
      </c>
      <c r="B15">
        <f>1-B14</f>
        <v>0.99</v>
      </c>
      <c r="C15">
        <f t="shared" ref="C15:C20" si="0">1-B15</f>
        <v>1.0000000000000009E-2</v>
      </c>
    </row>
    <row r="16" spans="1:7" x14ac:dyDescent="0.2">
      <c r="A16" t="s">
        <v>11</v>
      </c>
      <c r="B16" s="7">
        <v>0.05</v>
      </c>
      <c r="C16">
        <f t="shared" si="0"/>
        <v>0.95</v>
      </c>
    </row>
    <row r="17" spans="1:4" x14ac:dyDescent="0.2">
      <c r="A17" t="s">
        <v>12</v>
      </c>
      <c r="B17" s="7">
        <v>0.95</v>
      </c>
      <c r="C17">
        <f t="shared" si="0"/>
        <v>5.0000000000000044E-2</v>
      </c>
      <c r="D17">
        <f>C17+(B17*(1-B22))</f>
        <v>5.0000000000000044E-2</v>
      </c>
    </row>
    <row r="18" spans="1:4" x14ac:dyDescent="0.2">
      <c r="A18" t="s">
        <v>13</v>
      </c>
      <c r="B18" s="7">
        <v>0.05</v>
      </c>
      <c r="C18">
        <f t="shared" si="0"/>
        <v>0.95</v>
      </c>
    </row>
    <row r="19" spans="1:4" x14ac:dyDescent="0.2">
      <c r="A19" t="s">
        <v>14</v>
      </c>
      <c r="B19" s="7">
        <v>0.02</v>
      </c>
      <c r="C19">
        <f t="shared" si="0"/>
        <v>0.98</v>
      </c>
    </row>
    <row r="20" spans="1:4" x14ac:dyDescent="0.2">
      <c r="A20" t="s">
        <v>15</v>
      </c>
      <c r="B20" s="7">
        <v>0.99</v>
      </c>
      <c r="C20">
        <f t="shared" si="0"/>
        <v>1.0000000000000009E-2</v>
      </c>
    </row>
    <row r="22" spans="1:4" x14ac:dyDescent="0.2">
      <c r="A22" t="s">
        <v>18</v>
      </c>
      <c r="B22" s="8">
        <v>1</v>
      </c>
    </row>
    <row r="23" spans="1:4" x14ac:dyDescent="0.2">
      <c r="A23" t="s">
        <v>20</v>
      </c>
      <c r="B23" s="8">
        <v>1</v>
      </c>
    </row>
    <row r="24" spans="1:4" x14ac:dyDescent="0.2">
      <c r="A24" t="s">
        <v>21</v>
      </c>
      <c r="B24" s="8">
        <v>0</v>
      </c>
    </row>
    <row r="25" spans="1:4" x14ac:dyDescent="0.2">
      <c r="A25" t="s">
        <v>22</v>
      </c>
      <c r="B25" s="8">
        <v>1</v>
      </c>
    </row>
    <row r="28" spans="1:4" x14ac:dyDescent="0.2">
      <c r="A28" t="s">
        <v>29</v>
      </c>
    </row>
    <row r="29" spans="1:4" x14ac:dyDescent="0.2">
      <c r="A29" t="s">
        <v>24</v>
      </c>
      <c r="B29" s="1">
        <f>C15*C18*C19</f>
        <v>9.3100000000000075E-3</v>
      </c>
      <c r="C29" s="4"/>
    </row>
    <row r="30" spans="1:4" x14ac:dyDescent="0.2">
      <c r="A30" t="s">
        <v>23</v>
      </c>
      <c r="B30" s="1">
        <f>C18*C15*B19</f>
        <v>1.9000000000000017E-4</v>
      </c>
      <c r="C30" s="4"/>
    </row>
    <row r="31" spans="1:4" x14ac:dyDescent="0.2">
      <c r="A31" t="s">
        <v>32</v>
      </c>
      <c r="B31" s="1">
        <f>C15*C19*B18*B25</f>
        <v>4.9000000000000042E-4</v>
      </c>
      <c r="C31" s="4"/>
    </row>
    <row r="32" spans="1:4" x14ac:dyDescent="0.2">
      <c r="A32" t="s">
        <v>44</v>
      </c>
      <c r="B32" s="1">
        <f>C19*C18*B15*(1-B24*(1-B25))</f>
        <v>0.9216899999999999</v>
      </c>
      <c r="C32" s="5"/>
    </row>
    <row r="33" spans="1:3" x14ac:dyDescent="0.2">
      <c r="A33" t="s">
        <v>31</v>
      </c>
      <c r="B33" s="2">
        <f>B15*B19*C18*(1-B24)</f>
        <v>1.881E-2</v>
      </c>
      <c r="C33" s="6"/>
    </row>
    <row r="34" spans="1:3" x14ac:dyDescent="0.2">
      <c r="A34" t="s">
        <v>45</v>
      </c>
      <c r="B34" s="2">
        <f>B15*C19*B18*(1-B24)*B25</f>
        <v>4.8509999999999998E-2</v>
      </c>
      <c r="C34" s="5"/>
    </row>
    <row r="35" spans="1:3" x14ac:dyDescent="0.2">
      <c r="B35" s="1"/>
      <c r="C35" s="4"/>
    </row>
    <row r="36" spans="1:3" x14ac:dyDescent="0.2">
      <c r="C36" s="4"/>
    </row>
    <row r="37" spans="1:3" x14ac:dyDescent="0.2">
      <c r="A37" t="s">
        <v>30</v>
      </c>
      <c r="C37" s="4"/>
    </row>
    <row r="38" spans="1:3" x14ac:dyDescent="0.2">
      <c r="A38" t="s">
        <v>25</v>
      </c>
      <c r="B38" s="1">
        <f>C15*C18*C20</f>
        <v>9.5000000000000168E-5</v>
      </c>
      <c r="C38" s="4"/>
    </row>
    <row r="39" spans="1:3" x14ac:dyDescent="0.2">
      <c r="A39" t="s">
        <v>26</v>
      </c>
      <c r="B39" s="1">
        <f>C15*C18*B20</f>
        <v>9.4050000000000088E-3</v>
      </c>
      <c r="C39" s="4"/>
    </row>
    <row r="40" spans="1:3" x14ac:dyDescent="0.2">
      <c r="A40" t="s">
        <v>27</v>
      </c>
      <c r="B40" s="1">
        <f>C20*C15*B18</f>
        <v>5.0000000000000097E-6</v>
      </c>
      <c r="C40" s="4"/>
    </row>
    <row r="41" spans="1:3" x14ac:dyDescent="0.2">
      <c r="A41" t="s">
        <v>28</v>
      </c>
      <c r="B41" s="1">
        <f>C20*C18*B15</f>
        <v>9.4050000000000088E-3</v>
      </c>
      <c r="C41" s="4"/>
    </row>
    <row r="42" spans="1:3" x14ac:dyDescent="0.2">
      <c r="A42" t="s">
        <v>33</v>
      </c>
      <c r="B42" s="2">
        <f>C20*B15*B18*(1-B23)</f>
        <v>0</v>
      </c>
      <c r="C42" s="4"/>
    </row>
    <row r="43" spans="1:3" x14ac:dyDescent="0.2">
      <c r="A43" t="s">
        <v>34</v>
      </c>
      <c r="B43" s="1">
        <f>B20*B15*C18*(1-B23*B25)</f>
        <v>0</v>
      </c>
      <c r="C43" s="4"/>
    </row>
    <row r="44" spans="1:3" x14ac:dyDescent="0.2">
      <c r="A44" t="s">
        <v>46</v>
      </c>
      <c r="B44" s="1">
        <f>B20*B18*C15*(1-B25)</f>
        <v>0</v>
      </c>
      <c r="C44" s="4"/>
    </row>
    <row r="45" spans="1:3" x14ac:dyDescent="0.2">
      <c r="A45" t="s">
        <v>35</v>
      </c>
      <c r="B45" s="2">
        <f>B18*B20*B15*(1-B23)*(1-B25)</f>
        <v>0</v>
      </c>
      <c r="C45" s="4"/>
    </row>
    <row r="46" spans="1:3" x14ac:dyDescent="0.2">
      <c r="C46" s="4"/>
    </row>
    <row r="47" spans="1:3" x14ac:dyDescent="0.2">
      <c r="A47" t="s">
        <v>36</v>
      </c>
      <c r="C47" s="4"/>
    </row>
    <row r="48" spans="1:3" x14ac:dyDescent="0.2">
      <c r="A48" t="s">
        <v>37</v>
      </c>
      <c r="B48" s="1">
        <f>C18*C19*C20</f>
        <v>9.3100000000000075E-3</v>
      </c>
      <c r="C48" s="4"/>
    </row>
    <row r="49" spans="1:3" x14ac:dyDescent="0.2">
      <c r="A49" t="s">
        <v>38</v>
      </c>
      <c r="B49" s="1">
        <f>C20*C18*B19</f>
        <v>1.9000000000000017E-4</v>
      </c>
      <c r="C49" s="4"/>
    </row>
    <row r="50" spans="1:3" x14ac:dyDescent="0.2">
      <c r="A50" t="s">
        <v>39</v>
      </c>
      <c r="B50" s="1">
        <f>C18*C19*B20*(1-(1-B23)*(1-B24))</f>
        <v>0.9216899999999999</v>
      </c>
      <c r="C50" s="4"/>
    </row>
    <row r="51" spans="1:3" x14ac:dyDescent="0.2">
      <c r="A51" t="s">
        <v>40</v>
      </c>
      <c r="B51" s="1">
        <f>C20*C19*B18*B23</f>
        <v>4.9000000000000042E-4</v>
      </c>
      <c r="C51" s="4"/>
    </row>
    <row r="52" spans="1:3" x14ac:dyDescent="0.2">
      <c r="A52" t="s">
        <v>41</v>
      </c>
      <c r="B52" s="1">
        <f>B20*B18*C19*B24*B23</f>
        <v>0</v>
      </c>
      <c r="C52" s="4"/>
    </row>
    <row r="53" spans="1:3" x14ac:dyDescent="0.2">
      <c r="A53" t="s">
        <v>43</v>
      </c>
      <c r="B53" s="1">
        <f>B20*B19*C18*B24</f>
        <v>0</v>
      </c>
      <c r="C53" s="4"/>
    </row>
    <row r="54" spans="1:3" x14ac:dyDescent="0.2">
      <c r="A54" t="s">
        <v>42</v>
      </c>
      <c r="C54" s="4"/>
    </row>
    <row r="55" spans="1:3" x14ac:dyDescent="0.2">
      <c r="C5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2024-12-13T14:17:30Z</dcterms:created>
  <dcterms:modified xsi:type="dcterms:W3CDTF">2024-12-17T10:29:41Z</dcterms:modified>
</cp:coreProperties>
</file>