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Brenton/Desktop/"/>
    </mc:Choice>
  </mc:AlternateContent>
  <bookViews>
    <workbookView xWindow="0" yWindow="460" windowWidth="18420" windowHeight="15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" i="1" l="1"/>
  <c r="J35" i="1"/>
  <c r="J34" i="1"/>
  <c r="J33" i="1"/>
  <c r="J32" i="1"/>
  <c r="J31" i="1"/>
  <c r="J30" i="1"/>
  <c r="J29" i="1"/>
  <c r="J28" i="1"/>
  <c r="J25" i="1"/>
  <c r="J24" i="1"/>
  <c r="J23" i="1"/>
  <c r="J22" i="1"/>
  <c r="J18" i="1"/>
  <c r="J17" i="1"/>
  <c r="J13" i="1"/>
  <c r="J12" i="1"/>
  <c r="J11" i="1"/>
  <c r="J10" i="1"/>
  <c r="J9" i="1"/>
  <c r="J8" i="1"/>
  <c r="L12" i="1"/>
  <c r="I10" i="1"/>
  <c r="I9" i="1"/>
  <c r="I13" i="1"/>
  <c r="I12" i="1"/>
  <c r="I8" i="1"/>
  <c r="I11" i="1"/>
  <c r="I18" i="1"/>
  <c r="L8" i="1"/>
  <c r="I17" i="1"/>
  <c r="H9" i="1"/>
  <c r="H10" i="1"/>
  <c r="H12" i="1"/>
  <c r="H13" i="1"/>
  <c r="H8" i="1"/>
  <c r="H11" i="1"/>
  <c r="G32" i="1"/>
  <c r="G13" i="1"/>
  <c r="G8" i="1"/>
  <c r="G11" i="1"/>
  <c r="G33" i="1"/>
  <c r="G9" i="1"/>
  <c r="G31" i="1"/>
  <c r="G30" i="1"/>
  <c r="G29" i="1"/>
  <c r="G36" i="1"/>
  <c r="G35" i="1"/>
  <c r="G34" i="1"/>
  <c r="G28" i="1"/>
  <c r="G10" i="1"/>
  <c r="G18" i="1"/>
  <c r="G17" i="1"/>
  <c r="G12" i="1"/>
  <c r="F10" i="1"/>
  <c r="F9" i="1"/>
  <c r="F13" i="1"/>
  <c r="F12" i="1"/>
  <c r="F11" i="1"/>
  <c r="F8" i="1"/>
  <c r="E9" i="1"/>
  <c r="E10" i="1"/>
  <c r="E12" i="1"/>
  <c r="E25" i="1"/>
  <c r="E24" i="1"/>
  <c r="E13" i="1"/>
  <c r="E23" i="1"/>
  <c r="E22" i="1"/>
  <c r="E8" i="1"/>
  <c r="E18" i="1"/>
  <c r="E17" i="1"/>
  <c r="E11" i="1"/>
  <c r="D13" i="1"/>
  <c r="D12" i="1"/>
  <c r="D11" i="1"/>
  <c r="D10" i="1"/>
  <c r="D9" i="1"/>
  <c r="D8" i="1"/>
  <c r="D24" i="1"/>
  <c r="D36" i="1"/>
  <c r="D23" i="1"/>
  <c r="D35" i="1"/>
  <c r="D22" i="1"/>
  <c r="D34" i="1"/>
  <c r="D33" i="1"/>
  <c r="D32" i="1"/>
  <c r="D31" i="1"/>
  <c r="D30" i="1"/>
  <c r="D29" i="1"/>
  <c r="D25" i="1"/>
  <c r="D28" i="1"/>
  <c r="D18" i="1"/>
  <c r="D17" i="1"/>
  <c r="C9" i="1"/>
  <c r="C10" i="1"/>
  <c r="C12" i="1"/>
  <c r="C13" i="1"/>
  <c r="C8" i="1"/>
  <c r="C11" i="1"/>
  <c r="B8" i="1"/>
  <c r="B9" i="1"/>
  <c r="B11" i="1"/>
  <c r="B13" i="1"/>
  <c r="B10" i="1"/>
  <c r="B12" i="1"/>
</calcChain>
</file>

<file path=xl/sharedStrings.xml><?xml version="1.0" encoding="utf-8"?>
<sst xmlns="http://schemas.openxmlformats.org/spreadsheetml/2006/main" count="79" uniqueCount="52">
  <si>
    <t>Brenton W</t>
  </si>
  <si>
    <t>Jasjaap W</t>
  </si>
  <si>
    <t>Jay W</t>
  </si>
  <si>
    <t>Cam W</t>
  </si>
  <si>
    <t>Brand W</t>
  </si>
  <si>
    <t>Burnett W</t>
  </si>
  <si>
    <t>Todd W</t>
  </si>
  <si>
    <t>Mike W</t>
  </si>
  <si>
    <t>Wolf W</t>
  </si>
  <si>
    <t>Eli W</t>
  </si>
  <si>
    <t>Will W</t>
  </si>
  <si>
    <t>Tommy W</t>
  </si>
  <si>
    <t>Sacko</t>
  </si>
  <si>
    <t>Wolf</t>
  </si>
  <si>
    <t>Jasjaap</t>
  </si>
  <si>
    <t>Playoffs</t>
  </si>
  <si>
    <t>Will</t>
  </si>
  <si>
    <t>6-7</t>
  </si>
  <si>
    <t>3-10</t>
  </si>
  <si>
    <t>9-4</t>
  </si>
  <si>
    <t>8-5</t>
  </si>
  <si>
    <t>7-6</t>
  </si>
  <si>
    <t>Record</t>
  </si>
  <si>
    <t>Burnett</t>
  </si>
  <si>
    <t>Tommy</t>
  </si>
  <si>
    <t>Cam</t>
  </si>
  <si>
    <t>Jay</t>
  </si>
  <si>
    <t>5-8 Consolation</t>
  </si>
  <si>
    <t>Brand</t>
  </si>
  <si>
    <t>Brenton</t>
  </si>
  <si>
    <t>Mike</t>
  </si>
  <si>
    <t>Eli</t>
  </si>
  <si>
    <t>Todd</t>
  </si>
  <si>
    <t>P(More Pts if Record is Same)</t>
  </si>
  <si>
    <t>1pm</t>
  </si>
  <si>
    <t>P(1pm)</t>
  </si>
  <si>
    <t>P(2pm)</t>
  </si>
  <si>
    <t>2pm</t>
  </si>
  <si>
    <t>P(3pm)</t>
  </si>
  <si>
    <t>3pm</t>
  </si>
  <si>
    <t>P(4pm)</t>
  </si>
  <si>
    <t>4pm</t>
  </si>
  <si>
    <t>P(5:35)</t>
  </si>
  <si>
    <t>530pm</t>
  </si>
  <si>
    <t>8pm</t>
  </si>
  <si>
    <t>P(8pm)</t>
  </si>
  <si>
    <t>10:30pm</t>
  </si>
  <si>
    <t>P(10:30)</t>
  </si>
  <si>
    <t>P(Sunday)</t>
  </si>
  <si>
    <t>Sunday</t>
  </si>
  <si>
    <t>P(Mon 3rd)</t>
  </si>
  <si>
    <t>Mon 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</si>
</sst>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1" applyFont="1"/>
    <xf numFmtId="0" fontId="2" fillId="2" borderId="1" xfId="0" applyFont="1" applyFill="1" applyBorder="1"/>
    <xf numFmtId="0" fontId="0" fillId="2" borderId="1" xfId="0" applyFill="1" applyBorder="1"/>
    <xf numFmtId="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2" xfId="0" applyBorder="1"/>
    <xf numFmtId="49" fontId="0" fillId="0" borderId="2" xfId="0" applyNumberFormat="1" applyBorder="1" applyAlignment="1">
      <alignment horizontal="right"/>
    </xf>
    <xf numFmtId="0" fontId="0" fillId="0" borderId="0" xfId="0" applyBorder="1"/>
    <xf numFmtId="49" fontId="0" fillId="0" borderId="0" xfId="0" applyNumberFormat="1" applyBorder="1" applyAlignment="1">
      <alignment horizontal="right"/>
    </xf>
    <xf numFmtId="9" fontId="0" fillId="0" borderId="0" xfId="1" applyNumberFormat="1" applyFont="1"/>
    <xf numFmtId="9" fontId="0" fillId="0" borderId="1" xfId="1" applyFont="1" applyBorder="1"/>
    <xf numFmtId="9" fontId="0" fillId="0" borderId="0" xfId="1" applyNumberFormat="1" applyFont="1" applyFill="1"/>
    <xf numFmtId="16" fontId="2" fillId="2" borderId="1" xfId="0" applyNumberFormat="1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right"/>
    </xf>
    <xf numFmtId="20" fontId="0" fillId="2" borderId="1" xfId="0" applyNumberFormat="1" applyFill="1" applyBorder="1"/>
    <xf numFmtId="20" fontId="0" fillId="2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6" workbookViewId="0">
      <selection activeCell="J23" sqref="J23"/>
    </sheetView>
  </sheetViews>
  <sheetFormatPr baseColWidth="10" defaultRowHeight="16" x14ac:dyDescent="0.2"/>
  <cols>
    <col min="1" max="1" width="16.6640625" customWidth="1"/>
    <col min="2" max="2" width="12.1640625" bestFit="1" customWidth="1"/>
    <col min="3" max="10" width="12.1640625" customWidth="1"/>
    <col min="12" max="12" width="26" customWidth="1"/>
  </cols>
  <sheetData>
    <row r="1" spans="1:12" x14ac:dyDescent="0.2">
      <c r="B1" t="s">
        <v>35</v>
      </c>
      <c r="C1" t="s">
        <v>36</v>
      </c>
      <c r="D1" t="s">
        <v>38</v>
      </c>
      <c r="E1" t="s">
        <v>40</v>
      </c>
      <c r="F1" t="s">
        <v>42</v>
      </c>
      <c r="G1" t="s">
        <v>45</v>
      </c>
      <c r="H1" t="s">
        <v>47</v>
      </c>
      <c r="I1" t="s">
        <v>48</v>
      </c>
      <c r="J1" t="s">
        <v>50</v>
      </c>
      <c r="K1" t="s">
        <v>22</v>
      </c>
      <c r="L1" t="s">
        <v>33</v>
      </c>
    </row>
    <row r="2" spans="1:12" x14ac:dyDescent="0.2">
      <c r="A2" t="s">
        <v>0</v>
      </c>
      <c r="B2">
        <v>0.8</v>
      </c>
      <c r="C2">
        <v>0.75</v>
      </c>
      <c r="D2">
        <v>0.59</v>
      </c>
      <c r="E2">
        <v>0.34</v>
      </c>
      <c r="F2">
        <v>0.38</v>
      </c>
      <c r="G2">
        <v>0.5</v>
      </c>
      <c r="H2">
        <v>0.37</v>
      </c>
      <c r="I2">
        <v>0.13</v>
      </c>
      <c r="J2">
        <v>0</v>
      </c>
      <c r="K2" s="5" t="s">
        <v>17</v>
      </c>
      <c r="L2" s="4">
        <v>1</v>
      </c>
    </row>
    <row r="3" spans="1:12" x14ac:dyDescent="0.2">
      <c r="A3" t="s">
        <v>7</v>
      </c>
      <c r="B3">
        <v>0.44</v>
      </c>
      <c r="C3">
        <v>0.31</v>
      </c>
      <c r="D3">
        <v>0.15</v>
      </c>
      <c r="E3">
        <v>0.1</v>
      </c>
      <c r="F3">
        <v>0.18</v>
      </c>
      <c r="G3">
        <v>0</v>
      </c>
      <c r="H3">
        <v>0</v>
      </c>
      <c r="I3">
        <v>0</v>
      </c>
      <c r="J3">
        <v>0</v>
      </c>
      <c r="K3" s="5" t="s">
        <v>17</v>
      </c>
      <c r="L3" s="1">
        <v>0</v>
      </c>
    </row>
    <row r="4" spans="1:12" x14ac:dyDescent="0.2">
      <c r="A4" t="s">
        <v>8</v>
      </c>
      <c r="B4">
        <v>0.35</v>
      </c>
      <c r="C4">
        <v>0.51</v>
      </c>
      <c r="D4">
        <v>0.34</v>
      </c>
      <c r="E4">
        <v>0.41</v>
      </c>
      <c r="F4">
        <v>0.18</v>
      </c>
      <c r="G4">
        <v>0</v>
      </c>
      <c r="H4">
        <v>0</v>
      </c>
      <c r="I4">
        <v>0</v>
      </c>
      <c r="J4">
        <v>0</v>
      </c>
      <c r="K4" s="5" t="s">
        <v>18</v>
      </c>
      <c r="L4" s="1">
        <v>0</v>
      </c>
    </row>
    <row r="5" spans="1:12" x14ac:dyDescent="0.2">
      <c r="A5" t="s">
        <v>9</v>
      </c>
      <c r="B5">
        <v>0.31</v>
      </c>
      <c r="C5">
        <v>0.21</v>
      </c>
      <c r="D5">
        <v>0.42</v>
      </c>
      <c r="E5">
        <v>0.31</v>
      </c>
      <c r="F5">
        <v>0.49</v>
      </c>
      <c r="G5">
        <v>0.62</v>
      </c>
      <c r="H5">
        <v>0.35</v>
      </c>
      <c r="I5">
        <v>0</v>
      </c>
      <c r="J5">
        <v>0</v>
      </c>
      <c r="K5" s="5" t="s">
        <v>17</v>
      </c>
      <c r="L5" s="4"/>
    </row>
    <row r="6" spans="1:12" x14ac:dyDescent="0.2">
      <c r="A6" t="s">
        <v>10</v>
      </c>
      <c r="B6">
        <v>0.65</v>
      </c>
      <c r="C6">
        <v>0.52</v>
      </c>
      <c r="D6">
        <v>0.4</v>
      </c>
      <c r="E6">
        <v>0.44</v>
      </c>
      <c r="F6">
        <v>0.51</v>
      </c>
      <c r="G6">
        <v>0.42</v>
      </c>
      <c r="H6">
        <v>0.57999999999999996</v>
      </c>
      <c r="I6">
        <v>0.71</v>
      </c>
      <c r="J6">
        <v>1</v>
      </c>
      <c r="K6" s="5" t="s">
        <v>19</v>
      </c>
    </row>
    <row r="7" spans="1:12" x14ac:dyDescent="0.2">
      <c r="A7" t="s">
        <v>11</v>
      </c>
      <c r="B7">
        <v>0.46</v>
      </c>
      <c r="C7">
        <v>0.5</v>
      </c>
      <c r="D7">
        <v>0.35</v>
      </c>
      <c r="E7">
        <v>0.44</v>
      </c>
      <c r="F7">
        <v>0.49</v>
      </c>
      <c r="G7">
        <v>0.37</v>
      </c>
      <c r="H7">
        <v>0.65</v>
      </c>
      <c r="I7">
        <v>0.62</v>
      </c>
      <c r="J7">
        <v>0.27</v>
      </c>
      <c r="K7" s="5" t="s">
        <v>20</v>
      </c>
      <c r="L7" s="11">
        <v>0.71499999999999997</v>
      </c>
    </row>
    <row r="8" spans="1:12" x14ac:dyDescent="0.2">
      <c r="A8" s="6" t="s">
        <v>1</v>
      </c>
      <c r="B8" s="6">
        <f t="shared" ref="B8:J8" si="0">1-B2</f>
        <v>0.19999999999999996</v>
      </c>
      <c r="C8" s="6">
        <f t="shared" si="0"/>
        <v>0.25</v>
      </c>
      <c r="D8" s="6">
        <f t="shared" si="0"/>
        <v>0.41000000000000003</v>
      </c>
      <c r="E8" s="6">
        <f t="shared" si="0"/>
        <v>0.65999999999999992</v>
      </c>
      <c r="F8" s="6">
        <f t="shared" si="0"/>
        <v>0.62</v>
      </c>
      <c r="G8" s="6">
        <f t="shared" si="0"/>
        <v>0.5</v>
      </c>
      <c r="H8" s="6">
        <f t="shared" si="0"/>
        <v>0.63</v>
      </c>
      <c r="I8" s="6">
        <f t="shared" si="0"/>
        <v>0.87</v>
      </c>
      <c r="J8" s="6">
        <f t="shared" si="0"/>
        <v>1</v>
      </c>
      <c r="K8" s="7" t="s">
        <v>18</v>
      </c>
      <c r="L8" s="4">
        <f>1-L4</f>
        <v>1</v>
      </c>
    </row>
    <row r="9" spans="1:12" x14ac:dyDescent="0.2">
      <c r="A9" s="8" t="s">
        <v>2</v>
      </c>
      <c r="B9" s="8">
        <f t="shared" ref="B9:J13" si="1">1-B3</f>
        <v>0.56000000000000005</v>
      </c>
      <c r="C9" s="8">
        <f t="shared" si="1"/>
        <v>0.69</v>
      </c>
      <c r="D9" s="8">
        <f t="shared" si="1"/>
        <v>0.85</v>
      </c>
      <c r="E9" s="8">
        <f t="shared" si="1"/>
        <v>0.9</v>
      </c>
      <c r="F9" s="8">
        <f t="shared" si="1"/>
        <v>0.82000000000000006</v>
      </c>
      <c r="G9" s="8">
        <f t="shared" si="1"/>
        <v>1</v>
      </c>
      <c r="H9" s="8">
        <f t="shared" si="1"/>
        <v>1</v>
      </c>
      <c r="I9" s="8">
        <f t="shared" si="1"/>
        <v>1</v>
      </c>
      <c r="J9" s="8">
        <f t="shared" si="1"/>
        <v>1</v>
      </c>
      <c r="K9" s="9" t="s">
        <v>20</v>
      </c>
    </row>
    <row r="10" spans="1:12" x14ac:dyDescent="0.2">
      <c r="A10" s="8" t="s">
        <v>3</v>
      </c>
      <c r="B10" s="8">
        <f t="shared" si="1"/>
        <v>0.65</v>
      </c>
      <c r="C10" s="8">
        <f t="shared" ref="C10:J10" si="2">1-C4</f>
        <v>0.49</v>
      </c>
      <c r="D10" s="8">
        <f t="shared" si="2"/>
        <v>0.65999999999999992</v>
      </c>
      <c r="E10" s="8">
        <f t="shared" si="2"/>
        <v>0.59000000000000008</v>
      </c>
      <c r="F10" s="8">
        <f t="shared" si="2"/>
        <v>0.82000000000000006</v>
      </c>
      <c r="G10" s="8">
        <f t="shared" si="2"/>
        <v>1</v>
      </c>
      <c r="H10" s="8">
        <f t="shared" si="2"/>
        <v>1</v>
      </c>
      <c r="I10" s="8">
        <f t="shared" si="2"/>
        <v>1</v>
      </c>
      <c r="J10" s="8">
        <f t="shared" si="2"/>
        <v>1</v>
      </c>
      <c r="K10" s="9" t="s">
        <v>20</v>
      </c>
    </row>
    <row r="11" spans="1:12" x14ac:dyDescent="0.2">
      <c r="A11" s="8" t="s">
        <v>4</v>
      </c>
      <c r="B11" s="8">
        <f t="shared" si="1"/>
        <v>0.69</v>
      </c>
      <c r="C11" s="8">
        <f t="shared" ref="C11:J11" si="3">1-C5</f>
        <v>0.79</v>
      </c>
      <c r="D11" s="8">
        <f t="shared" si="3"/>
        <v>0.58000000000000007</v>
      </c>
      <c r="E11" s="8">
        <f t="shared" si="3"/>
        <v>0.69</v>
      </c>
      <c r="F11" s="8">
        <f t="shared" si="3"/>
        <v>0.51</v>
      </c>
      <c r="G11" s="8">
        <f t="shared" si="3"/>
        <v>0.38</v>
      </c>
      <c r="H11" s="8">
        <f t="shared" si="3"/>
        <v>0.65</v>
      </c>
      <c r="I11" s="8">
        <f t="shared" si="3"/>
        <v>1</v>
      </c>
      <c r="J11" s="8">
        <f t="shared" si="3"/>
        <v>1</v>
      </c>
      <c r="K11" s="9" t="s">
        <v>21</v>
      </c>
    </row>
    <row r="12" spans="1:12" x14ac:dyDescent="0.2">
      <c r="A12" s="8" t="s">
        <v>5</v>
      </c>
      <c r="B12" s="8">
        <f t="shared" si="1"/>
        <v>0.35</v>
      </c>
      <c r="C12" s="8">
        <f t="shared" ref="C12:J12" si="4">1-C6</f>
        <v>0.48</v>
      </c>
      <c r="D12" s="8">
        <f t="shared" si="4"/>
        <v>0.6</v>
      </c>
      <c r="E12" s="8">
        <f t="shared" si="4"/>
        <v>0.56000000000000005</v>
      </c>
      <c r="F12" s="8">
        <f t="shared" si="4"/>
        <v>0.49</v>
      </c>
      <c r="G12" s="8">
        <f t="shared" si="4"/>
        <v>0.58000000000000007</v>
      </c>
      <c r="H12" s="8">
        <f t="shared" si="4"/>
        <v>0.42000000000000004</v>
      </c>
      <c r="I12" s="8">
        <f t="shared" si="4"/>
        <v>0.29000000000000004</v>
      </c>
      <c r="J12" s="8">
        <f t="shared" si="4"/>
        <v>0</v>
      </c>
      <c r="K12" s="9" t="s">
        <v>20</v>
      </c>
      <c r="L12" s="4">
        <f>1-L7</f>
        <v>0.28500000000000003</v>
      </c>
    </row>
    <row r="13" spans="1:12" x14ac:dyDescent="0.2">
      <c r="A13" s="8" t="s">
        <v>6</v>
      </c>
      <c r="B13" s="8">
        <f t="shared" si="1"/>
        <v>0.54</v>
      </c>
      <c r="C13" s="8">
        <f t="shared" ref="C13:J13" si="5">1-C7</f>
        <v>0.5</v>
      </c>
      <c r="D13" s="8">
        <f t="shared" si="5"/>
        <v>0.65</v>
      </c>
      <c r="E13" s="8">
        <f t="shared" si="5"/>
        <v>0.56000000000000005</v>
      </c>
      <c r="F13" s="8">
        <f t="shared" si="5"/>
        <v>0.51</v>
      </c>
      <c r="G13" s="8">
        <f t="shared" si="5"/>
        <v>0.63</v>
      </c>
      <c r="H13" s="8">
        <f t="shared" si="5"/>
        <v>0.35</v>
      </c>
      <c r="I13" s="8">
        <f t="shared" si="5"/>
        <v>0.38</v>
      </c>
      <c r="J13" s="8">
        <f t="shared" si="5"/>
        <v>0.73</v>
      </c>
      <c r="K13" s="9" t="s">
        <v>17</v>
      </c>
      <c r="L13" s="4"/>
    </row>
    <row r="16" spans="1:12" x14ac:dyDescent="0.2">
      <c r="A16" s="2" t="s">
        <v>12</v>
      </c>
      <c r="B16" s="3" t="s">
        <v>34</v>
      </c>
      <c r="C16" s="3" t="s">
        <v>37</v>
      </c>
      <c r="D16" s="3" t="s">
        <v>39</v>
      </c>
      <c r="E16" s="3" t="s">
        <v>41</v>
      </c>
      <c r="F16" s="15" t="s">
        <v>43</v>
      </c>
      <c r="G16" s="15" t="s">
        <v>44</v>
      </c>
      <c r="H16" s="15" t="s">
        <v>46</v>
      </c>
      <c r="I16" s="16" t="s">
        <v>49</v>
      </c>
      <c r="J16" s="16" t="s">
        <v>51</v>
      </c>
      <c r="K16" s="14"/>
    </row>
    <row r="17" spans="1:10" x14ac:dyDescent="0.2">
      <c r="A17" t="s">
        <v>13</v>
      </c>
      <c r="B17" s="10">
        <v>0.67427499999999996</v>
      </c>
      <c r="C17" s="10">
        <v>0.57913749999999997</v>
      </c>
      <c r="D17" s="10">
        <f>D10*(D8+D2*$L$8)+D4*D8*$L$8</f>
        <v>0.79939999999999989</v>
      </c>
      <c r="E17" s="10">
        <f>E10*(E8+E2*$L$8)+E4*E8*$L$8</f>
        <v>0.86060000000000003</v>
      </c>
      <c r="F17" s="10">
        <v>0.93160000000000009</v>
      </c>
      <c r="G17" s="10">
        <f>G10*(G8+G2*$L$8)+G4*G8*$L$8</f>
        <v>1</v>
      </c>
      <c r="H17" s="10">
        <v>1</v>
      </c>
      <c r="I17" s="10">
        <f>I10*(I8+I2*$L$8)+I4*I8*$L$8</f>
        <v>1</v>
      </c>
      <c r="J17" s="10">
        <f>J10*(J8+J2*$L$8)+J4*J8*$L$8</f>
        <v>1</v>
      </c>
    </row>
    <row r="18" spans="1:10" x14ac:dyDescent="0.2">
      <c r="A18" t="s">
        <v>14</v>
      </c>
      <c r="B18" s="10">
        <v>0.32572499999999999</v>
      </c>
      <c r="C18" s="10">
        <v>0.42086250000000003</v>
      </c>
      <c r="D18" s="10">
        <f>D2*D4+D2*D10*$L$4 +D8*D4*$L$4</f>
        <v>0.2006</v>
      </c>
      <c r="E18" s="10">
        <f>E2*E4+E2*E10*$L$4 +E8*E4*$L$4</f>
        <v>0.1394</v>
      </c>
      <c r="F18" s="10">
        <v>6.8400000000000002E-2</v>
      </c>
      <c r="G18" s="10">
        <f>G2*G4+G2*G10*$L$4 +G8*G4*$L$4</f>
        <v>0</v>
      </c>
      <c r="H18" s="10">
        <v>0</v>
      </c>
      <c r="I18" s="10">
        <f>I2*I4+I2*I10*$L$4 +I8*I4*$L$4</f>
        <v>0</v>
      </c>
      <c r="J18" s="10">
        <f>J2*J4+J2*J10*$L$4 +J8*J4*$L$4</f>
        <v>0</v>
      </c>
    </row>
    <row r="20" spans="1:10" x14ac:dyDescent="0.2">
      <c r="A20" s="2" t="s">
        <v>15</v>
      </c>
      <c r="B20" s="3" t="s">
        <v>34</v>
      </c>
      <c r="C20" s="3" t="s">
        <v>37</v>
      </c>
      <c r="D20" s="3" t="s">
        <v>39</v>
      </c>
      <c r="E20" s="3" t="s">
        <v>41</v>
      </c>
      <c r="F20" s="15" t="s">
        <v>43</v>
      </c>
      <c r="G20" s="15" t="s">
        <v>44</v>
      </c>
      <c r="H20" s="15" t="s">
        <v>46</v>
      </c>
      <c r="I20" s="16" t="s">
        <v>49</v>
      </c>
      <c r="J20" s="16"/>
    </row>
    <row r="21" spans="1:10" x14ac:dyDescent="0.2">
      <c r="A21" t="s">
        <v>16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</row>
    <row r="22" spans="1:10" x14ac:dyDescent="0.2">
      <c r="A22" t="s">
        <v>23</v>
      </c>
      <c r="B22" s="12">
        <v>0.87880922119999993</v>
      </c>
      <c r="C22" s="12">
        <v>0.90359348979999998</v>
      </c>
      <c r="D22" s="12">
        <f>D12+D6*(1-(D9*D10*D7)-(D9*D10*D13*$L$7))</f>
        <v>0.81717010000000001</v>
      </c>
      <c r="E22" s="12">
        <f>E12+E6*(1-(E9*E10*E7)-(E9*E10*E13*$L$7))</f>
        <v>0.80364894399999998</v>
      </c>
      <c r="F22" s="12">
        <v>0.78002454171999991</v>
      </c>
      <c r="G22" s="12">
        <v>0.76601380000000008</v>
      </c>
      <c r="H22" s="12">
        <v>0.47785500000000003</v>
      </c>
      <c r="I22" s="12">
        <v>0.36689300000000002</v>
      </c>
      <c r="J22" s="12">
        <f>J12+J6*(1-(J9*J10*J7)-(J9*J10*J13*$L$7))</f>
        <v>0.20805000000000007</v>
      </c>
    </row>
    <row r="23" spans="1:10" x14ac:dyDescent="0.2">
      <c r="A23" t="s">
        <v>24</v>
      </c>
      <c r="B23" s="12">
        <v>0.81579477880000006</v>
      </c>
      <c r="C23" s="12">
        <v>0.83945051020000006</v>
      </c>
      <c r="D23" s="12">
        <f>D7+D13*(1-(D10*D9*D12)-(D10*D9*D6*$L$12))</f>
        <v>0.73963990000000002</v>
      </c>
      <c r="E23" s="12">
        <f>E7+E13*(1-(E10*E9*E12)-(E10*E9*E6*$L$12))</f>
        <v>0.79618945600000002</v>
      </c>
      <c r="F23" s="12">
        <v>0.70901869827999997</v>
      </c>
      <c r="G23" s="12">
        <v>0.44858619999999993</v>
      </c>
      <c r="H23" s="12">
        <v>0.79210000000000003</v>
      </c>
      <c r="I23" s="12">
        <v>0.81290699999999994</v>
      </c>
      <c r="J23" s="12">
        <f>J7+J13*(1-(J10*J9*J12)-(J10*J9*J6*$L$12))</f>
        <v>0.79194999999999993</v>
      </c>
    </row>
    <row r="24" spans="1:10" x14ac:dyDescent="0.2">
      <c r="A24" t="s">
        <v>25</v>
      </c>
      <c r="B24" s="10">
        <v>0.80400000000000005</v>
      </c>
      <c r="C24" s="10">
        <v>0.64810000000000001</v>
      </c>
      <c r="D24" s="10">
        <f>D10+D4*(1-D9)</f>
        <v>0.71099999999999997</v>
      </c>
      <c r="E24" s="10">
        <f>E10+E4*(1-E9)</f>
        <v>0.63100000000000012</v>
      </c>
      <c r="F24" s="10">
        <v>0.85240000000000005</v>
      </c>
      <c r="G24" s="10">
        <v>1</v>
      </c>
      <c r="H24" s="10">
        <v>1</v>
      </c>
      <c r="I24" s="10">
        <v>1</v>
      </c>
      <c r="J24" s="10">
        <f>J10+J4*(1-J9)</f>
        <v>1</v>
      </c>
    </row>
    <row r="25" spans="1:10" x14ac:dyDescent="0.2">
      <c r="A25" t="s">
        <v>26</v>
      </c>
      <c r="B25" s="10">
        <v>0.50139600000000006</v>
      </c>
      <c r="C25" s="10">
        <v>0.60885599999999995</v>
      </c>
      <c r="D25" s="10">
        <f>D9*(1-(D10*D7*D12))</f>
        <v>0.73219000000000001</v>
      </c>
      <c r="E25" s="10">
        <f>E9*(1-(E10*E7*E12))</f>
        <v>0.7691616</v>
      </c>
      <c r="F25" s="10">
        <v>0.65855676000000007</v>
      </c>
      <c r="G25" s="10">
        <v>0.78539999999999999</v>
      </c>
      <c r="H25" s="10">
        <v>0.72699999999999998</v>
      </c>
      <c r="I25" s="10">
        <v>0.82020000000000004</v>
      </c>
      <c r="J25" s="10">
        <f>J9*(1-(J10*J7*J12))</f>
        <v>1</v>
      </c>
    </row>
    <row r="27" spans="1:10" x14ac:dyDescent="0.2">
      <c r="A27" s="13" t="s">
        <v>27</v>
      </c>
      <c r="B27" s="13" t="s">
        <v>34</v>
      </c>
      <c r="C27" s="13" t="s">
        <v>37</v>
      </c>
      <c r="D27" s="3" t="s">
        <v>39</v>
      </c>
      <c r="E27" s="3" t="s">
        <v>41</v>
      </c>
      <c r="F27" s="15" t="s">
        <v>43</v>
      </c>
      <c r="G27" s="15" t="s">
        <v>44</v>
      </c>
      <c r="H27" s="15" t="s">
        <v>46</v>
      </c>
      <c r="I27" s="16" t="s">
        <v>49</v>
      </c>
      <c r="J27" s="16"/>
    </row>
    <row r="28" spans="1:10" x14ac:dyDescent="0.2">
      <c r="A28" t="s">
        <v>26</v>
      </c>
      <c r="B28" s="4">
        <v>0.49860399999999994</v>
      </c>
      <c r="C28" s="4">
        <v>0.39114400000000005</v>
      </c>
      <c r="D28" s="4">
        <f>1-D25</f>
        <v>0.26780999999999999</v>
      </c>
      <c r="E28" s="4">
        <v>0.2308384</v>
      </c>
      <c r="F28" s="4">
        <v>0.34144323999999993</v>
      </c>
      <c r="G28" s="4">
        <f>1-G25</f>
        <v>0.21460000000000001</v>
      </c>
      <c r="H28" s="4">
        <v>0.27300000000000002</v>
      </c>
      <c r="I28" s="4">
        <v>0.17979999999999996</v>
      </c>
      <c r="J28" s="4">
        <f>1-J25</f>
        <v>0</v>
      </c>
    </row>
    <row r="29" spans="1:10" x14ac:dyDescent="0.2">
      <c r="A29" t="s">
        <v>28</v>
      </c>
      <c r="B29" s="1">
        <v>0.80115359999999991</v>
      </c>
      <c r="C29" s="1">
        <v>0.88870000000000005</v>
      </c>
      <c r="D29" s="1">
        <f>D11+D5*(1-D2*D3*D13 - D2*D3*D7 - D2*D13*D9 - D8*D3*D13)</f>
        <v>0.80913100000000004</v>
      </c>
      <c r="E29" s="1">
        <v>0.92488079999999995</v>
      </c>
      <c r="F29" s="1">
        <v>0.86072631999999993</v>
      </c>
      <c r="G29" s="10">
        <f>G11+G5*(1-G2*G13)</f>
        <v>0.80469999999999997</v>
      </c>
      <c r="H29" s="10">
        <v>0.95467499999999994</v>
      </c>
      <c r="I29" s="10">
        <v>1</v>
      </c>
      <c r="J29" s="10">
        <f>J11+J5*(1-J2*J13)</f>
        <v>1</v>
      </c>
    </row>
    <row r="30" spans="1:10" x14ac:dyDescent="0.2">
      <c r="A30" t="s">
        <v>29</v>
      </c>
      <c r="B30" s="1">
        <v>0.89821684480000008</v>
      </c>
      <c r="C30" s="1">
        <v>0.90067249999999999</v>
      </c>
      <c r="D30" s="1">
        <f>D2+D8*(D11*D7*1+D9*$L$2*(D13*D11+D7*D5))</f>
        <v>0.85584400000000005</v>
      </c>
      <c r="E30" s="1">
        <v>0.72732300640000003</v>
      </c>
      <c r="F30" s="1">
        <v>0.61122850399999995</v>
      </c>
      <c r="G30" s="10">
        <f>G2+G8*(G13*G11*$L$2+G7*G5*$L$2+G7*G11)</f>
        <v>0.80469999999999997</v>
      </c>
      <c r="H30" s="10">
        <v>0.90103960000000005</v>
      </c>
      <c r="I30" s="10">
        <v>1</v>
      </c>
      <c r="J30" s="10">
        <f>J2+J8*(J13*J11*$L$2+J7*J5*$L$2+J7*J11)</f>
        <v>1</v>
      </c>
    </row>
    <row r="31" spans="1:10" x14ac:dyDescent="0.2">
      <c r="A31" t="s">
        <v>30</v>
      </c>
      <c r="B31" s="1">
        <v>0.64070955520000006</v>
      </c>
      <c r="C31" s="1">
        <v>0.61687749999999997</v>
      </c>
      <c r="D31" s="1">
        <f>D3+D9*(D11*D7*1+D8*$L$3*(D13*D11+D7*D5))</f>
        <v>0.32255</v>
      </c>
      <c r="E31" s="1">
        <v>0.49683619359999998</v>
      </c>
      <c r="F31" s="1">
        <v>0.56292917600000003</v>
      </c>
      <c r="G31" s="10">
        <f>G3+G9*(G11*G7+G8*G5*G7*$L$3+G8*G11*G13*$L$3)</f>
        <v>0.1406</v>
      </c>
      <c r="H31" s="10">
        <v>0.4442854</v>
      </c>
      <c r="I31" s="10">
        <v>0.62</v>
      </c>
      <c r="J31" s="10">
        <f>J3+J9*(J11*J7+J8*J5*J7*$L$3+J8*J11*J13*$L$3)</f>
        <v>0.27</v>
      </c>
    </row>
    <row r="32" spans="1:10" x14ac:dyDescent="0.2">
      <c r="A32" t="s">
        <v>31</v>
      </c>
      <c r="B32" s="1">
        <v>0.31</v>
      </c>
      <c r="C32" s="1">
        <v>0.21</v>
      </c>
      <c r="D32" s="1">
        <f>D5</f>
        <v>0.42</v>
      </c>
      <c r="E32" s="1">
        <v>0.31</v>
      </c>
      <c r="F32" s="1">
        <v>0.49</v>
      </c>
      <c r="G32" s="10">
        <f>G5</f>
        <v>0.62</v>
      </c>
      <c r="H32" s="10">
        <v>0.35</v>
      </c>
      <c r="I32" s="10">
        <v>0</v>
      </c>
      <c r="J32" s="10">
        <f>J5</f>
        <v>0</v>
      </c>
    </row>
    <row r="33" spans="1:10" x14ac:dyDescent="0.2">
      <c r="A33" t="s">
        <v>32</v>
      </c>
      <c r="B33" s="1">
        <v>0.34991999999999995</v>
      </c>
      <c r="C33" s="1">
        <v>0.38375000000000004</v>
      </c>
      <c r="D33" s="1">
        <f>D13*(1-D2*D3)</f>
        <v>0.59247499999999997</v>
      </c>
      <c r="E33" s="1">
        <v>0.54096</v>
      </c>
      <c r="F33" s="1">
        <v>0.47511599999999998</v>
      </c>
      <c r="G33" s="10">
        <f>G13*(G8*G11+G2*G11+G8*G5+G2*G5)</f>
        <v>0.63</v>
      </c>
      <c r="H33" s="10">
        <v>0.35</v>
      </c>
      <c r="I33" s="10">
        <v>0.38</v>
      </c>
      <c r="J33" s="10">
        <f>J13*(J8*J11+J2*J11+J8*J5+J2*J5)</f>
        <v>0.73</v>
      </c>
    </row>
    <row r="34" spans="1:10" x14ac:dyDescent="0.2">
      <c r="A34" t="s">
        <v>23</v>
      </c>
      <c r="B34" s="4">
        <v>0.12119077880000007</v>
      </c>
      <c r="C34" s="4">
        <v>9.6406510200000017E-2</v>
      </c>
      <c r="D34" s="4">
        <f>1-D22</f>
        <v>0.18282989999999999</v>
      </c>
      <c r="E34" s="4">
        <v>0.117193824</v>
      </c>
      <c r="F34" s="4">
        <v>0.21997545828000009</v>
      </c>
      <c r="G34" s="4">
        <f>1-G22</f>
        <v>0.23398619999999992</v>
      </c>
      <c r="H34" s="4">
        <v>0.52214499999999997</v>
      </c>
      <c r="I34" s="4">
        <v>0.63310699999999998</v>
      </c>
      <c r="J34" s="4">
        <f>1-J22</f>
        <v>0.79194999999999993</v>
      </c>
    </row>
    <row r="35" spans="1:10" x14ac:dyDescent="0.2">
      <c r="A35" t="s">
        <v>24</v>
      </c>
      <c r="B35" s="4">
        <v>0.18420522119999994</v>
      </c>
      <c r="C35" s="4">
        <v>0.16054948979999994</v>
      </c>
      <c r="D35" s="4">
        <f>1-D23</f>
        <v>0.26036009999999998</v>
      </c>
      <c r="E35" s="4">
        <v>0.282967776</v>
      </c>
      <c r="F35" s="4">
        <v>0.29098130172000003</v>
      </c>
      <c r="G35" s="4">
        <f>1-G23</f>
        <v>0.55141380000000007</v>
      </c>
      <c r="H35" s="4">
        <v>0.20789999999999997</v>
      </c>
      <c r="I35" s="4">
        <v>0.18709300000000006</v>
      </c>
      <c r="J35" s="4">
        <f>1-J23</f>
        <v>0.20805000000000007</v>
      </c>
    </row>
    <row r="36" spans="1:10" x14ac:dyDescent="0.2">
      <c r="A36" t="s">
        <v>25</v>
      </c>
      <c r="B36" s="4">
        <v>0.19599999999999995</v>
      </c>
      <c r="C36" s="4">
        <v>0.35189999999999999</v>
      </c>
      <c r="D36" s="4">
        <f>1-D24</f>
        <v>0.28900000000000003</v>
      </c>
      <c r="E36" s="4">
        <v>0.36899999999999988</v>
      </c>
      <c r="F36" s="4">
        <v>0.14759999999999995</v>
      </c>
      <c r="G36" s="4">
        <f>1-G24</f>
        <v>0</v>
      </c>
      <c r="H36" s="4">
        <v>0</v>
      </c>
      <c r="I36" s="4">
        <v>0</v>
      </c>
      <c r="J36" s="4">
        <f>1-J24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2020-12-09T22:28:03Z</dcterms:created>
  <dcterms:modified xsi:type="dcterms:W3CDTF">2020-12-15T04:14:33Z</dcterms:modified>
</cp:coreProperties>
</file>