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"/>
    </mc:Choice>
  </mc:AlternateContent>
  <bookViews>
    <workbookView xWindow="100" yWindow="580" windowWidth="13520" windowHeight="15340" tabRatio="5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2" l="1"/>
  <c r="I19" i="2"/>
  <c r="I18" i="2"/>
  <c r="I17" i="2"/>
  <c r="I15" i="2"/>
  <c r="I14" i="2"/>
  <c r="I3" i="2"/>
  <c r="I2" i="2"/>
  <c r="I10" i="2"/>
  <c r="I9" i="2"/>
  <c r="I8" i="2"/>
  <c r="I13" i="2"/>
  <c r="I34" i="2"/>
  <c r="I33" i="2"/>
  <c r="I32" i="2"/>
  <c r="I31" i="2"/>
  <c r="I30" i="2"/>
  <c r="I29" i="2"/>
  <c r="H20" i="2"/>
  <c r="H19" i="2"/>
  <c r="H18" i="2"/>
  <c r="H17" i="2"/>
  <c r="H15" i="2"/>
  <c r="H14" i="2"/>
  <c r="H13" i="2"/>
  <c r="H10" i="2"/>
  <c r="H9" i="2"/>
  <c r="H8" i="2"/>
  <c r="H3" i="2"/>
  <c r="H2" i="2"/>
  <c r="C8" i="2"/>
  <c r="C10" i="2"/>
  <c r="B10" i="2"/>
  <c r="B8" i="2"/>
  <c r="H34" i="2"/>
  <c r="H33" i="2"/>
  <c r="H32" i="2"/>
  <c r="H31" i="2"/>
  <c r="H30" i="2"/>
  <c r="H29" i="2"/>
  <c r="G20" i="2"/>
  <c r="G19" i="2"/>
  <c r="G18" i="2"/>
  <c r="G17" i="2"/>
  <c r="G15" i="2"/>
  <c r="G14" i="2"/>
  <c r="G13" i="2"/>
  <c r="G10" i="2"/>
  <c r="G9" i="2"/>
  <c r="G8" i="2"/>
  <c r="G3" i="2"/>
  <c r="G2" i="2"/>
  <c r="G34" i="2"/>
  <c r="G33" i="2"/>
  <c r="G32" i="2"/>
  <c r="G31" i="2"/>
  <c r="G30" i="2"/>
  <c r="G29" i="2"/>
  <c r="F31" i="2"/>
  <c r="F32" i="2"/>
  <c r="F30" i="2"/>
  <c r="F33" i="2"/>
  <c r="F20" i="2"/>
  <c r="F19" i="2"/>
  <c r="F18" i="2"/>
  <c r="F17" i="2"/>
  <c r="F10" i="2"/>
  <c r="F15" i="2"/>
  <c r="F29" i="2"/>
  <c r="F9" i="2"/>
  <c r="F14" i="2"/>
  <c r="F8" i="2"/>
  <c r="F13" i="2"/>
  <c r="F3" i="2"/>
  <c r="F2" i="2"/>
  <c r="F34" i="2"/>
  <c r="E31" i="2"/>
  <c r="E32" i="2"/>
  <c r="E30" i="2"/>
  <c r="E33" i="2"/>
  <c r="E20" i="2"/>
  <c r="E19" i="2"/>
  <c r="E18" i="2"/>
  <c r="E17" i="2"/>
  <c r="E10" i="2"/>
  <c r="E15" i="2"/>
  <c r="E29" i="2"/>
  <c r="E9" i="2"/>
  <c r="E14" i="2"/>
  <c r="E8" i="2"/>
  <c r="E13" i="2"/>
  <c r="E3" i="2"/>
  <c r="E2" i="2"/>
  <c r="E34" i="2"/>
  <c r="D31" i="2"/>
  <c r="D32" i="2"/>
  <c r="D30" i="2"/>
  <c r="D33" i="2"/>
  <c r="D20" i="2"/>
  <c r="D19" i="2"/>
  <c r="D18" i="2"/>
  <c r="D17" i="2"/>
  <c r="D10" i="2"/>
  <c r="D15" i="2"/>
  <c r="D29" i="2"/>
  <c r="D9" i="2"/>
  <c r="D14" i="2"/>
  <c r="D8" i="2"/>
  <c r="D13" i="2"/>
  <c r="D3" i="2"/>
  <c r="D2" i="2"/>
  <c r="D34" i="2"/>
  <c r="C31" i="2"/>
  <c r="C32" i="2"/>
  <c r="C30" i="2"/>
  <c r="C33" i="2"/>
  <c r="C20" i="2"/>
  <c r="C19" i="2"/>
  <c r="C18" i="2"/>
  <c r="C17" i="2"/>
  <c r="C15" i="2"/>
  <c r="C29" i="2"/>
  <c r="C9" i="2"/>
  <c r="C14" i="2"/>
  <c r="C13" i="2"/>
  <c r="C3" i="2"/>
  <c r="C2" i="2"/>
  <c r="C34" i="2"/>
  <c r="B32" i="2"/>
  <c r="B30" i="2"/>
  <c r="B33" i="2"/>
  <c r="B19" i="2"/>
  <c r="B31" i="2"/>
  <c r="B20" i="2"/>
  <c r="B17" i="2"/>
  <c r="B18" i="2"/>
  <c r="L10" i="2"/>
  <c r="L11" i="2"/>
  <c r="L14" i="2"/>
  <c r="L13" i="2"/>
  <c r="B3" i="2"/>
  <c r="B2" i="2"/>
  <c r="B13" i="2"/>
  <c r="B15" i="2"/>
  <c r="B29" i="2"/>
  <c r="B9" i="2"/>
  <c r="B14" i="2"/>
  <c r="B34" i="2"/>
</calcChain>
</file>

<file path=xl/sharedStrings.xml><?xml version="1.0" encoding="utf-8"?>
<sst xmlns="http://schemas.openxmlformats.org/spreadsheetml/2006/main" count="78" uniqueCount="53">
  <si>
    <t>Brenton W</t>
  </si>
  <si>
    <t>Jasjaap W</t>
  </si>
  <si>
    <t>Jay W</t>
  </si>
  <si>
    <t>Cam W</t>
  </si>
  <si>
    <t>Brand W</t>
  </si>
  <si>
    <t>Burnett W</t>
  </si>
  <si>
    <t>Todd W</t>
  </si>
  <si>
    <t>Mike W</t>
  </si>
  <si>
    <t>Wolf W</t>
  </si>
  <si>
    <t>Eli W</t>
  </si>
  <si>
    <t>Will W</t>
  </si>
  <si>
    <t>Tommy W</t>
  </si>
  <si>
    <t>Sacko</t>
  </si>
  <si>
    <t>Wolf</t>
  </si>
  <si>
    <t>Jasjaap</t>
  </si>
  <si>
    <t>Playoffs</t>
  </si>
  <si>
    <t>Will</t>
  </si>
  <si>
    <t>Burnett</t>
  </si>
  <si>
    <t>Tommy</t>
  </si>
  <si>
    <t>Cam</t>
  </si>
  <si>
    <t>Jay</t>
  </si>
  <si>
    <t>5-8 Consolation</t>
  </si>
  <si>
    <t>Brand</t>
  </si>
  <si>
    <t>Brenton</t>
  </si>
  <si>
    <t>Mike</t>
  </si>
  <si>
    <t>Eli</t>
  </si>
  <si>
    <t>Todd</t>
  </si>
  <si>
    <t>Sat afternoon</t>
  </si>
  <si>
    <t>P(Sat afternoon)</t>
  </si>
  <si>
    <t>P(Schulwolf &gt; Kitchell with same record)</t>
  </si>
  <si>
    <t>WK win</t>
  </si>
  <si>
    <t>BA win and DS win</t>
  </si>
  <si>
    <t>BA win and DS loss and DS beats WK on points</t>
  </si>
  <si>
    <t>WK (prob)</t>
  </si>
  <si>
    <t>Brand loss + Todd loss + Burnett loss</t>
  </si>
  <si>
    <t>Brand loss + Todd loss + Burnett win</t>
  </si>
  <si>
    <t>Brand loss + Todd win + Burnett loss</t>
  </si>
  <si>
    <t>Brand win + Todd loss + Burnett loss</t>
  </si>
  <si>
    <t>Brand loss + MJ loss + Todd loss</t>
  </si>
  <si>
    <t>Brand loss + MJ loss + Todd win</t>
  </si>
  <si>
    <t>Brand win + MJ loss + Todd loss</t>
  </si>
  <si>
    <t>Brand loss + MJ win + Todd loss</t>
  </si>
  <si>
    <t>MJ scenarios</t>
  </si>
  <si>
    <t>DB scenarios</t>
  </si>
  <si>
    <t>Todd scenarios</t>
  </si>
  <si>
    <t>Sun Pre-Game</t>
  </si>
  <si>
    <t>P(Sun pre-game)</t>
  </si>
  <si>
    <t>Sun 4pm</t>
  </si>
  <si>
    <t>Sun 7:30pm</t>
  </si>
  <si>
    <t>Sun 11pm</t>
  </si>
  <si>
    <t>Mon night</t>
  </si>
  <si>
    <t>Tues 9:30</t>
  </si>
  <si>
    <t>Tues 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</si>
</sst>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0" fontId="2" fillId="2" borderId="1" xfId="0" applyFont="1" applyFill="1" applyBorder="1"/>
    <xf numFmtId="0" fontId="0" fillId="2" borderId="1" xfId="0" applyFill="1" applyBorder="1"/>
    <xf numFmtId="9" fontId="0" fillId="0" borderId="0" xfId="0" applyNumberFormat="1"/>
    <xf numFmtId="0" fontId="0" fillId="0" borderId="2" xfId="0" applyBorder="1"/>
    <xf numFmtId="9" fontId="0" fillId="0" borderId="0" xfId="1" applyNumberFormat="1" applyFont="1"/>
    <xf numFmtId="16" fontId="2" fillId="2" borderId="1" xfId="0" applyNumberFormat="1" applyFont="1" applyFill="1" applyBorder="1" applyAlignment="1">
      <alignment horizontal="left"/>
    </xf>
    <xf numFmtId="0" fontId="0" fillId="0" borderId="0" xfId="0" applyFill="1" applyBorder="1"/>
    <xf numFmtId="16" fontId="0" fillId="0" borderId="0" xfId="0" applyNumberFormat="1" applyFont="1" applyFill="1" applyBorder="1" applyAlignment="1">
      <alignment horizontal="left"/>
    </xf>
    <xf numFmtId="9" fontId="0" fillId="0" borderId="0" xfId="0" applyNumberFormat="1" applyFill="1" applyBorder="1"/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E1" zoomScale="90" zoomScaleNormal="90" zoomScalePageLayoutView="90" workbookViewId="0">
      <selection activeCell="H20" sqref="H20:I20"/>
    </sheetView>
  </sheetViews>
  <sheetFormatPr baseColWidth="10" defaultRowHeight="16" x14ac:dyDescent="0.2"/>
  <cols>
    <col min="1" max="1" width="17.83203125" customWidth="1"/>
    <col min="2" max="2" width="14.83203125" customWidth="1"/>
    <col min="3" max="3" width="16.6640625" customWidth="1"/>
    <col min="4" max="4" width="14.33203125" customWidth="1"/>
    <col min="5" max="5" width="14.6640625" customWidth="1"/>
    <col min="6" max="6" width="16.1640625" customWidth="1"/>
    <col min="7" max="7" width="14.83203125" customWidth="1"/>
    <col min="8" max="8" width="13.83203125" customWidth="1"/>
    <col min="9" max="9" width="15" customWidth="1"/>
    <col min="10" max="10" width="15.33203125" customWidth="1"/>
    <col min="11" max="11" width="41.6640625" customWidth="1"/>
  </cols>
  <sheetData>
    <row r="1" spans="1:12" x14ac:dyDescent="0.2">
      <c r="A1" s="2" t="s">
        <v>12</v>
      </c>
      <c r="B1" s="3" t="s">
        <v>27</v>
      </c>
      <c r="C1" s="3" t="s">
        <v>45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52</v>
      </c>
      <c r="I1" s="3" t="s">
        <v>51</v>
      </c>
      <c r="J1" s="14"/>
    </row>
    <row r="2" spans="1:12" x14ac:dyDescent="0.2">
      <c r="A2" t="s">
        <v>20</v>
      </c>
      <c r="B2" s="4">
        <f>1-B3</f>
        <v>0.79420000000000002</v>
      </c>
      <c r="C2" s="4">
        <f>1-C3</f>
        <v>0.78499999999999992</v>
      </c>
      <c r="D2" s="4">
        <f>1-D3</f>
        <v>0.88800000000000001</v>
      </c>
      <c r="E2" s="4">
        <f>1-E3</f>
        <v>0.83660000000000001</v>
      </c>
      <c r="F2" s="4">
        <f>1-F3</f>
        <v>0.59289999999999998</v>
      </c>
      <c r="G2" s="4">
        <f>1-G3</f>
        <v>0.81099999999999994</v>
      </c>
      <c r="H2" s="4">
        <f>1-H3</f>
        <v>0.74</v>
      </c>
      <c r="I2" s="4">
        <f>1-I3</f>
        <v>0.88480000000000003</v>
      </c>
      <c r="J2" s="4"/>
    </row>
    <row r="3" spans="1:12" x14ac:dyDescent="0.2">
      <c r="A3" t="s">
        <v>25</v>
      </c>
      <c r="B3" s="1">
        <f>B26*B33</f>
        <v>0.20580000000000001</v>
      </c>
      <c r="C3" s="6">
        <f>C26*C33</f>
        <v>0.21500000000000002</v>
      </c>
      <c r="D3" s="6">
        <f>D26*D33</f>
        <v>0.11200000000000002</v>
      </c>
      <c r="E3" s="6">
        <f>E26*E33</f>
        <v>0.16340000000000002</v>
      </c>
      <c r="F3" s="6">
        <f>F26*F33</f>
        <v>0.40709999999999996</v>
      </c>
      <c r="G3" s="6">
        <f>G26*G33</f>
        <v>0.189</v>
      </c>
      <c r="H3" s="6">
        <f>H26*H33</f>
        <v>0.26</v>
      </c>
      <c r="I3" s="6">
        <f>I26*I33</f>
        <v>0.1152</v>
      </c>
      <c r="J3" s="6"/>
    </row>
    <row r="5" spans="1:12" x14ac:dyDescent="0.2">
      <c r="A5" s="2" t="s">
        <v>15</v>
      </c>
      <c r="B5" s="3" t="s">
        <v>27</v>
      </c>
      <c r="C5" s="3" t="s">
        <v>45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52</v>
      </c>
      <c r="I5" s="3" t="s">
        <v>51</v>
      </c>
      <c r="J5" s="14"/>
    </row>
    <row r="6" spans="1:12" x14ac:dyDescent="0.2">
      <c r="A6" t="s">
        <v>14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/>
    </row>
    <row r="7" spans="1:12" x14ac:dyDescent="0.2">
      <c r="A7" t="s">
        <v>19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/>
    </row>
    <row r="8" spans="1:12" x14ac:dyDescent="0.2">
      <c r="A8" t="s">
        <v>13</v>
      </c>
      <c r="B8" s="1">
        <f>B24+B30*(1-B23*B25*(1-0.61))</f>
        <v>0.97466560000000002</v>
      </c>
      <c r="C8" s="1">
        <f>C24+C30*(1-C23*C25*(1-0.61))</f>
        <v>0.97944544</v>
      </c>
      <c r="D8" s="1">
        <f>D24+D30*(1-D23*D25*(1-A39))</f>
        <v>1</v>
      </c>
      <c r="E8" s="1">
        <f>E24+E30*(1-E23*E25*(1-BE9))</f>
        <v>0.99977199999999999</v>
      </c>
      <c r="F8" s="1">
        <f>F24+F30*(1-F23*F25*(1-BF9))</f>
        <v>0.99984600000000001</v>
      </c>
      <c r="G8" s="1">
        <f>G24+G30*(1-G23*G25*(1-BG9))</f>
        <v>1</v>
      </c>
      <c r="H8" s="1">
        <f>H24+H30*(1-H23*H25*(1-BH9))</f>
        <v>1</v>
      </c>
      <c r="I8" s="1">
        <f>I24+I30*(1-I23*I25*(1-BI9))</f>
        <v>1</v>
      </c>
      <c r="J8" s="1"/>
    </row>
    <row r="9" spans="1:12" x14ac:dyDescent="0.2">
      <c r="A9" t="s">
        <v>23</v>
      </c>
      <c r="B9" s="1">
        <f>B23+(B29*B31)</f>
        <v>0.60560000000000003</v>
      </c>
      <c r="C9" s="1">
        <f>C23+(C29*C31)</f>
        <v>0.53639999999999999</v>
      </c>
      <c r="D9" s="1">
        <f>D23+(D29*D31)</f>
        <v>0.44200000000000006</v>
      </c>
      <c r="E9" s="1">
        <f>E23+(E29*E31)</f>
        <v>0.24759999999999999</v>
      </c>
      <c r="F9" s="1">
        <f>F23+(F29*F31)</f>
        <v>0.23384999999999997</v>
      </c>
      <c r="G9" s="1">
        <f>G23+(G29*G31)</f>
        <v>0.16000000000000003</v>
      </c>
      <c r="H9" s="1">
        <f>H23+(H29*H31)</f>
        <v>0.29000000000000004</v>
      </c>
      <c r="I9" s="1">
        <f>I23+(I29*I31)</f>
        <v>0.13</v>
      </c>
      <c r="J9" s="1"/>
      <c r="K9" t="s">
        <v>30</v>
      </c>
      <c r="L9">
        <v>0.57999999999999996</v>
      </c>
    </row>
    <row r="10" spans="1:12" x14ac:dyDescent="0.2">
      <c r="A10" t="s">
        <v>16</v>
      </c>
      <c r="B10" s="1">
        <f>B25*(1-B23*(1-(1-B24)*(1-0.61)))</f>
        <v>0.41973439999999995</v>
      </c>
      <c r="C10" s="1">
        <f>C25*(1-C23*(1-(1-C24)*(1-0.61)))</f>
        <v>0.48415455999999996</v>
      </c>
      <c r="D10" s="1">
        <f>D25*(1-D23*(1-(1-D24)*(1-A39)))</f>
        <v>0.55800000000000005</v>
      </c>
      <c r="E10" s="1">
        <f>E25*(1-E23*(1-(1-E24)*(1-A39)))</f>
        <v>0.75239999999999996</v>
      </c>
      <c r="F10" s="6">
        <f>F25*(1-F23*(1-(1-F24)*(1-A39)))</f>
        <v>0.76615</v>
      </c>
      <c r="G10" s="6">
        <f>G25*(1-G23*(1-(1-G24)*(1-B39)))</f>
        <v>0.84</v>
      </c>
      <c r="H10" s="6">
        <f>H25*(1-H23*(1-(1-H24)*(1-C39)))</f>
        <v>0.71</v>
      </c>
      <c r="I10" s="6">
        <f>I25*(1-I23*(1-(1-I24)*(1-D39)))</f>
        <v>0.87</v>
      </c>
      <c r="J10" s="6"/>
      <c r="K10" t="s">
        <v>31</v>
      </c>
      <c r="L10">
        <f>B23*B24</f>
        <v>0.20800000000000002</v>
      </c>
    </row>
    <row r="11" spans="1:12" x14ac:dyDescent="0.2">
      <c r="K11" t="s">
        <v>32</v>
      </c>
      <c r="L11">
        <f>B23*B30*A39</f>
        <v>0.11199999999999999</v>
      </c>
    </row>
    <row r="12" spans="1:12" x14ac:dyDescent="0.2">
      <c r="A12" s="7" t="s">
        <v>21</v>
      </c>
      <c r="B12" s="3" t="s">
        <v>27</v>
      </c>
      <c r="C12" s="3" t="s">
        <v>45</v>
      </c>
      <c r="D12" s="3" t="s">
        <v>47</v>
      </c>
      <c r="E12" s="3" t="s">
        <v>48</v>
      </c>
      <c r="F12" s="3" t="s">
        <v>49</v>
      </c>
      <c r="G12" s="3" t="s">
        <v>50</v>
      </c>
      <c r="H12" s="3" t="s">
        <v>52</v>
      </c>
      <c r="I12" s="3" t="s">
        <v>51</v>
      </c>
      <c r="J12" s="14"/>
    </row>
    <row r="13" spans="1:12" x14ac:dyDescent="0.2">
      <c r="A13" s="9" t="s">
        <v>13</v>
      </c>
      <c r="B13" s="10">
        <f t="shared" ref="B13:I15" si="0">1-B8</f>
        <v>2.5334399999999979E-2</v>
      </c>
      <c r="C13" s="10">
        <f t="shared" si="0"/>
        <v>2.0554559999999999E-2</v>
      </c>
      <c r="D13" s="10">
        <f t="shared" si="0"/>
        <v>0</v>
      </c>
      <c r="E13" s="10">
        <f t="shared" si="0"/>
        <v>2.2800000000000598E-4</v>
      </c>
      <c r="F13" s="10">
        <f t="shared" si="0"/>
        <v>1.5399999999998748E-4</v>
      </c>
      <c r="G13" s="10">
        <f t="shared" si="0"/>
        <v>0</v>
      </c>
      <c r="H13" s="10">
        <f t="shared" si="0"/>
        <v>0</v>
      </c>
      <c r="I13" s="10">
        <f t="shared" si="0"/>
        <v>0</v>
      </c>
      <c r="J13" s="10"/>
      <c r="K13" t="s">
        <v>33</v>
      </c>
      <c r="L13">
        <f>L9*(1-L10-L11)</f>
        <v>0.39440000000000003</v>
      </c>
    </row>
    <row r="14" spans="1:12" x14ac:dyDescent="0.2">
      <c r="A14" t="s">
        <v>23</v>
      </c>
      <c r="B14" s="4">
        <f t="shared" si="0"/>
        <v>0.39439999999999997</v>
      </c>
      <c r="C14" s="4">
        <f t="shared" si="0"/>
        <v>0.46360000000000001</v>
      </c>
      <c r="D14" s="4">
        <f t="shared" si="0"/>
        <v>0.55799999999999994</v>
      </c>
      <c r="E14" s="4">
        <f t="shared" si="0"/>
        <v>0.75239999999999996</v>
      </c>
      <c r="F14" s="4">
        <f t="shared" si="0"/>
        <v>0.76615</v>
      </c>
      <c r="G14" s="4">
        <f t="shared" si="0"/>
        <v>0.84</v>
      </c>
      <c r="H14" s="4">
        <f t="shared" si="0"/>
        <v>0.71</v>
      </c>
      <c r="I14" s="4">
        <f t="shared" si="0"/>
        <v>0.87</v>
      </c>
      <c r="J14" s="4"/>
      <c r="L14" s="1">
        <f>1-L10-L11</f>
        <v>0.68</v>
      </c>
    </row>
    <row r="15" spans="1:12" x14ac:dyDescent="0.2">
      <c r="A15" t="s">
        <v>16</v>
      </c>
      <c r="B15" s="4">
        <f t="shared" si="0"/>
        <v>0.58026560000000005</v>
      </c>
      <c r="C15" s="4">
        <f t="shared" si="0"/>
        <v>0.5158454400000001</v>
      </c>
      <c r="D15" s="4">
        <f t="shared" si="0"/>
        <v>0.44199999999999995</v>
      </c>
      <c r="E15" s="4">
        <f t="shared" si="0"/>
        <v>0.24760000000000004</v>
      </c>
      <c r="F15" s="4">
        <f t="shared" si="0"/>
        <v>0.23385</v>
      </c>
      <c r="G15" s="4">
        <f t="shared" si="0"/>
        <v>0.16000000000000003</v>
      </c>
      <c r="H15" s="4">
        <f t="shared" si="0"/>
        <v>0.29000000000000004</v>
      </c>
      <c r="I15" s="4">
        <f t="shared" si="0"/>
        <v>0.13</v>
      </c>
      <c r="J15" s="4"/>
    </row>
    <row r="16" spans="1:12" x14ac:dyDescent="0.2">
      <c r="A16" t="s">
        <v>18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/>
    </row>
    <row r="17" spans="1:11" x14ac:dyDescent="0.2">
      <c r="A17" t="s">
        <v>24</v>
      </c>
      <c r="B17" s="1">
        <f>B33+(1-B33)*(B24*B25*B26+B24*B26*B31+B24*B32*B25+B30*B26*B25)</f>
        <v>0.77393919999999994</v>
      </c>
      <c r="C17" s="1">
        <f>C33+(1-C33)*(C24*C25*C26+C24*C26*C31+C24*C32*C25+C30*C26*C25)</f>
        <v>0.78625</v>
      </c>
      <c r="D17" s="1">
        <f>D33+(1-D33)*(D24*D25*D26+D24*D26*D31+D24*D32*D25+D30*D26*D25)</f>
        <v>0.76287039999999995</v>
      </c>
      <c r="E17" s="1">
        <f>E33+(1-E33)*(E24*E25*E26+E24*E26*E31+E24*E32*E25+E30*E26*E25)</f>
        <v>0.90556696000000003</v>
      </c>
      <c r="F17" s="1">
        <f>F33+(1-F33)*(F24*F25*F26+F24*F26*F31+F24*F32*F25+F30*F26*F25)</f>
        <v>0.96516963999999994</v>
      </c>
      <c r="G17" s="1">
        <f>G33+(1-G33)*(G24*G25*G26+G24*G26*G31+G24*G32*G25+G30*G26*G25)</f>
        <v>0.96496000000000004</v>
      </c>
      <c r="H17" s="1">
        <f>H33+(1-H33)*(H24*H25*H26+H24*H26*H31+H24*H32*H25+H30*H26*H25)</f>
        <v>0.93909999999999993</v>
      </c>
      <c r="I17" s="1">
        <f>I33+(1-I33)*(I24*I25*I26+I24*I26*I31+I24*I32*I25+I30*I26*I25)</f>
        <v>0.96942400000000006</v>
      </c>
      <c r="J17" s="1"/>
    </row>
    <row r="18" spans="1:11" x14ac:dyDescent="0.2">
      <c r="A18" t="s">
        <v>22</v>
      </c>
      <c r="B18" s="1">
        <f>B30+(1-B30)*B25*B26</f>
        <v>0.53472999999999993</v>
      </c>
      <c r="C18" s="1">
        <f>C30+(1-C30)*C25*C26</f>
        <v>0.55520000000000003</v>
      </c>
      <c r="D18" s="1">
        <f>D30+(1-D30)*D25*D26</f>
        <v>0.355408</v>
      </c>
      <c r="E18" s="1">
        <f>E30+(1-E30)*E25*E26</f>
        <v>0.31013600000000002</v>
      </c>
      <c r="F18" s="1">
        <f>F30+(1-F30)*F25*F26</f>
        <v>0.476128</v>
      </c>
      <c r="G18" s="1">
        <f>G30+(1-G30)*G25*G26</f>
        <v>0.2268</v>
      </c>
      <c r="H18" s="1">
        <f>H30+(1-H30)*H25*H26</f>
        <v>0.46149999999999997</v>
      </c>
      <c r="I18" s="1">
        <f>I30+(1-I30)*I25*I26</f>
        <v>0.13919999999999999</v>
      </c>
      <c r="J18" s="1"/>
    </row>
    <row r="19" spans="1:11" x14ac:dyDescent="0.2">
      <c r="A19" t="s">
        <v>26</v>
      </c>
      <c r="B19" s="1">
        <f>B32*(1-B30*B33)</f>
        <v>0.43502999999999997</v>
      </c>
      <c r="C19" s="1">
        <f>C32*(1-C30*C33)</f>
        <v>0.42259999999999998</v>
      </c>
      <c r="D19" s="1">
        <f>D32*(1-D30*D33)</f>
        <v>0.65664</v>
      </c>
      <c r="E19" s="1">
        <f>E32*(1-E30*E33)</f>
        <v>0.61200199999999993</v>
      </c>
      <c r="F19" s="1">
        <f>F32*(1-F30*F33)</f>
        <v>0.39868399999999998</v>
      </c>
      <c r="G19" s="1">
        <f>G32*(1-G30*G33)</f>
        <v>0.73</v>
      </c>
      <c r="H19" s="1">
        <f>H32*(1-H30*H33)</f>
        <v>0.35</v>
      </c>
      <c r="I19" s="1">
        <f>I32*(1-I30*I33)</f>
        <v>0.84</v>
      </c>
      <c r="J19" s="1"/>
    </row>
    <row r="20" spans="1:11" x14ac:dyDescent="0.2">
      <c r="A20" t="s">
        <v>17</v>
      </c>
      <c r="B20" s="1">
        <f>B31*(B24*B27*B26+B24*B27*B32+B30*B27*B26+B24*B33*B26)</f>
        <v>0.25630080000000005</v>
      </c>
      <c r="C20" s="1">
        <f>C31*(C24*C27*C26+C24*C27*C32+C30*C27*C26+C24*C33*C26)</f>
        <v>0.23594999999999999</v>
      </c>
      <c r="D20" s="1">
        <f>D31*(D24*D27*D26+D24*D27*D32+D30*D27*D26+D24*D33*D26)</f>
        <v>0.22508159999999999</v>
      </c>
      <c r="E20" s="1">
        <f>E31*(E24*E27*E26+E24*E27*E32+E30*E27*E26+E24*E33*E26)</f>
        <v>0.17229503999999998</v>
      </c>
      <c r="F20" s="1">
        <f>F31*(F24*F27*F26+F24*F27*F32+F30*F27*F26+F24*F33*F26)</f>
        <v>0.16001835999999994</v>
      </c>
      <c r="G20" s="1">
        <f>G31*(G24*G27*G26+G24*G27*G32+G30*G27*G26+G24*G33*G26)</f>
        <v>7.8240000000000018E-2</v>
      </c>
      <c r="H20" s="1">
        <f>H31*(H24*H27*H26+H24*H27*H32+H30*H27*H26+H24*H33*H26)</f>
        <v>0.24940000000000004</v>
      </c>
      <c r="I20" s="1">
        <f>I31*(I24*I27*I26+I24*I27*I32+I30*I27*I26+I24*I33*I26)</f>
        <v>5.1375999999999998E-2</v>
      </c>
      <c r="J20" s="1"/>
    </row>
    <row r="22" spans="1:11" x14ac:dyDescent="0.2">
      <c r="A22" s="13"/>
      <c r="B22" s="13" t="s">
        <v>28</v>
      </c>
      <c r="C22" s="13" t="s">
        <v>46</v>
      </c>
      <c r="D22" s="13" t="s">
        <v>47</v>
      </c>
      <c r="E22" s="13" t="s">
        <v>48</v>
      </c>
      <c r="F22" s="13" t="s">
        <v>49</v>
      </c>
      <c r="G22" s="13" t="s">
        <v>50</v>
      </c>
      <c r="H22" s="13" t="s">
        <v>52</v>
      </c>
      <c r="I22" s="13" t="s">
        <v>51</v>
      </c>
      <c r="J22" s="15"/>
    </row>
    <row r="23" spans="1:11" x14ac:dyDescent="0.2">
      <c r="A23" t="s">
        <v>0</v>
      </c>
      <c r="B23">
        <v>0.32</v>
      </c>
      <c r="C23">
        <v>0.24</v>
      </c>
      <c r="D23">
        <v>0.1</v>
      </c>
      <c r="E23">
        <v>0.01</v>
      </c>
      <c r="F23">
        <v>5.0000000000000001E-3</v>
      </c>
      <c r="G23">
        <v>0</v>
      </c>
      <c r="H23">
        <v>0</v>
      </c>
      <c r="I23">
        <v>0</v>
      </c>
      <c r="K23" t="s">
        <v>42</v>
      </c>
    </row>
    <row r="24" spans="1:11" x14ac:dyDescent="0.2">
      <c r="A24" t="s">
        <v>8</v>
      </c>
      <c r="B24">
        <v>0.65</v>
      </c>
      <c r="C24">
        <v>0.64</v>
      </c>
      <c r="D24">
        <v>0.78</v>
      </c>
      <c r="E24">
        <v>0.97</v>
      </c>
      <c r="F24">
        <v>0.96</v>
      </c>
      <c r="G24">
        <v>1</v>
      </c>
      <c r="H24">
        <v>1</v>
      </c>
      <c r="I24">
        <v>1</v>
      </c>
      <c r="K24" t="s">
        <v>34</v>
      </c>
    </row>
    <row r="25" spans="1:11" x14ac:dyDescent="0.2">
      <c r="A25" t="s">
        <v>10</v>
      </c>
      <c r="B25" s="11">
        <v>0.57999999999999996</v>
      </c>
      <c r="C25">
        <v>0.61</v>
      </c>
      <c r="D25">
        <v>0.62</v>
      </c>
      <c r="E25">
        <v>0.76</v>
      </c>
      <c r="F25">
        <v>0.77</v>
      </c>
      <c r="G25">
        <v>0.84</v>
      </c>
      <c r="H25">
        <v>0.71</v>
      </c>
      <c r="I25">
        <v>0.87</v>
      </c>
      <c r="K25" t="s">
        <v>35</v>
      </c>
    </row>
    <row r="26" spans="1:11" x14ac:dyDescent="0.2">
      <c r="A26" t="s">
        <v>2</v>
      </c>
      <c r="B26">
        <v>0.49</v>
      </c>
      <c r="C26">
        <v>0.5</v>
      </c>
      <c r="D26">
        <v>0.28000000000000003</v>
      </c>
      <c r="E26">
        <v>0.38</v>
      </c>
      <c r="F26">
        <v>0.59</v>
      </c>
      <c r="G26">
        <v>0.27</v>
      </c>
      <c r="H26">
        <v>0.65</v>
      </c>
      <c r="I26">
        <v>0.16</v>
      </c>
      <c r="K26" t="s">
        <v>36</v>
      </c>
    </row>
    <row r="27" spans="1:11" x14ac:dyDescent="0.2">
      <c r="A27" t="s">
        <v>9</v>
      </c>
      <c r="B27">
        <v>0.57999999999999996</v>
      </c>
      <c r="C27">
        <v>0.56999999999999995</v>
      </c>
      <c r="D27">
        <v>0.6</v>
      </c>
      <c r="E27">
        <v>0.56999999999999995</v>
      </c>
      <c r="F27">
        <v>0.31</v>
      </c>
      <c r="G27">
        <v>0.3</v>
      </c>
      <c r="H27">
        <v>0.6</v>
      </c>
      <c r="I27">
        <v>0.28000000000000003</v>
      </c>
      <c r="K27" t="s">
        <v>37</v>
      </c>
    </row>
    <row r="28" spans="1:11" x14ac:dyDescent="0.2">
      <c r="A28" t="s">
        <v>3</v>
      </c>
      <c r="B28" s="12">
        <v>0.54</v>
      </c>
      <c r="C28" s="12">
        <v>0.54</v>
      </c>
      <c r="D28" s="12">
        <v>0.32</v>
      </c>
      <c r="E28" s="12">
        <v>0.26</v>
      </c>
      <c r="F28" s="12">
        <v>0.57999999999999996</v>
      </c>
      <c r="G28" s="16">
        <v>0.59</v>
      </c>
      <c r="H28" s="16">
        <v>0.82</v>
      </c>
      <c r="I28" s="16">
        <v>1</v>
      </c>
      <c r="J28" s="8"/>
      <c r="K28" t="s">
        <v>43</v>
      </c>
    </row>
    <row r="29" spans="1:11" x14ac:dyDescent="0.2">
      <c r="A29" s="5" t="s">
        <v>1</v>
      </c>
      <c r="B29">
        <f>1-B23</f>
        <v>0.67999999999999994</v>
      </c>
      <c r="C29">
        <f>1-C23</f>
        <v>0.76</v>
      </c>
      <c r="D29">
        <f>1-D23</f>
        <v>0.9</v>
      </c>
      <c r="E29">
        <f>1-E23</f>
        <v>0.99</v>
      </c>
      <c r="F29">
        <f>1-F23</f>
        <v>0.995</v>
      </c>
      <c r="G29">
        <f>1-G23</f>
        <v>1</v>
      </c>
      <c r="H29">
        <f>1-H23</f>
        <v>1</v>
      </c>
      <c r="I29">
        <f>1-I23</f>
        <v>1</v>
      </c>
      <c r="K29" t="s">
        <v>38</v>
      </c>
    </row>
    <row r="30" spans="1:11" x14ac:dyDescent="0.2">
      <c r="A30" s="8" t="s">
        <v>4</v>
      </c>
      <c r="B30">
        <f t="shared" ref="B30:I34" si="1">1-B24</f>
        <v>0.35</v>
      </c>
      <c r="C30">
        <f t="shared" si="1"/>
        <v>0.36</v>
      </c>
      <c r="D30">
        <f t="shared" si="1"/>
        <v>0.21999999999999997</v>
      </c>
      <c r="E30">
        <f t="shared" si="1"/>
        <v>3.0000000000000027E-2</v>
      </c>
      <c r="F30">
        <f t="shared" si="1"/>
        <v>4.0000000000000036E-2</v>
      </c>
      <c r="G30">
        <f t="shared" si="1"/>
        <v>0</v>
      </c>
      <c r="H30">
        <f t="shared" si="1"/>
        <v>0</v>
      </c>
      <c r="I30">
        <f t="shared" si="1"/>
        <v>0</v>
      </c>
      <c r="K30" t="s">
        <v>39</v>
      </c>
    </row>
    <row r="31" spans="1:11" x14ac:dyDescent="0.2">
      <c r="A31" t="s">
        <v>5</v>
      </c>
      <c r="B31">
        <f t="shared" si="1"/>
        <v>0.42000000000000004</v>
      </c>
      <c r="C31">
        <f t="shared" si="1"/>
        <v>0.39</v>
      </c>
      <c r="D31">
        <f t="shared" si="1"/>
        <v>0.38</v>
      </c>
      <c r="E31">
        <f t="shared" si="1"/>
        <v>0.24</v>
      </c>
      <c r="F31">
        <f t="shared" si="1"/>
        <v>0.22999999999999998</v>
      </c>
      <c r="G31">
        <f t="shared" si="1"/>
        <v>0.16000000000000003</v>
      </c>
      <c r="H31">
        <f t="shared" si="1"/>
        <v>0.29000000000000004</v>
      </c>
      <c r="I31">
        <f t="shared" si="1"/>
        <v>0.13</v>
      </c>
      <c r="K31" t="s">
        <v>40</v>
      </c>
    </row>
    <row r="32" spans="1:11" x14ac:dyDescent="0.2">
      <c r="A32" t="s">
        <v>6</v>
      </c>
      <c r="B32">
        <f t="shared" si="1"/>
        <v>0.51</v>
      </c>
      <c r="C32">
        <f t="shared" si="1"/>
        <v>0.5</v>
      </c>
      <c r="D32">
        <f t="shared" si="1"/>
        <v>0.72</v>
      </c>
      <c r="E32">
        <f t="shared" si="1"/>
        <v>0.62</v>
      </c>
      <c r="F32">
        <f t="shared" si="1"/>
        <v>0.41000000000000003</v>
      </c>
      <c r="G32">
        <f t="shared" si="1"/>
        <v>0.73</v>
      </c>
      <c r="H32">
        <f t="shared" si="1"/>
        <v>0.35</v>
      </c>
      <c r="I32">
        <f t="shared" si="1"/>
        <v>0.84</v>
      </c>
      <c r="K32" t="s">
        <v>41</v>
      </c>
    </row>
    <row r="33" spans="1:11" x14ac:dyDescent="0.2">
      <c r="A33" t="s">
        <v>7</v>
      </c>
      <c r="B33">
        <f t="shared" si="1"/>
        <v>0.42000000000000004</v>
      </c>
      <c r="C33">
        <f t="shared" si="1"/>
        <v>0.43000000000000005</v>
      </c>
      <c r="D33">
        <f t="shared" si="1"/>
        <v>0.4</v>
      </c>
      <c r="E33">
        <f t="shared" si="1"/>
        <v>0.43000000000000005</v>
      </c>
      <c r="F33">
        <f t="shared" si="1"/>
        <v>0.69</v>
      </c>
      <c r="G33">
        <f t="shared" si="1"/>
        <v>0.7</v>
      </c>
      <c r="H33">
        <f t="shared" si="1"/>
        <v>0.4</v>
      </c>
      <c r="I33">
        <f t="shared" si="1"/>
        <v>0.72</v>
      </c>
      <c r="K33" t="s">
        <v>44</v>
      </c>
    </row>
    <row r="34" spans="1:11" x14ac:dyDescent="0.2">
      <c r="A34" t="s">
        <v>11</v>
      </c>
      <c r="B34">
        <f t="shared" si="1"/>
        <v>0.45999999999999996</v>
      </c>
      <c r="C34">
        <f t="shared" si="1"/>
        <v>0.45999999999999996</v>
      </c>
      <c r="D34">
        <f t="shared" si="1"/>
        <v>0.67999999999999994</v>
      </c>
      <c r="E34">
        <f t="shared" si="1"/>
        <v>0.74</v>
      </c>
      <c r="F34">
        <f t="shared" si="1"/>
        <v>0.42000000000000004</v>
      </c>
      <c r="G34">
        <f t="shared" si="1"/>
        <v>0.41000000000000003</v>
      </c>
      <c r="H34">
        <f t="shared" si="1"/>
        <v>0.18000000000000005</v>
      </c>
      <c r="I34">
        <f t="shared" si="1"/>
        <v>0</v>
      </c>
    </row>
    <row r="38" spans="1:11" x14ac:dyDescent="0.2">
      <c r="A38" t="s">
        <v>29</v>
      </c>
    </row>
    <row r="39" spans="1:11" x14ac:dyDescent="0.2">
      <c r="A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2020-12-09T22:28:03Z</dcterms:created>
  <dcterms:modified xsi:type="dcterms:W3CDTF">2021-12-22T03:08:12Z</dcterms:modified>
</cp:coreProperties>
</file>