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68b97013c2e42b/"/>
    </mc:Choice>
  </mc:AlternateContent>
  <xr:revisionPtr revIDLastSave="39" documentId="8_{8A4F03A9-2F3B-564F-A24E-C4BA4B519D07}" xr6:coauthVersionLast="40" xr6:coauthVersionMax="40" xr10:uidLastSave="{DF3E807E-27BB-484A-AF0B-58B6069C33E4}"/>
  <bookViews>
    <workbookView xWindow="10300" yWindow="6480" windowWidth="27240" windowHeight="16440" xr2:uid="{D9C3819D-F0D3-1B48-98F5-83F26DD4121D}"/>
  </bookViews>
  <sheets>
    <sheet name="Merion" sheetId="1" r:id="rId1"/>
    <sheet name="Sheet2" sheetId="3" r:id="rId2"/>
    <sheet name="Sheet3" sheetId="4" r:id="rId3"/>
    <sheet name="Beato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2" l="1"/>
  <c r="B37" i="2"/>
  <c r="D36" i="2"/>
  <c r="D35" i="2"/>
  <c r="D34" i="2"/>
  <c r="D33" i="2"/>
  <c r="D32" i="2"/>
  <c r="D31" i="2"/>
  <c r="D30" i="2"/>
  <c r="D29" i="2"/>
  <c r="D28" i="2"/>
  <c r="D27" i="2"/>
  <c r="D26" i="2"/>
  <c r="G25" i="2"/>
  <c r="D25" i="2"/>
  <c r="J24" i="2"/>
  <c r="I24" i="2"/>
  <c r="D24" i="2"/>
  <c r="J23" i="2"/>
  <c r="I23" i="2"/>
  <c r="D23" i="2"/>
  <c r="J22" i="2"/>
  <c r="I22" i="2"/>
  <c r="D22" i="2"/>
  <c r="J21" i="2"/>
  <c r="I21" i="2"/>
  <c r="D21" i="2"/>
  <c r="J20" i="2"/>
  <c r="I20" i="2"/>
  <c r="D20" i="2"/>
  <c r="J19" i="2"/>
  <c r="I19" i="2"/>
  <c r="D19" i="2"/>
  <c r="J18" i="2"/>
  <c r="I18" i="2"/>
  <c r="D18" i="2"/>
  <c r="J17" i="2"/>
  <c r="I17" i="2"/>
  <c r="D17" i="2"/>
  <c r="J16" i="2"/>
  <c r="I16" i="2"/>
  <c r="D16" i="2"/>
  <c r="J15" i="2"/>
  <c r="I15" i="2"/>
  <c r="D15" i="2"/>
  <c r="J14" i="2"/>
  <c r="I14" i="2"/>
  <c r="H25" i="2"/>
  <c r="D14" i="2"/>
  <c r="J13" i="2"/>
  <c r="I13" i="2"/>
  <c r="D13" i="2"/>
  <c r="B6" i="2"/>
  <c r="B8" i="2" s="1"/>
  <c r="B4" i="2"/>
  <c r="D37" i="2" l="1"/>
  <c r="J25" i="2"/>
  <c r="I25" i="2"/>
  <c r="D15" i="1"/>
  <c r="D14" i="1"/>
  <c r="D13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C37" i="1" l="1"/>
  <c r="B37" i="1"/>
  <c r="G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H14" i="1"/>
  <c r="J14" i="1" s="1"/>
  <c r="J13" i="1"/>
  <c r="I13" i="1"/>
  <c r="D37" i="1" l="1"/>
  <c r="I14" i="1"/>
  <c r="H25" i="1"/>
  <c r="J25" i="1" s="1"/>
  <c r="I25" i="1" l="1"/>
  <c r="B4" i="1"/>
  <c r="B6" i="1"/>
  <c r="B8" i="1" s="1"/>
</calcChain>
</file>

<file path=xl/sharedStrings.xml><?xml version="1.0" encoding="utf-8"?>
<sst xmlns="http://schemas.openxmlformats.org/spreadsheetml/2006/main" count="72" uniqueCount="40">
  <si>
    <t>Calendar Days</t>
  </si>
  <si>
    <t>Goal</t>
  </si>
  <si>
    <t>Bookings</t>
  </si>
  <si>
    <t>Dates booked</t>
  </si>
  <si>
    <t>Amount of Days</t>
  </si>
  <si>
    <t>Rent</t>
  </si>
  <si>
    <t>2/10-2/16</t>
  </si>
  <si>
    <t>2/23-3/16</t>
  </si>
  <si>
    <t>Fixed daily Rate for Goal</t>
  </si>
  <si>
    <t>Jan</t>
  </si>
  <si>
    <t>Month</t>
  </si>
  <si>
    <t>Occupancy</t>
  </si>
  <si>
    <t>Total Days</t>
  </si>
  <si>
    <t>Days Booked</t>
  </si>
  <si>
    <t>Days available</t>
  </si>
  <si>
    <t>Feb</t>
  </si>
  <si>
    <t>March</t>
  </si>
  <si>
    <t>April</t>
  </si>
  <si>
    <t>May</t>
  </si>
  <si>
    <t>June</t>
  </si>
  <si>
    <t>July</t>
  </si>
  <si>
    <t>August</t>
  </si>
  <si>
    <t>Sept</t>
  </si>
  <si>
    <t>Oct</t>
  </si>
  <si>
    <t>Nov</t>
  </si>
  <si>
    <t>Dec</t>
  </si>
  <si>
    <t>Total</t>
  </si>
  <si>
    <t>Actual Occupancy</t>
  </si>
  <si>
    <t>Projected Occupancy Rate</t>
  </si>
  <si>
    <t>Amount booked</t>
  </si>
  <si>
    <t>Daily Rent</t>
  </si>
  <si>
    <t>1/13-1/28</t>
  </si>
  <si>
    <t>1/2-1/6</t>
  </si>
  <si>
    <t>Variable daily rate</t>
  </si>
  <si>
    <t>1/1-1/31</t>
  </si>
  <si>
    <t>2/1-2/28</t>
  </si>
  <si>
    <t>3/1-3/31</t>
  </si>
  <si>
    <t>3/17-3/29</t>
  </si>
  <si>
    <t>04/4-04/11</t>
  </si>
  <si>
    <t>1/6-1-9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</si>
</sst>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;@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3" xfId="0" applyNumberFormat="1" applyFont="1" applyFill="1" applyBorder="1" applyAlignment="1" applyProtection="1">
      <alignment horizontal="center" vertical="center" wrapText="1"/>
      <protection locked="0"/>
    </xf>
    <xf numFmtId="10" fontId="0" fillId="3" borderId="3" xfId="0" applyNumberForma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2" xfId="0" applyFill="1" applyBorder="1" applyAlignment="1" applyProtection="1">
      <alignment horizontal="center" vertical="center" wrapText="1"/>
      <protection locked="0"/>
    </xf>
    <xf numFmtId="0" fontId="0" fillId="3" borderId="2" xfId="0" applyFont="1" applyFill="1" applyBorder="1" applyAlignment="1" applyProtection="1">
      <alignment horizontal="center" vertical="center" wrapText="1"/>
      <protection locked="0"/>
    </xf>
    <xf numFmtId="164" fontId="0" fillId="3" borderId="2" xfId="0" applyNumberFormat="1" applyFill="1" applyBorder="1" applyAlignment="1" applyProtection="1">
      <alignment horizontal="center" vertical="center" wrapText="1"/>
      <protection locked="0"/>
    </xf>
    <xf numFmtId="164" fontId="0" fillId="3" borderId="3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0" fontId="0" fillId="4" borderId="3" xfId="0" applyNumberForma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16" fontId="0" fillId="3" borderId="1" xfId="0" applyNumberFormat="1" applyFill="1" applyBorder="1" applyAlignment="1" applyProtection="1">
      <alignment horizontal="center" vertical="center" wrapText="1"/>
      <protection locked="0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E0A3-644A-A647-828D-776ABF17F664}">
  <dimension ref="A1:J37"/>
  <sheetViews>
    <sheetView tabSelected="1" topLeftCell="A10" workbookViewId="0">
      <selection activeCell="H14" sqref="H14"/>
    </sheetView>
  </sheetViews>
  <sheetFormatPr baseColWidth="10" defaultRowHeight="16" x14ac:dyDescent="0.2"/>
  <cols>
    <col min="1" max="1" width="25.5" style="1" bestFit="1" customWidth="1"/>
    <col min="2" max="2" width="18.33203125" style="1" customWidth="1"/>
    <col min="3" max="3" width="18.5" style="1" customWidth="1"/>
    <col min="4" max="16384" width="10.83203125" style="1"/>
  </cols>
  <sheetData>
    <row r="1" spans="1:10" ht="18" thickBot="1" x14ac:dyDescent="0.25">
      <c r="A1" s="2" t="s">
        <v>1</v>
      </c>
      <c r="B1" s="5">
        <v>100000</v>
      </c>
    </row>
    <row r="2" spans="1:10" ht="18" thickBot="1" x14ac:dyDescent="0.25">
      <c r="A2" s="2" t="s">
        <v>0</v>
      </c>
      <c r="B2" s="3">
        <v>365</v>
      </c>
    </row>
    <row r="3" spans="1:10" ht="18" thickBot="1" x14ac:dyDescent="0.25">
      <c r="A3" s="2" t="s">
        <v>28</v>
      </c>
      <c r="B3" s="6">
        <v>0.5</v>
      </c>
    </row>
    <row r="4" spans="1:10" ht="18" thickBot="1" x14ac:dyDescent="0.25">
      <c r="A4" s="2" t="s">
        <v>8</v>
      </c>
      <c r="B4" s="4">
        <f>$B$1/($B$2*$B$3)</f>
        <v>547.94520547945206</v>
      </c>
    </row>
    <row r="5" spans="1:10" ht="17" thickBot="1" x14ac:dyDescent="0.25"/>
    <row r="6" spans="1:10" ht="18" thickBot="1" x14ac:dyDescent="0.25">
      <c r="A6" s="12" t="s">
        <v>29</v>
      </c>
      <c r="B6" s="16">
        <f>SUM(C13:C36)</f>
        <v>26127.64</v>
      </c>
    </row>
    <row r="7" spans="1:10" ht="17" thickBot="1" x14ac:dyDescent="0.25"/>
    <row r="8" spans="1:10" ht="18" thickBot="1" x14ac:dyDescent="0.25">
      <c r="A8" s="12" t="s">
        <v>33</v>
      </c>
      <c r="B8" s="16">
        <f>($B$1-$B$6)/(($B$2-SUM(B13:B36))*$B$3)</f>
        <v>502.53306122448981</v>
      </c>
    </row>
    <row r="10" spans="1:10" ht="17" thickBot="1" x14ac:dyDescent="0.25"/>
    <row r="11" spans="1:10" ht="17" thickBot="1" x14ac:dyDescent="0.25">
      <c r="A11" s="23" t="s">
        <v>2</v>
      </c>
      <c r="B11" s="24"/>
      <c r="C11" s="24"/>
      <c r="D11" s="14"/>
      <c r="F11" s="23" t="s">
        <v>27</v>
      </c>
      <c r="G11" s="24"/>
      <c r="H11" s="24"/>
      <c r="I11" s="24"/>
      <c r="J11" s="25"/>
    </row>
    <row r="12" spans="1:10" ht="35" thickBot="1" x14ac:dyDescent="0.25">
      <c r="A12" s="12" t="s">
        <v>3</v>
      </c>
      <c r="B12" s="13" t="s">
        <v>4</v>
      </c>
      <c r="C12" s="13" t="s">
        <v>5</v>
      </c>
      <c r="D12" s="14" t="s">
        <v>30</v>
      </c>
      <c r="F12" s="12" t="s">
        <v>10</v>
      </c>
      <c r="G12" s="13" t="s">
        <v>12</v>
      </c>
      <c r="H12" s="13" t="s">
        <v>13</v>
      </c>
      <c r="I12" s="13" t="s">
        <v>14</v>
      </c>
      <c r="J12" s="14" t="s">
        <v>11</v>
      </c>
    </row>
    <row r="13" spans="1:10" ht="18" thickBot="1" x14ac:dyDescent="0.25">
      <c r="A13" s="7" t="s">
        <v>6</v>
      </c>
      <c r="B13" s="8">
        <v>7</v>
      </c>
      <c r="C13" s="10">
        <v>2022.45</v>
      </c>
      <c r="D13" s="11">
        <f t="shared" ref="D13:D36" si="0">IF(A13="","",SUM(C13/B13))</f>
        <v>288.92142857142858</v>
      </c>
      <c r="F13" s="12" t="s">
        <v>9</v>
      </c>
      <c r="G13" s="13">
        <v>31</v>
      </c>
      <c r="H13" s="9">
        <v>23</v>
      </c>
      <c r="I13" s="13">
        <f t="shared" ref="I13:I24" si="1">SUM(G13-H13)</f>
        <v>8</v>
      </c>
      <c r="J13" s="15">
        <f t="shared" ref="J13:J24" si="2">H13/G13</f>
        <v>0.74193548387096775</v>
      </c>
    </row>
    <row r="14" spans="1:10" ht="18" thickBot="1" x14ac:dyDescent="0.25">
      <c r="A14" s="7" t="s">
        <v>7</v>
      </c>
      <c r="B14" s="8">
        <v>21</v>
      </c>
      <c r="C14" s="10">
        <v>8550</v>
      </c>
      <c r="D14" s="11">
        <f t="shared" si="0"/>
        <v>407.14285714285717</v>
      </c>
      <c r="F14" s="12" t="s">
        <v>15</v>
      </c>
      <c r="G14" s="13">
        <v>28</v>
      </c>
      <c r="H14" s="9">
        <f>7+8</f>
        <v>15</v>
      </c>
      <c r="I14" s="13">
        <f t="shared" si="1"/>
        <v>13</v>
      </c>
      <c r="J14" s="15">
        <f t="shared" si="2"/>
        <v>0.5357142857142857</v>
      </c>
    </row>
    <row r="15" spans="1:10" ht="18" thickBot="1" x14ac:dyDescent="0.25">
      <c r="A15" s="7" t="s">
        <v>31</v>
      </c>
      <c r="B15" s="8">
        <v>15</v>
      </c>
      <c r="C15" s="10">
        <v>4445.51</v>
      </c>
      <c r="D15" s="11">
        <f t="shared" si="0"/>
        <v>296.36733333333336</v>
      </c>
      <c r="F15" s="12" t="s">
        <v>16</v>
      </c>
      <c r="G15" s="13">
        <v>31</v>
      </c>
      <c r="H15" s="9">
        <v>26</v>
      </c>
      <c r="I15" s="13">
        <f t="shared" si="1"/>
        <v>5</v>
      </c>
      <c r="J15" s="15">
        <f t="shared" si="2"/>
        <v>0.83870967741935487</v>
      </c>
    </row>
    <row r="16" spans="1:10" ht="18" thickBot="1" x14ac:dyDescent="0.25">
      <c r="A16" s="7" t="s">
        <v>32</v>
      </c>
      <c r="B16" s="8">
        <v>4</v>
      </c>
      <c r="C16" s="10">
        <v>1746</v>
      </c>
      <c r="D16" s="11">
        <f t="shared" si="0"/>
        <v>436.5</v>
      </c>
      <c r="F16" s="12" t="s">
        <v>17</v>
      </c>
      <c r="G16" s="13">
        <v>30</v>
      </c>
      <c r="H16" s="9">
        <v>7</v>
      </c>
      <c r="I16" s="13">
        <f t="shared" si="1"/>
        <v>23</v>
      </c>
      <c r="J16" s="15">
        <f t="shared" si="2"/>
        <v>0.23333333333333334</v>
      </c>
    </row>
    <row r="17" spans="1:10" ht="18" thickBot="1" x14ac:dyDescent="0.25">
      <c r="A17" s="18">
        <v>43101</v>
      </c>
      <c r="B17" s="8">
        <v>1</v>
      </c>
      <c r="C17" s="10">
        <v>776</v>
      </c>
      <c r="D17" s="11">
        <f t="shared" si="0"/>
        <v>776</v>
      </c>
      <c r="F17" s="12" t="s">
        <v>18</v>
      </c>
      <c r="G17" s="13">
        <v>31</v>
      </c>
      <c r="H17" s="9"/>
      <c r="I17" s="13">
        <f t="shared" si="1"/>
        <v>31</v>
      </c>
      <c r="J17" s="15">
        <f t="shared" si="2"/>
        <v>0</v>
      </c>
    </row>
    <row r="18" spans="1:10" ht="18" thickBot="1" x14ac:dyDescent="0.25">
      <c r="A18" s="7" t="s">
        <v>37</v>
      </c>
      <c r="B18" s="8">
        <v>13</v>
      </c>
      <c r="C18" s="10">
        <v>4632.5</v>
      </c>
      <c r="D18" s="11">
        <f t="shared" si="0"/>
        <v>356.34615384615387</v>
      </c>
      <c r="F18" s="12" t="s">
        <v>19</v>
      </c>
      <c r="G18" s="13">
        <v>30</v>
      </c>
      <c r="H18" s="9"/>
      <c r="I18" s="13">
        <f t="shared" si="1"/>
        <v>30</v>
      </c>
      <c r="J18" s="15">
        <f t="shared" si="2"/>
        <v>0</v>
      </c>
    </row>
    <row r="19" spans="1:10" ht="18" thickBot="1" x14ac:dyDescent="0.25">
      <c r="A19" s="22" t="s">
        <v>38</v>
      </c>
      <c r="B19" s="8">
        <v>7</v>
      </c>
      <c r="C19" s="10">
        <v>3009.43</v>
      </c>
      <c r="D19" s="11">
        <f t="shared" si="0"/>
        <v>429.9185714285714</v>
      </c>
      <c r="F19" s="12" t="s">
        <v>20</v>
      </c>
      <c r="G19" s="13">
        <v>31</v>
      </c>
      <c r="H19" s="9"/>
      <c r="I19" s="13">
        <f t="shared" si="1"/>
        <v>31</v>
      </c>
      <c r="J19" s="15">
        <f t="shared" si="2"/>
        <v>0</v>
      </c>
    </row>
    <row r="20" spans="1:10" ht="18" thickBot="1" x14ac:dyDescent="0.25">
      <c r="A20" s="7" t="s">
        <v>39</v>
      </c>
      <c r="B20" s="8">
        <v>3</v>
      </c>
      <c r="C20" s="10">
        <v>945.75</v>
      </c>
      <c r="D20" s="11">
        <f t="shared" si="0"/>
        <v>315.25</v>
      </c>
      <c r="F20" s="12" t="s">
        <v>21</v>
      </c>
      <c r="G20" s="13">
        <v>31</v>
      </c>
      <c r="H20" s="9"/>
      <c r="I20" s="13">
        <f t="shared" si="1"/>
        <v>31</v>
      </c>
      <c r="J20" s="15">
        <f t="shared" si="2"/>
        <v>0</v>
      </c>
    </row>
    <row r="21" spans="1:10" ht="18" thickBot="1" x14ac:dyDescent="0.25">
      <c r="A21" s="7"/>
      <c r="B21" s="8"/>
      <c r="C21" s="10"/>
      <c r="D21" s="11" t="str">
        <f t="shared" si="0"/>
        <v/>
      </c>
      <c r="F21" s="12" t="s">
        <v>22</v>
      </c>
      <c r="G21" s="13">
        <v>30</v>
      </c>
      <c r="H21" s="9"/>
      <c r="I21" s="13">
        <f t="shared" si="1"/>
        <v>30</v>
      </c>
      <c r="J21" s="15">
        <f t="shared" si="2"/>
        <v>0</v>
      </c>
    </row>
    <row r="22" spans="1:10" ht="18" thickBot="1" x14ac:dyDescent="0.25">
      <c r="A22" s="7"/>
      <c r="B22" s="8"/>
      <c r="C22" s="10"/>
      <c r="D22" s="11" t="str">
        <f t="shared" si="0"/>
        <v/>
      </c>
      <c r="F22" s="12" t="s">
        <v>23</v>
      </c>
      <c r="G22" s="13">
        <v>31</v>
      </c>
      <c r="H22" s="9"/>
      <c r="I22" s="13">
        <f t="shared" si="1"/>
        <v>31</v>
      </c>
      <c r="J22" s="15">
        <f t="shared" si="2"/>
        <v>0</v>
      </c>
    </row>
    <row r="23" spans="1:10" ht="18" thickBot="1" x14ac:dyDescent="0.25">
      <c r="A23" s="7"/>
      <c r="B23" s="8"/>
      <c r="C23" s="10"/>
      <c r="D23" s="11" t="str">
        <f t="shared" si="0"/>
        <v/>
      </c>
      <c r="F23" s="12" t="s">
        <v>24</v>
      </c>
      <c r="G23" s="13">
        <v>30</v>
      </c>
      <c r="H23" s="9"/>
      <c r="I23" s="13">
        <f t="shared" si="1"/>
        <v>30</v>
      </c>
      <c r="J23" s="15">
        <f t="shared" si="2"/>
        <v>0</v>
      </c>
    </row>
    <row r="24" spans="1:10" ht="18" thickBot="1" x14ac:dyDescent="0.25">
      <c r="A24" s="7"/>
      <c r="B24" s="8"/>
      <c r="C24" s="10"/>
      <c r="D24" s="11" t="str">
        <f t="shared" si="0"/>
        <v/>
      </c>
      <c r="F24" s="12" t="s">
        <v>25</v>
      </c>
      <c r="G24" s="13">
        <v>31</v>
      </c>
      <c r="H24" s="9"/>
      <c r="I24" s="13">
        <f t="shared" si="1"/>
        <v>31</v>
      </c>
      <c r="J24" s="15">
        <f t="shared" si="2"/>
        <v>0</v>
      </c>
    </row>
    <row r="25" spans="1:10" ht="18" thickBot="1" x14ac:dyDescent="0.25">
      <c r="A25" s="7"/>
      <c r="B25" s="8"/>
      <c r="C25" s="10"/>
      <c r="D25" s="11" t="str">
        <f t="shared" si="0"/>
        <v/>
      </c>
      <c r="F25" s="12" t="s">
        <v>26</v>
      </c>
      <c r="G25" s="13">
        <f>SUM(G13:G24)</f>
        <v>365</v>
      </c>
      <c r="H25" s="13">
        <f>SUM(H13:H24)</f>
        <v>71</v>
      </c>
      <c r="I25" s="13">
        <f>SUM(G25-H25)</f>
        <v>294</v>
      </c>
      <c r="J25" s="15">
        <f>H25/G25</f>
        <v>0.19452054794520549</v>
      </c>
    </row>
    <row r="26" spans="1:10" ht="18" thickBot="1" x14ac:dyDescent="0.25">
      <c r="A26" s="7"/>
      <c r="B26" s="8"/>
      <c r="C26" s="10"/>
      <c r="D26" s="11" t="str">
        <f t="shared" si="0"/>
        <v/>
      </c>
    </row>
    <row r="27" spans="1:10" ht="18" thickBot="1" x14ac:dyDescent="0.25">
      <c r="A27" s="7"/>
      <c r="B27" s="8"/>
      <c r="C27" s="10"/>
      <c r="D27" s="11" t="str">
        <f t="shared" si="0"/>
        <v/>
      </c>
    </row>
    <row r="28" spans="1:10" ht="18" thickBot="1" x14ac:dyDescent="0.25">
      <c r="A28" s="7"/>
      <c r="B28" s="8"/>
      <c r="C28" s="10"/>
      <c r="D28" s="11" t="str">
        <f t="shared" si="0"/>
        <v/>
      </c>
    </row>
    <row r="29" spans="1:10" ht="18" thickBot="1" x14ac:dyDescent="0.25">
      <c r="A29" s="7"/>
      <c r="B29" s="8"/>
      <c r="C29" s="10"/>
      <c r="D29" s="11" t="str">
        <f t="shared" si="0"/>
        <v/>
      </c>
    </row>
    <row r="30" spans="1:10" ht="18" thickBot="1" x14ac:dyDescent="0.25">
      <c r="A30" s="7"/>
      <c r="B30" s="8"/>
      <c r="C30" s="10"/>
      <c r="D30" s="11" t="str">
        <f t="shared" si="0"/>
        <v/>
      </c>
    </row>
    <row r="31" spans="1:10" ht="18" thickBot="1" x14ac:dyDescent="0.25">
      <c r="A31" s="7"/>
      <c r="B31" s="8"/>
      <c r="C31" s="10"/>
      <c r="D31" s="11" t="str">
        <f t="shared" si="0"/>
        <v/>
      </c>
    </row>
    <row r="32" spans="1:10" ht="18" thickBot="1" x14ac:dyDescent="0.25">
      <c r="A32" s="7"/>
      <c r="B32" s="8"/>
      <c r="C32" s="10"/>
      <c r="D32" s="11" t="str">
        <f t="shared" si="0"/>
        <v/>
      </c>
    </row>
    <row r="33" spans="1:4" ht="18" thickBot="1" x14ac:dyDescent="0.25">
      <c r="A33" s="7"/>
      <c r="B33" s="8"/>
      <c r="C33" s="10"/>
      <c r="D33" s="11" t="str">
        <f t="shared" si="0"/>
        <v/>
      </c>
    </row>
    <row r="34" spans="1:4" ht="18" thickBot="1" x14ac:dyDescent="0.25">
      <c r="A34" s="7"/>
      <c r="B34" s="8"/>
      <c r="C34" s="10"/>
      <c r="D34" s="11" t="str">
        <f t="shared" si="0"/>
        <v/>
      </c>
    </row>
    <row r="35" spans="1:4" ht="18" thickBot="1" x14ac:dyDescent="0.25">
      <c r="A35" s="7"/>
      <c r="B35" s="8"/>
      <c r="C35" s="10"/>
      <c r="D35" s="11" t="str">
        <f t="shared" si="0"/>
        <v/>
      </c>
    </row>
    <row r="36" spans="1:4" ht="18" thickBot="1" x14ac:dyDescent="0.25">
      <c r="A36" s="7"/>
      <c r="B36" s="8"/>
      <c r="C36" s="10"/>
      <c r="D36" s="11" t="str">
        <f t="shared" si="0"/>
        <v/>
      </c>
    </row>
    <row r="37" spans="1:4" ht="18" thickBot="1" x14ac:dyDescent="0.25">
      <c r="A37" s="12" t="s">
        <v>26</v>
      </c>
      <c r="B37" s="13">
        <f>SUM(B13:B36)</f>
        <v>71</v>
      </c>
      <c r="C37" s="17">
        <f>SUM(C13:C36)</f>
        <v>26127.64</v>
      </c>
      <c r="D37" s="16">
        <f>(C37/B37)</f>
        <v>367.9949295774648</v>
      </c>
    </row>
  </sheetData>
  <mergeCells count="2">
    <mergeCell ref="A11:C11"/>
    <mergeCell ref="F11:J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AA41-4ACE-A94A-B608-BEFF5D82ED3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D31E-C2C5-1D42-93C9-A4ADDF0D99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B298-4FED-844F-AF90-9058A29794A8}">
  <dimension ref="A1:J37"/>
  <sheetViews>
    <sheetView workbookViewId="0">
      <selection activeCell="H15" sqref="H15"/>
    </sheetView>
  </sheetViews>
  <sheetFormatPr baseColWidth="10" defaultRowHeight="16" x14ac:dyDescent="0.2"/>
  <cols>
    <col min="1" max="1" width="25.5" style="1" bestFit="1" customWidth="1"/>
    <col min="2" max="2" width="18.33203125" style="1" customWidth="1"/>
    <col min="3" max="3" width="18.5" style="1" customWidth="1"/>
    <col min="4" max="16384" width="10.83203125" style="1"/>
  </cols>
  <sheetData>
    <row r="1" spans="1:10" ht="18" thickBot="1" x14ac:dyDescent="0.25">
      <c r="A1" s="2" t="s">
        <v>1</v>
      </c>
      <c r="B1" s="5">
        <v>100000</v>
      </c>
    </row>
    <row r="2" spans="1:10" ht="18" thickBot="1" x14ac:dyDescent="0.25">
      <c r="A2" s="2" t="s">
        <v>0</v>
      </c>
      <c r="B2" s="3">
        <v>365</v>
      </c>
    </row>
    <row r="3" spans="1:10" ht="18" thickBot="1" x14ac:dyDescent="0.25">
      <c r="A3" s="2" t="s">
        <v>28</v>
      </c>
      <c r="B3" s="6">
        <v>0.4</v>
      </c>
    </row>
    <row r="4" spans="1:10" ht="18" thickBot="1" x14ac:dyDescent="0.25">
      <c r="A4" s="2" t="s">
        <v>8</v>
      </c>
      <c r="B4" s="4">
        <f>$B$1/($B$2*$B$3)</f>
        <v>684.93150684931504</v>
      </c>
    </row>
    <row r="5" spans="1:10" ht="17" thickBot="1" x14ac:dyDescent="0.25"/>
    <row r="6" spans="1:10" ht="18" thickBot="1" x14ac:dyDescent="0.25">
      <c r="A6" s="19" t="s">
        <v>29</v>
      </c>
      <c r="B6" s="16">
        <f>SUM(C13:C36)</f>
        <v>16363.650000000001</v>
      </c>
    </row>
    <row r="7" spans="1:10" ht="17" thickBot="1" x14ac:dyDescent="0.25"/>
    <row r="8" spans="1:10" ht="18" thickBot="1" x14ac:dyDescent="0.25">
      <c r="A8" s="19" t="s">
        <v>33</v>
      </c>
      <c r="B8" s="16">
        <f>($B$1-$B$6)/(($B$2-SUM(B13:B36))*$B$3)</f>
        <v>760.33045454545459</v>
      </c>
    </row>
    <row r="10" spans="1:10" ht="17" thickBot="1" x14ac:dyDescent="0.25"/>
    <row r="11" spans="1:10" ht="17" thickBot="1" x14ac:dyDescent="0.25">
      <c r="A11" s="23" t="s">
        <v>2</v>
      </c>
      <c r="B11" s="24"/>
      <c r="C11" s="24"/>
      <c r="D11" s="21"/>
      <c r="F11" s="23" t="s">
        <v>27</v>
      </c>
      <c r="G11" s="24"/>
      <c r="H11" s="24"/>
      <c r="I11" s="24"/>
      <c r="J11" s="25"/>
    </row>
    <row r="12" spans="1:10" ht="35" thickBot="1" x14ac:dyDescent="0.25">
      <c r="A12" s="19" t="s">
        <v>3</v>
      </c>
      <c r="B12" s="20" t="s">
        <v>4</v>
      </c>
      <c r="C12" s="20" t="s">
        <v>5</v>
      </c>
      <c r="D12" s="21" t="s">
        <v>30</v>
      </c>
      <c r="F12" s="19" t="s">
        <v>10</v>
      </c>
      <c r="G12" s="20" t="s">
        <v>12</v>
      </c>
      <c r="H12" s="20" t="s">
        <v>13</v>
      </c>
      <c r="I12" s="20" t="s">
        <v>14</v>
      </c>
      <c r="J12" s="21" t="s">
        <v>11</v>
      </c>
    </row>
    <row r="13" spans="1:10" ht="18" thickBot="1" x14ac:dyDescent="0.25">
      <c r="A13" s="7" t="s">
        <v>34</v>
      </c>
      <c r="B13" s="8">
        <v>31</v>
      </c>
      <c r="C13" s="10">
        <v>5454.55</v>
      </c>
      <c r="D13" s="11">
        <f t="shared" ref="D13:D36" si="0">IF(A13="","",SUM(C13/B13))</f>
        <v>175.95322580645163</v>
      </c>
      <c r="F13" s="19" t="s">
        <v>9</v>
      </c>
      <c r="G13" s="20">
        <v>31</v>
      </c>
      <c r="H13" s="9">
        <v>31</v>
      </c>
      <c r="I13" s="20">
        <f t="shared" ref="I13:I24" si="1">SUM(G13-H13)</f>
        <v>0</v>
      </c>
      <c r="J13" s="15">
        <f t="shared" ref="J13:J24" si="2">H13/G13</f>
        <v>1</v>
      </c>
    </row>
    <row r="14" spans="1:10" ht="18" thickBot="1" x14ac:dyDescent="0.25">
      <c r="A14" s="7" t="s">
        <v>35</v>
      </c>
      <c r="B14" s="8">
        <v>28</v>
      </c>
      <c r="C14" s="10">
        <v>5454.55</v>
      </c>
      <c r="D14" s="11">
        <f t="shared" si="0"/>
        <v>194.80535714285716</v>
      </c>
      <c r="F14" s="19" t="s">
        <v>15</v>
      </c>
      <c r="G14" s="20">
        <v>28</v>
      </c>
      <c r="H14" s="9">
        <v>28</v>
      </c>
      <c r="I14" s="20">
        <f t="shared" si="1"/>
        <v>0</v>
      </c>
      <c r="J14" s="15">
        <f t="shared" si="2"/>
        <v>1</v>
      </c>
    </row>
    <row r="15" spans="1:10" ht="18" thickBot="1" x14ac:dyDescent="0.25">
      <c r="A15" s="7" t="s">
        <v>36</v>
      </c>
      <c r="B15" s="8">
        <v>31</v>
      </c>
      <c r="C15" s="10">
        <v>5454.55</v>
      </c>
      <c r="D15" s="11">
        <f t="shared" si="0"/>
        <v>175.95322580645163</v>
      </c>
      <c r="F15" s="19" t="s">
        <v>16</v>
      </c>
      <c r="G15" s="20">
        <v>31</v>
      </c>
      <c r="H15" s="9">
        <v>31</v>
      </c>
      <c r="I15" s="20">
        <f t="shared" si="1"/>
        <v>0</v>
      </c>
      <c r="J15" s="15">
        <f t="shared" si="2"/>
        <v>1</v>
      </c>
    </row>
    <row r="16" spans="1:10" ht="18" thickBot="1" x14ac:dyDescent="0.25">
      <c r="A16" s="7"/>
      <c r="B16" s="8"/>
      <c r="C16" s="10"/>
      <c r="D16" s="11" t="str">
        <f t="shared" si="0"/>
        <v/>
      </c>
      <c r="F16" s="19" t="s">
        <v>17</v>
      </c>
      <c r="G16" s="20">
        <v>30</v>
      </c>
      <c r="H16" s="9"/>
      <c r="I16" s="20">
        <f t="shared" si="1"/>
        <v>30</v>
      </c>
      <c r="J16" s="15">
        <f t="shared" si="2"/>
        <v>0</v>
      </c>
    </row>
    <row r="17" spans="1:10" ht="18" thickBot="1" x14ac:dyDescent="0.25">
      <c r="A17" s="18"/>
      <c r="B17" s="8"/>
      <c r="C17" s="10"/>
      <c r="D17" s="11" t="str">
        <f t="shared" si="0"/>
        <v/>
      </c>
      <c r="F17" s="19" t="s">
        <v>18</v>
      </c>
      <c r="G17" s="20">
        <v>31</v>
      </c>
      <c r="H17" s="9"/>
      <c r="I17" s="20">
        <f t="shared" si="1"/>
        <v>31</v>
      </c>
      <c r="J17" s="15">
        <f t="shared" si="2"/>
        <v>0</v>
      </c>
    </row>
    <row r="18" spans="1:10" ht="18" thickBot="1" x14ac:dyDescent="0.25">
      <c r="A18" s="7"/>
      <c r="B18" s="8"/>
      <c r="C18" s="10"/>
      <c r="D18" s="11" t="str">
        <f t="shared" si="0"/>
        <v/>
      </c>
      <c r="F18" s="19" t="s">
        <v>19</v>
      </c>
      <c r="G18" s="20">
        <v>30</v>
      </c>
      <c r="H18" s="9"/>
      <c r="I18" s="20">
        <f t="shared" si="1"/>
        <v>30</v>
      </c>
      <c r="J18" s="15">
        <f t="shared" si="2"/>
        <v>0</v>
      </c>
    </row>
    <row r="19" spans="1:10" ht="18" thickBot="1" x14ac:dyDescent="0.25">
      <c r="A19" s="7"/>
      <c r="B19" s="8"/>
      <c r="C19" s="10"/>
      <c r="D19" s="11" t="str">
        <f t="shared" si="0"/>
        <v/>
      </c>
      <c r="F19" s="19" t="s">
        <v>20</v>
      </c>
      <c r="G19" s="20">
        <v>31</v>
      </c>
      <c r="H19" s="9"/>
      <c r="I19" s="20">
        <f t="shared" si="1"/>
        <v>31</v>
      </c>
      <c r="J19" s="15">
        <f t="shared" si="2"/>
        <v>0</v>
      </c>
    </row>
    <row r="20" spans="1:10" ht="18" thickBot="1" x14ac:dyDescent="0.25">
      <c r="A20" s="7"/>
      <c r="B20" s="8"/>
      <c r="C20" s="10"/>
      <c r="D20" s="11" t="str">
        <f t="shared" si="0"/>
        <v/>
      </c>
      <c r="F20" s="19" t="s">
        <v>21</v>
      </c>
      <c r="G20" s="20">
        <v>31</v>
      </c>
      <c r="H20" s="9"/>
      <c r="I20" s="20">
        <f t="shared" si="1"/>
        <v>31</v>
      </c>
      <c r="J20" s="15">
        <f t="shared" si="2"/>
        <v>0</v>
      </c>
    </row>
    <row r="21" spans="1:10" ht="18" thickBot="1" x14ac:dyDescent="0.25">
      <c r="A21" s="7"/>
      <c r="B21" s="8"/>
      <c r="C21" s="10"/>
      <c r="D21" s="11" t="str">
        <f t="shared" si="0"/>
        <v/>
      </c>
      <c r="F21" s="19" t="s">
        <v>22</v>
      </c>
      <c r="G21" s="20">
        <v>30</v>
      </c>
      <c r="H21" s="9"/>
      <c r="I21" s="20">
        <f t="shared" si="1"/>
        <v>30</v>
      </c>
      <c r="J21" s="15">
        <f t="shared" si="2"/>
        <v>0</v>
      </c>
    </row>
    <row r="22" spans="1:10" ht="18" thickBot="1" x14ac:dyDescent="0.25">
      <c r="A22" s="7"/>
      <c r="B22" s="8"/>
      <c r="C22" s="10"/>
      <c r="D22" s="11" t="str">
        <f t="shared" si="0"/>
        <v/>
      </c>
      <c r="F22" s="19" t="s">
        <v>23</v>
      </c>
      <c r="G22" s="20">
        <v>31</v>
      </c>
      <c r="H22" s="9"/>
      <c r="I22" s="20">
        <f t="shared" si="1"/>
        <v>31</v>
      </c>
      <c r="J22" s="15">
        <f t="shared" si="2"/>
        <v>0</v>
      </c>
    </row>
    <row r="23" spans="1:10" ht="18" thickBot="1" x14ac:dyDescent="0.25">
      <c r="A23" s="7"/>
      <c r="B23" s="8"/>
      <c r="C23" s="10"/>
      <c r="D23" s="11" t="str">
        <f t="shared" si="0"/>
        <v/>
      </c>
      <c r="F23" s="19" t="s">
        <v>24</v>
      </c>
      <c r="G23" s="20">
        <v>30</v>
      </c>
      <c r="H23" s="9"/>
      <c r="I23" s="20">
        <f t="shared" si="1"/>
        <v>30</v>
      </c>
      <c r="J23" s="15">
        <f t="shared" si="2"/>
        <v>0</v>
      </c>
    </row>
    <row r="24" spans="1:10" ht="18" thickBot="1" x14ac:dyDescent="0.25">
      <c r="A24" s="7"/>
      <c r="B24" s="8"/>
      <c r="C24" s="10"/>
      <c r="D24" s="11" t="str">
        <f t="shared" si="0"/>
        <v/>
      </c>
      <c r="F24" s="19" t="s">
        <v>25</v>
      </c>
      <c r="G24" s="20">
        <v>31</v>
      </c>
      <c r="H24" s="9"/>
      <c r="I24" s="20">
        <f t="shared" si="1"/>
        <v>31</v>
      </c>
      <c r="J24" s="15">
        <f t="shared" si="2"/>
        <v>0</v>
      </c>
    </row>
    <row r="25" spans="1:10" ht="18" thickBot="1" x14ac:dyDescent="0.25">
      <c r="A25" s="7"/>
      <c r="B25" s="8"/>
      <c r="C25" s="10"/>
      <c r="D25" s="11" t="str">
        <f t="shared" si="0"/>
        <v/>
      </c>
      <c r="F25" s="19" t="s">
        <v>26</v>
      </c>
      <c r="G25" s="20">
        <f>SUM(G13:G24)</f>
        <v>365</v>
      </c>
      <c r="H25" s="20">
        <f>SUM(H13:H24)</f>
        <v>90</v>
      </c>
      <c r="I25" s="20">
        <f>SUM(G25-H25)</f>
        <v>275</v>
      </c>
      <c r="J25" s="15">
        <f>H25/G25</f>
        <v>0.24657534246575341</v>
      </c>
    </row>
    <row r="26" spans="1:10" ht="18" thickBot="1" x14ac:dyDescent="0.25">
      <c r="A26" s="7"/>
      <c r="B26" s="8"/>
      <c r="C26" s="10"/>
      <c r="D26" s="11" t="str">
        <f t="shared" si="0"/>
        <v/>
      </c>
    </row>
    <row r="27" spans="1:10" ht="18" thickBot="1" x14ac:dyDescent="0.25">
      <c r="A27" s="7"/>
      <c r="B27" s="8"/>
      <c r="C27" s="10"/>
      <c r="D27" s="11" t="str">
        <f t="shared" si="0"/>
        <v/>
      </c>
    </row>
    <row r="28" spans="1:10" ht="18" thickBot="1" x14ac:dyDescent="0.25">
      <c r="A28" s="7"/>
      <c r="B28" s="8"/>
      <c r="C28" s="10"/>
      <c r="D28" s="11" t="str">
        <f t="shared" si="0"/>
        <v/>
      </c>
    </row>
    <row r="29" spans="1:10" ht="18" thickBot="1" x14ac:dyDescent="0.25">
      <c r="A29" s="7"/>
      <c r="B29" s="8"/>
      <c r="C29" s="10"/>
      <c r="D29" s="11" t="str">
        <f t="shared" si="0"/>
        <v/>
      </c>
    </row>
    <row r="30" spans="1:10" ht="18" thickBot="1" x14ac:dyDescent="0.25">
      <c r="A30" s="7"/>
      <c r="B30" s="8"/>
      <c r="C30" s="10"/>
      <c r="D30" s="11" t="str">
        <f t="shared" si="0"/>
        <v/>
      </c>
    </row>
    <row r="31" spans="1:10" ht="18" thickBot="1" x14ac:dyDescent="0.25">
      <c r="A31" s="7"/>
      <c r="B31" s="8"/>
      <c r="C31" s="10"/>
      <c r="D31" s="11" t="str">
        <f t="shared" si="0"/>
        <v/>
      </c>
    </row>
    <row r="32" spans="1:10" ht="18" thickBot="1" x14ac:dyDescent="0.25">
      <c r="A32" s="7"/>
      <c r="B32" s="8"/>
      <c r="C32" s="10"/>
      <c r="D32" s="11" t="str">
        <f t="shared" si="0"/>
        <v/>
      </c>
    </row>
    <row r="33" spans="1:4" ht="18" thickBot="1" x14ac:dyDescent="0.25">
      <c r="A33" s="7"/>
      <c r="B33" s="8"/>
      <c r="C33" s="10"/>
      <c r="D33" s="11" t="str">
        <f t="shared" si="0"/>
        <v/>
      </c>
    </row>
    <row r="34" spans="1:4" ht="18" thickBot="1" x14ac:dyDescent="0.25">
      <c r="A34" s="7"/>
      <c r="B34" s="8"/>
      <c r="C34" s="10"/>
      <c r="D34" s="11" t="str">
        <f t="shared" si="0"/>
        <v/>
      </c>
    </row>
    <row r="35" spans="1:4" ht="18" thickBot="1" x14ac:dyDescent="0.25">
      <c r="A35" s="7"/>
      <c r="B35" s="8"/>
      <c r="C35" s="10"/>
      <c r="D35" s="11" t="str">
        <f t="shared" si="0"/>
        <v/>
      </c>
    </row>
    <row r="36" spans="1:4" ht="18" thickBot="1" x14ac:dyDescent="0.25">
      <c r="A36" s="7"/>
      <c r="B36" s="8"/>
      <c r="C36" s="10"/>
      <c r="D36" s="11" t="str">
        <f t="shared" si="0"/>
        <v/>
      </c>
    </row>
    <row r="37" spans="1:4" ht="18" thickBot="1" x14ac:dyDescent="0.25">
      <c r="A37" s="19" t="s">
        <v>26</v>
      </c>
      <c r="B37" s="20">
        <f>SUM(B13:B36)</f>
        <v>90</v>
      </c>
      <c r="C37" s="17">
        <f>SUM(C13:C36)</f>
        <v>16363.650000000001</v>
      </c>
      <c r="D37" s="16">
        <f>(C37/B37)</f>
        <v>181.81833333333336</v>
      </c>
    </row>
  </sheetData>
  <mergeCells count="2">
    <mergeCell ref="A11:C11"/>
    <mergeCell ref="F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Merion</vt:lpstr>
      <vt:lpstr>Sheet2</vt:lpstr>
      <vt:lpstr>Sheet3</vt:lpstr>
      <vt:lpstr>Beato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2018-11-27T18:13:36Z</dcterms:created>
  <dcterms:modified xsi:type="dcterms:W3CDTF">2018-12-12T01:15:51Z</dcterms:modified>
</cp:coreProperties>
</file>