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2C2E47A4-E75A-A548-BD1D-A50A1F9FD72C}" xr6:coauthVersionLast="45" xr6:coauthVersionMax="45" xr10:uidLastSave="{00000000-0000-0000-0000-000000000000}"/>
  <bookViews>
    <workbookView xWindow="700" yWindow="460" windowWidth="31900" windowHeight="20540" activeTab="3" xr2:uid="{00000000-000D-0000-FFFF-FFFF00000000}"/>
  </bookViews>
  <sheets>
    <sheet name="Notes" sheetId="1" r:id="rId1"/>
    <sheet name="Problem" sheetId="9" r:id="rId2"/>
    <sheet name="Networks" sheetId="3" r:id="rId3"/>
    <sheet name="Networks b" sheetId="11" r:id="rId4"/>
    <sheet name="Networks SUMIF" sheetId="10" r:id="rId5"/>
  </sheets>
  <definedNames>
    <definedName name="cities" localSheetId="3">'Networks b'!$B$4:$C$9</definedName>
    <definedName name="cities" localSheetId="4">'Networks SUMIF'!$B$4:$C$9</definedName>
    <definedName name="cities">Networks!$B$4:$C$9</definedName>
    <definedName name="from">'Networks b'!$B$4:$B$9</definedName>
    <definedName name="quads">#REF!</definedName>
    <definedName name="shipping">'Networks b'!$D$4:$D$9</definedName>
    <definedName name="solver_adj" localSheetId="3" hidden="1">'Networks b'!$D$4:$D$9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'Networks b'!$J$4:$J$8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tri" hidden="1">1000</definedName>
    <definedName name="solver_num" localSheetId="3" hidden="1">1</definedName>
    <definedName name="solver_opt" localSheetId="3" hidden="1">'Networks b'!$D$1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'Networks b'!$L$4:$L$8</definedName>
    <definedName name="solver_rlx" localSheetId="3" hidden="1">2</definedName>
    <definedName name="solver_rsd" localSheetId="3" hidden="1">0</definedName>
    <definedName name="solver_rsmp" hidden="1">2</definedName>
    <definedName name="solver_scl" localSheetId="3" hidden="1">1</definedName>
    <definedName name="solver_seed" hidden="1">0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  <definedName name="to">'Networks b'!$C$4:$C$9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4" i="11"/>
  <c r="H5" i="11"/>
  <c r="H6" i="11"/>
  <c r="H7" i="11"/>
  <c r="H8" i="11"/>
  <c r="H4" i="11"/>
  <c r="D1" i="11"/>
  <c r="B14" i="11"/>
  <c r="B11" i="11"/>
  <c r="B14" i="3"/>
  <c r="B11" i="3"/>
  <c r="H5" i="10"/>
  <c r="H6" i="10"/>
  <c r="H7" i="10"/>
  <c r="H8" i="10"/>
  <c r="H4" i="10"/>
  <c r="D1" i="10"/>
  <c r="J8" i="11" l="1"/>
  <c r="J5" i="11"/>
  <c r="J4" i="11"/>
  <c r="J7" i="11"/>
  <c r="J6" i="11"/>
  <c r="B14" i="10" l="1"/>
  <c r="B11" i="10"/>
</calcChain>
</file>

<file path=xl/sharedStrings.xml><?xml version="1.0" encoding="utf-8"?>
<sst xmlns="http://schemas.openxmlformats.org/spreadsheetml/2006/main" count="137" uniqueCount="44">
  <si>
    <t>Challenge:</t>
  </si>
  <si>
    <t>Setting:</t>
  </si>
  <si>
    <t>Terms:</t>
  </si>
  <si>
    <t>Goal: </t>
  </si>
  <si>
    <t>Resource Allocation Problem</t>
  </si>
  <si>
    <t>Transportation Problems</t>
  </si>
  <si>
    <t>Assignment Problems</t>
  </si>
  <si>
    <t>one Task per Person, one Person per Task</t>
  </si>
  <si>
    <t>Trains, Planes, and Automobiles</t>
  </si>
  <si>
    <t>Notes:</t>
  </si>
  <si>
    <t xml:space="preserve"> </t>
  </si>
  <si>
    <t>Nachtfliegen_07_Networks</t>
  </si>
  <si>
    <t>How to represent large networks</t>
  </si>
  <si>
    <t>Any network problem.  Nodes and Arcs.</t>
  </si>
  <si>
    <t>Minimize "shipping" costs</t>
  </si>
  <si>
    <t>From/To</t>
  </si>
  <si>
    <t>represents an Arc from Node 1 to Node 2</t>
  </si>
  <si>
    <t>Danger: typos</t>
  </si>
  <si>
    <t>Setting up SUMIF()</t>
  </si>
  <si>
    <t>From</t>
  </si>
  <si>
    <t>Abilene</t>
  </si>
  <si>
    <t>To</t>
  </si>
  <si>
    <t>Seattle</t>
  </si>
  <si>
    <t>New York</t>
  </si>
  <si>
    <t>Miami</t>
  </si>
  <si>
    <t>Fresno</t>
  </si>
  <si>
    <t>How many unique cities?</t>
  </si>
  <si>
    <t>How many Nodes</t>
  </si>
  <si>
    <t>How many Arcs?</t>
  </si>
  <si>
    <t>Ship</t>
  </si>
  <si>
    <t>How many cities?</t>
  </si>
  <si>
    <t>=SUMPRODUCT(1 / COUNTIF(cities, cities))</t>
  </si>
  <si>
    <t>=COUNTA(cities)</t>
  </si>
  <si>
    <t>Cost</t>
  </si>
  <si>
    <t>Total Cost</t>
  </si>
  <si>
    <t>In</t>
  </si>
  <si>
    <t>Out</t>
  </si>
  <si>
    <t>Net</t>
  </si>
  <si>
    <t>=</t>
  </si>
  <si>
    <t>In order to receive, City must be in the "To" column</t>
  </si>
  <si>
    <t>In order to ship, City must be in the "From" column</t>
  </si>
  <si>
    <t>SUMIF absolute vs named cells</t>
  </si>
  <si>
    <t>Total Shipping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</si>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</sst>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left"/>
    </xf>
    <xf numFmtId="0" fontId="0" fillId="2" borderId="0" xfId="0" applyFill="1"/>
    <xf numFmtId="0" fontId="0" fillId="0" borderId="0" xfId="0" quotePrefix="1"/>
    <xf numFmtId="6" fontId="0" fillId="3" borderId="0" xfId="0" applyNumberFormat="1" applyFill="1"/>
    <xf numFmtId="44" fontId="0" fillId="4" borderId="0" xfId="2" applyFont="1" applyFill="1"/>
    <xf numFmtId="0" fontId="0" fillId="3" borderId="0" xfId="0" applyFill="1"/>
    <xf numFmtId="44" fontId="0" fillId="0" borderId="0" xfId="2" applyFont="1"/>
    <xf numFmtId="0" fontId="0" fillId="5" borderId="0" xfId="0" applyFill="1" applyAlignment="1">
      <alignment horizontal="center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754859</xdr:colOff>
      <xdr:row>1</xdr:row>
      <xdr:rowOff>137711</xdr:rowOff>
    </xdr:from>
    <xdr:to>
      <xdr:col>4</xdr:col>
      <xdr:colOff>367229</xdr:colOff>
      <xdr:row>1</xdr:row>
      <xdr:rowOff>137711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4783DBB-49CE-EC4C-88FD-78913509D678}"/>
            </a:ext>
          </a:extLst>
        </xdr:cNvPr>
        <xdr:cNvCxnSpPr/>
      </xdr:nvCxnSpPr>
      <xdr:spPr>
        <a:xfrm>
          <a:off x="1581124" y="341727"/>
          <a:ext cx="16576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749759</xdr:colOff>
      <xdr:row>2</xdr:row>
      <xdr:rowOff>10201</xdr:rowOff>
    </xdr:from>
    <xdr:to>
      <xdr:col>2</xdr:col>
      <xdr:colOff>362129</xdr:colOff>
      <xdr:row>3</xdr:row>
      <xdr:rowOff>30603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AEAD12F-735E-EC43-BA98-7F9603209C5C}"/>
            </a:ext>
          </a:extLst>
        </xdr:cNvPr>
        <xdr:cNvCxnSpPr/>
      </xdr:nvCxnSpPr>
      <xdr:spPr>
        <a:xfrm>
          <a:off x="1576024" y="418233"/>
          <a:ext cx="438635" cy="2244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703855</xdr:colOff>
      <xdr:row>2</xdr:row>
      <xdr:rowOff>20402</xdr:rowOff>
    </xdr:from>
    <xdr:to>
      <xdr:col>4</xdr:col>
      <xdr:colOff>357028</xdr:colOff>
      <xdr:row>3</xdr:row>
      <xdr:rowOff>76506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6D493B1-ABA1-A040-A6FB-BB23BADA615A}"/>
            </a:ext>
          </a:extLst>
        </xdr:cNvPr>
        <xdr:cNvCxnSpPr/>
      </xdr:nvCxnSpPr>
      <xdr:spPr>
        <a:xfrm flipV="1">
          <a:off x="2749116" y="428434"/>
          <a:ext cx="479438" cy="260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698755</xdr:colOff>
      <xdr:row>4</xdr:row>
      <xdr:rowOff>10201</xdr:rowOff>
    </xdr:from>
    <xdr:to>
      <xdr:col>2</xdr:col>
      <xdr:colOff>382530</xdr:colOff>
      <xdr:row>5</xdr:row>
      <xdr:rowOff>117310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0E1630-0C17-7D4C-9E11-BC0A805FE7D9}"/>
            </a:ext>
          </a:extLst>
        </xdr:cNvPr>
        <xdr:cNvCxnSpPr/>
      </xdr:nvCxnSpPr>
      <xdr:spPr>
        <a:xfrm flipV="1">
          <a:off x="1525020" y="826265"/>
          <a:ext cx="510040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708956</xdr:colOff>
      <xdr:row>3</xdr:row>
      <xdr:rowOff>168313</xdr:rowOff>
    </xdr:from>
    <xdr:to>
      <xdr:col>4</xdr:col>
      <xdr:colOff>377430</xdr:colOff>
      <xdr:row>5</xdr:row>
      <xdr:rowOff>71406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C4AC2DF-3204-8B41-B33A-0CCBDBAECD62}"/>
            </a:ext>
          </a:extLst>
        </xdr:cNvPr>
        <xdr:cNvCxnSpPr/>
      </xdr:nvCxnSpPr>
      <xdr:spPr>
        <a:xfrm>
          <a:off x="2754217" y="780361"/>
          <a:ext cx="494739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739558</xdr:colOff>
      <xdr:row>5</xdr:row>
      <xdr:rowOff>153012</xdr:rowOff>
    </xdr:from>
    <xdr:to>
      <xdr:col>4</xdr:col>
      <xdr:colOff>392731</xdr:colOff>
      <xdr:row>5</xdr:row>
      <xdr:rowOff>153012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D11E44-9308-7B40-B879-543B935E2E3A}"/>
            </a:ext>
          </a:extLst>
        </xdr:cNvPr>
        <xdr:cNvCxnSpPr/>
      </xdr:nvCxnSpPr>
      <xdr:spPr>
        <a:xfrm>
          <a:off x="1565823" y="1173092"/>
          <a:ext cx="16984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754859</xdr:colOff>
      <xdr:row>2</xdr:row>
      <xdr:rowOff>137711</xdr:rowOff>
    </xdr:from>
    <xdr:to>
      <xdr:col>8</xdr:col>
      <xdr:colOff>367229</xdr:colOff>
      <xdr:row>2</xdr:row>
      <xdr:rowOff>137711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DE795A7-6015-0C45-AAA9-C33196FDCB67}"/>
            </a:ext>
          </a:extLst>
        </xdr:cNvPr>
        <xdr:cNvCxnSpPr/>
      </xdr:nvCxnSpPr>
      <xdr:spPr>
        <a:xfrm>
          <a:off x="1237459" y="340911"/>
          <a:ext cx="17586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749759</xdr:colOff>
      <xdr:row>3</xdr:row>
      <xdr:rowOff>10201</xdr:rowOff>
    </xdr:from>
    <xdr:to>
      <xdr:col>6</xdr:col>
      <xdr:colOff>362129</xdr:colOff>
      <xdr:row>4</xdr:row>
      <xdr:rowOff>30603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B3153B-CE89-B24A-BDA6-C3D5377293C7}"/>
            </a:ext>
          </a:extLst>
        </xdr:cNvPr>
        <xdr:cNvCxnSpPr/>
      </xdr:nvCxnSpPr>
      <xdr:spPr>
        <a:xfrm>
          <a:off x="1232359" y="416601"/>
          <a:ext cx="5394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703855</xdr:colOff>
      <xdr:row>3</xdr:row>
      <xdr:rowOff>20402</xdr:rowOff>
    </xdr:from>
    <xdr:to>
      <xdr:col>8</xdr:col>
      <xdr:colOff>357028</xdr:colOff>
      <xdr:row>4</xdr:row>
      <xdr:rowOff>76506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9EE8C2E-3D89-A74A-BA4C-E56392B5CDC3}"/>
            </a:ext>
          </a:extLst>
        </xdr:cNvPr>
        <xdr:cNvCxnSpPr/>
      </xdr:nvCxnSpPr>
      <xdr:spPr>
        <a:xfrm flipV="1">
          <a:off x="2507255" y="426802"/>
          <a:ext cx="4786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698755</xdr:colOff>
      <xdr:row>5</xdr:row>
      <xdr:rowOff>10201</xdr:rowOff>
    </xdr:from>
    <xdr:to>
      <xdr:col>6</xdr:col>
      <xdr:colOff>382530</xdr:colOff>
      <xdr:row>6</xdr:row>
      <xdr:rowOff>117310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CED02D-A35F-A149-964B-89281697CB17}"/>
            </a:ext>
          </a:extLst>
        </xdr:cNvPr>
        <xdr:cNvCxnSpPr/>
      </xdr:nvCxnSpPr>
      <xdr:spPr>
        <a:xfrm flipV="1">
          <a:off x="1181355" y="823001"/>
          <a:ext cx="6108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708956</xdr:colOff>
      <xdr:row>4</xdr:row>
      <xdr:rowOff>168313</xdr:rowOff>
    </xdr:from>
    <xdr:to>
      <xdr:col>8</xdr:col>
      <xdr:colOff>377430</xdr:colOff>
      <xdr:row>6</xdr:row>
      <xdr:rowOff>71406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6C1C73C-3100-2646-93A8-68EAA16D59B9}"/>
            </a:ext>
          </a:extLst>
        </xdr:cNvPr>
        <xdr:cNvCxnSpPr/>
      </xdr:nvCxnSpPr>
      <xdr:spPr>
        <a:xfrm>
          <a:off x="2512356" y="777913"/>
          <a:ext cx="4939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739558</xdr:colOff>
      <xdr:row>6</xdr:row>
      <xdr:rowOff>153012</xdr:rowOff>
    </xdr:from>
    <xdr:to>
      <xdr:col>8</xdr:col>
      <xdr:colOff>392731</xdr:colOff>
      <xdr:row>6</xdr:row>
      <xdr:rowOff>153012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E7EE1F4-2FAD-F74F-A32A-05C3F62D5B3B}"/>
            </a:ext>
          </a:extLst>
        </xdr:cNvPr>
        <xdr:cNvCxnSpPr/>
      </xdr:nvCxnSpPr>
      <xdr:spPr>
        <a:xfrm>
          <a:off x="1222158" y="1169012"/>
          <a:ext cx="17994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C4091DB-9643-D94A-963B-462A75A205B6}"/>
            </a:ext>
          </a:extLst>
        </xdr:cNvPr>
        <xdr:cNvCxnSpPr/>
      </xdr:nvCxnSpPr>
      <xdr:spPr>
        <a:xfrm>
          <a:off x="4006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069140-5DC6-5A4C-8B45-E07805707E6E}"/>
            </a:ext>
          </a:extLst>
        </xdr:cNvPr>
        <xdr:cNvCxnSpPr/>
      </xdr:nvCxnSpPr>
      <xdr:spPr>
        <a:xfrm>
          <a:off x="4000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4E45C1-534F-434C-93F2-FB80B92C2968}"/>
            </a:ext>
          </a:extLst>
        </xdr:cNvPr>
        <xdr:cNvCxnSpPr/>
      </xdr:nvCxnSpPr>
      <xdr:spPr>
        <a:xfrm flipV="1">
          <a:off x="5250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6A3486-31AF-4A4D-87B4-593A143A26E3}"/>
            </a:ext>
          </a:extLst>
        </xdr:cNvPr>
        <xdr:cNvCxnSpPr/>
      </xdr:nvCxnSpPr>
      <xdr:spPr>
        <a:xfrm flipV="1">
          <a:off x="3949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46F8C37-4817-6445-8D86-1716B2BCB890}"/>
            </a:ext>
          </a:extLst>
        </xdr:cNvPr>
        <xdr:cNvCxnSpPr/>
      </xdr:nvCxnSpPr>
      <xdr:spPr>
        <a:xfrm>
          <a:off x="5255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A023126-735F-CE41-A930-6AB4D5965E88}"/>
            </a:ext>
          </a:extLst>
        </xdr:cNvPr>
        <xdr:cNvCxnSpPr/>
      </xdr:nvCxnSpPr>
      <xdr:spPr>
        <a:xfrm>
          <a:off x="3990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D16042-0455-1441-A83F-613C0ECD599E}"/>
            </a:ext>
          </a:extLst>
        </xdr:cNvPr>
        <xdr:cNvCxnSpPr/>
      </xdr:nvCxnSpPr>
      <xdr:spPr>
        <a:xfrm>
          <a:off x="3879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DEE0BA-6F4F-BC4E-A9C2-42E287A43691}"/>
            </a:ext>
          </a:extLst>
        </xdr:cNvPr>
        <xdr:cNvCxnSpPr/>
      </xdr:nvCxnSpPr>
      <xdr:spPr>
        <a:xfrm>
          <a:off x="3873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DECB7DB-F3CB-0641-B7B2-2250867AFBBD}"/>
            </a:ext>
          </a:extLst>
        </xdr:cNvPr>
        <xdr:cNvCxnSpPr/>
      </xdr:nvCxnSpPr>
      <xdr:spPr>
        <a:xfrm flipV="1">
          <a:off x="5123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FB2209-9ECB-0446-8A32-AD3389C41D37}"/>
            </a:ext>
          </a:extLst>
        </xdr:cNvPr>
        <xdr:cNvCxnSpPr/>
      </xdr:nvCxnSpPr>
      <xdr:spPr>
        <a:xfrm flipV="1">
          <a:off x="3822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AC7928-4280-0941-8370-94F3A8D95437}"/>
            </a:ext>
          </a:extLst>
        </xdr:cNvPr>
        <xdr:cNvCxnSpPr/>
      </xdr:nvCxnSpPr>
      <xdr:spPr>
        <a:xfrm>
          <a:off x="5128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2C51E6B-1EF7-C942-88F7-BE3852729920}"/>
            </a:ext>
          </a:extLst>
        </xdr:cNvPr>
        <xdr:cNvCxnSpPr/>
      </xdr:nvCxnSpPr>
      <xdr:spPr>
        <a:xfrm>
          <a:off x="3863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topLeftCell="A8" zoomScale="260" zoomScaleNormal="260" workbookViewId="0">
      <selection activeCell="B16" sqref="B16"/>
    </sheetView>
  </sheetViews>
  <sheetFormatPr baseColWidth="10" defaultColWidth="11" defaultRowHeight="16" x14ac:dyDescent="0.2"/>
  <sheetData>
    <row r="1" spans="1:4" x14ac:dyDescent="0.2">
      <c r="A1" t="s">
        <v>11</v>
      </c>
      <c r="D1" t="s">
        <v>10</v>
      </c>
    </row>
    <row r="2" spans="1:4" x14ac:dyDescent="0.2">
      <c r="A2" t="s">
        <v>0</v>
      </c>
      <c r="B2" t="s">
        <v>12</v>
      </c>
    </row>
    <row r="4" spans="1:4" x14ac:dyDescent="0.2">
      <c r="A4" t="s">
        <v>1</v>
      </c>
      <c r="B4" t="s">
        <v>13</v>
      </c>
    </row>
    <row r="6" spans="1:4" x14ac:dyDescent="0.2">
      <c r="A6" t="s">
        <v>3</v>
      </c>
      <c r="B6" t="s">
        <v>14</v>
      </c>
    </row>
    <row r="8" spans="1:4" x14ac:dyDescent="0.2">
      <c r="A8" t="s">
        <v>2</v>
      </c>
      <c r="B8" t="s">
        <v>4</v>
      </c>
    </row>
    <row r="9" spans="1:4" x14ac:dyDescent="0.2">
      <c r="B9" t="s">
        <v>5</v>
      </c>
    </row>
    <row r="10" spans="1:4" x14ac:dyDescent="0.2">
      <c r="C10" t="s">
        <v>8</v>
      </c>
    </row>
    <row r="11" spans="1:4" x14ac:dyDescent="0.2">
      <c r="B11" t="s">
        <v>6</v>
      </c>
    </row>
    <row r="12" spans="1:4" x14ac:dyDescent="0.2">
      <c r="C12" t="s">
        <v>7</v>
      </c>
    </row>
    <row r="14" spans="1:4" x14ac:dyDescent="0.2">
      <c r="A14" t="s">
        <v>9</v>
      </c>
      <c r="B14" t="s">
        <v>15</v>
      </c>
      <c r="C14" t="s">
        <v>16</v>
      </c>
    </row>
    <row r="15" spans="1:4" x14ac:dyDescent="0.2">
      <c r="B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5B1C-42E6-474D-AEBC-28EB158D95C8}">
  <dimension ref="B2:F6"/>
  <sheetViews>
    <sheetView zoomScale="249" zoomScaleNormal="249" workbookViewId="0">
      <selection activeCell="A2" sqref="A2"/>
    </sheetView>
  </sheetViews>
  <sheetFormatPr baseColWidth="10" defaultRowHeight="16" x14ac:dyDescent="0.2"/>
  <cols>
    <col min="1" max="1" width="6.33203125" customWidth="1"/>
    <col min="2" max="2" width="12.1640625" customWidth="1"/>
    <col min="3" max="3" width="5.1640625" customWidth="1"/>
    <col min="4" max="4" width="10.83203125" customWidth="1"/>
    <col min="5" max="5" width="5.33203125" customWidth="1"/>
  </cols>
  <sheetData>
    <row r="2" spans="2:6" x14ac:dyDescent="0.2">
      <c r="B2" s="1" t="s">
        <v>22</v>
      </c>
      <c r="F2" t="s">
        <v>23</v>
      </c>
    </row>
    <row r="4" spans="2:6" x14ac:dyDescent="0.2">
      <c r="D4" s="1" t="s">
        <v>20</v>
      </c>
    </row>
    <row r="6" spans="2:6" x14ac:dyDescent="0.2">
      <c r="B6" s="1" t="s">
        <v>25</v>
      </c>
      <c r="F6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zoomScale="242" zoomScaleNormal="242" workbookViewId="0">
      <selection activeCell="B14" sqref="B14"/>
    </sheetView>
  </sheetViews>
  <sheetFormatPr baseColWidth="10" defaultColWidth="11" defaultRowHeight="16" x14ac:dyDescent="0.2"/>
  <cols>
    <col min="1" max="1" width="2" customWidth="1"/>
    <col min="2" max="2" width="10.33203125" customWidth="1"/>
    <col min="4" max="4" width="8.33203125" customWidth="1"/>
    <col min="7" max="7" width="6" customWidth="1"/>
    <col min="9" max="9" width="7.1640625" customWidth="1"/>
  </cols>
  <sheetData>
    <row r="1" spans="1:10" x14ac:dyDescent="0.2">
      <c r="A1" t="s">
        <v>18</v>
      </c>
    </row>
    <row r="3" spans="1:10" x14ac:dyDescent="0.2">
      <c r="B3" s="3" t="s">
        <v>19</v>
      </c>
      <c r="C3" s="3" t="s">
        <v>21</v>
      </c>
      <c r="F3" s="1" t="s">
        <v>22</v>
      </c>
      <c r="J3" t="s">
        <v>23</v>
      </c>
    </row>
    <row r="4" spans="1:10" x14ac:dyDescent="0.2">
      <c r="B4" s="4" t="s">
        <v>22</v>
      </c>
      <c r="C4" s="4" t="s">
        <v>23</v>
      </c>
    </row>
    <row r="5" spans="1:10" x14ac:dyDescent="0.2">
      <c r="B5" s="4" t="s">
        <v>22</v>
      </c>
      <c r="C5" s="4" t="s">
        <v>20</v>
      </c>
      <c r="H5" s="1" t="s">
        <v>20</v>
      </c>
    </row>
    <row r="6" spans="1:10" x14ac:dyDescent="0.2">
      <c r="B6" s="4" t="s">
        <v>20</v>
      </c>
      <c r="C6" s="4" t="s">
        <v>23</v>
      </c>
    </row>
    <row r="7" spans="1:10" x14ac:dyDescent="0.2">
      <c r="B7" s="4" t="s">
        <v>20</v>
      </c>
      <c r="C7" s="4" t="s">
        <v>24</v>
      </c>
      <c r="F7" s="1" t="s">
        <v>25</v>
      </c>
      <c r="J7" t="s">
        <v>24</v>
      </c>
    </row>
    <row r="8" spans="1:10" x14ac:dyDescent="0.2">
      <c r="B8" s="4" t="s">
        <v>25</v>
      </c>
      <c r="C8" s="4" t="s">
        <v>20</v>
      </c>
    </row>
    <row r="9" spans="1:10" x14ac:dyDescent="0.2">
      <c r="B9" s="4" t="s">
        <v>25</v>
      </c>
      <c r="C9" s="4" t="s">
        <v>24</v>
      </c>
    </row>
    <row r="11" spans="1:10" x14ac:dyDescent="0.2">
      <c r="B11" s="6">
        <f>COUNTA(cities)</f>
        <v>12</v>
      </c>
      <c r="C11" s="5" t="s">
        <v>30</v>
      </c>
      <c r="E11" s="7" t="s">
        <v>32</v>
      </c>
    </row>
    <row r="12" spans="1:10" x14ac:dyDescent="0.2">
      <c r="B12" s="6">
        <v>5</v>
      </c>
      <c r="C12" s="5" t="s">
        <v>26</v>
      </c>
      <c r="E12" s="7" t="s">
        <v>31</v>
      </c>
    </row>
    <row r="13" spans="1:10" x14ac:dyDescent="0.2">
      <c r="B13" s="6">
        <v>5</v>
      </c>
      <c r="C13" s="5" t="s">
        <v>27</v>
      </c>
    </row>
    <row r="14" spans="1:10" x14ac:dyDescent="0.2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B0A2-B5AA-3242-9440-A3EA94530F6B}">
  <dimension ref="A1:Q14"/>
  <sheetViews>
    <sheetView tabSelected="1" zoomScale="242" zoomScaleNormal="242" workbookViewId="0">
      <selection activeCell="L7" sqref="L7"/>
    </sheetView>
  </sheetViews>
  <sheetFormatPr baseColWidth="10" defaultColWidth="11" defaultRowHeight="16" x14ac:dyDescent="0.2"/>
  <cols>
    <col min="1" max="1" width="2" customWidth="1"/>
    <col min="2" max="2" width="10.33203125" customWidth="1"/>
    <col min="4" max="4" width="10.33203125" customWidth="1"/>
    <col min="5" max="5" width="5.6640625" customWidth="1"/>
    <col min="6" max="6" width="7.83203125" customWidth="1"/>
    <col min="7" max="7" width="8.6640625" customWidth="1"/>
    <col min="8" max="8" width="6" customWidth="1"/>
    <col min="9" max="9" width="7.1640625" customWidth="1"/>
    <col min="10" max="10" width="6.5" customWidth="1"/>
    <col min="11" max="11" width="4.1640625" customWidth="1"/>
    <col min="12" max="12" width="5.1640625" customWidth="1"/>
  </cols>
  <sheetData>
    <row r="1" spans="1:17" x14ac:dyDescent="0.2">
      <c r="A1" t="s">
        <v>18</v>
      </c>
      <c r="D1" s="11">
        <f>SUMPRODUCT(D4:D9,E4:E9)</f>
        <v>1740</v>
      </c>
      <c r="E1" t="s">
        <v>42</v>
      </c>
    </row>
    <row r="3" spans="1:17" x14ac:dyDescent="0.2">
      <c r="B3" s="3" t="s">
        <v>19</v>
      </c>
      <c r="C3" s="3" t="s">
        <v>21</v>
      </c>
      <c r="D3" t="s">
        <v>29</v>
      </c>
      <c r="E3" t="s">
        <v>33</v>
      </c>
      <c r="G3" t="s">
        <v>43</v>
      </c>
      <c r="H3" s="1" t="s">
        <v>35</v>
      </c>
      <c r="I3" s="1" t="s">
        <v>36</v>
      </c>
      <c r="J3" s="1" t="s">
        <v>37</v>
      </c>
      <c r="K3" s="1"/>
      <c r="M3" s="1" t="s">
        <v>22</v>
      </c>
      <c r="Q3" t="s">
        <v>23</v>
      </c>
    </row>
    <row r="4" spans="1:17" x14ac:dyDescent="0.2">
      <c r="B4" s="4" t="s">
        <v>22</v>
      </c>
      <c r="C4" s="4" t="s">
        <v>23</v>
      </c>
      <c r="D4" s="2">
        <v>50</v>
      </c>
      <c r="E4" s="8">
        <v>10</v>
      </c>
      <c r="G4" t="s">
        <v>22</v>
      </c>
      <c r="H4" s="12">
        <f>SUMIF(to,G4,shipping)</f>
        <v>0</v>
      </c>
      <c r="I4" s="12">
        <f>SUMIF(from,G4,shipping)</f>
        <v>50</v>
      </c>
      <c r="J4" s="12">
        <f>I4-H4</f>
        <v>50</v>
      </c>
      <c r="K4" s="12" t="s">
        <v>38</v>
      </c>
      <c r="L4">
        <v>50</v>
      </c>
    </row>
    <row r="5" spans="1:17" x14ac:dyDescent="0.2">
      <c r="B5" s="4" t="s">
        <v>22</v>
      </c>
      <c r="C5" s="4" t="s">
        <v>20</v>
      </c>
      <c r="D5" s="2">
        <v>0</v>
      </c>
      <c r="E5" s="8">
        <v>10</v>
      </c>
      <c r="G5" t="s">
        <v>25</v>
      </c>
      <c r="H5" s="12">
        <f>SUMIF(to,G5,shipping)</f>
        <v>0</v>
      </c>
      <c r="I5" s="12">
        <f>SUMIF(from,G5,shipping)</f>
        <v>100</v>
      </c>
      <c r="J5" s="12">
        <f t="shared" ref="J5:J8" si="0">I5-H5</f>
        <v>100</v>
      </c>
      <c r="K5" s="12" t="s">
        <v>38</v>
      </c>
      <c r="L5">
        <v>100</v>
      </c>
      <c r="O5" s="1" t="s">
        <v>20</v>
      </c>
    </row>
    <row r="6" spans="1:17" x14ac:dyDescent="0.2">
      <c r="B6" s="4" t="s">
        <v>20</v>
      </c>
      <c r="C6" s="4" t="s">
        <v>23</v>
      </c>
      <c r="D6" s="2">
        <v>24</v>
      </c>
      <c r="E6" s="8">
        <v>10</v>
      </c>
      <c r="G6" t="s">
        <v>20</v>
      </c>
      <c r="H6" s="12">
        <f>SUMIF(to,G6,shipping)</f>
        <v>24</v>
      </c>
      <c r="I6" s="12">
        <f>SUMIF(from,G6,shipping)</f>
        <v>24</v>
      </c>
      <c r="J6" s="12">
        <f t="shared" si="0"/>
        <v>0</v>
      </c>
      <c r="K6" s="12" t="s">
        <v>38</v>
      </c>
      <c r="L6">
        <v>0</v>
      </c>
    </row>
    <row r="7" spans="1:17" x14ac:dyDescent="0.2">
      <c r="B7" s="4" t="s">
        <v>20</v>
      </c>
      <c r="C7" s="4" t="s">
        <v>24</v>
      </c>
      <c r="D7" s="2">
        <v>0</v>
      </c>
      <c r="E7" s="8">
        <v>10</v>
      </c>
      <c r="G7" t="s">
        <v>23</v>
      </c>
      <c r="H7" s="12">
        <f>SUMIF(to,G7,shipping)</f>
        <v>74</v>
      </c>
      <c r="I7" s="12">
        <f>SUMIF(from,G7,shipping)</f>
        <v>0</v>
      </c>
      <c r="J7" s="12">
        <f t="shared" si="0"/>
        <v>-74</v>
      </c>
      <c r="K7" s="12" t="s">
        <v>38</v>
      </c>
      <c r="L7">
        <v>-74</v>
      </c>
      <c r="M7" s="1" t="s">
        <v>25</v>
      </c>
      <c r="Q7" t="s">
        <v>24</v>
      </c>
    </row>
    <row r="8" spans="1:17" x14ac:dyDescent="0.2">
      <c r="B8" s="4" t="s">
        <v>25</v>
      </c>
      <c r="C8" s="4" t="s">
        <v>20</v>
      </c>
      <c r="D8" s="2">
        <v>24</v>
      </c>
      <c r="E8" s="8">
        <v>10</v>
      </c>
      <c r="G8" t="s">
        <v>24</v>
      </c>
      <c r="H8" s="12">
        <f>SUMIF(to,G8,shipping)</f>
        <v>76</v>
      </c>
      <c r="I8" s="12">
        <f>SUMIF(from,G8,shipping)</f>
        <v>0</v>
      </c>
      <c r="J8" s="12">
        <f t="shared" si="0"/>
        <v>-76</v>
      </c>
      <c r="K8" s="12" t="s">
        <v>38</v>
      </c>
      <c r="L8">
        <v>-76</v>
      </c>
    </row>
    <row r="9" spans="1:17" x14ac:dyDescent="0.2">
      <c r="B9" s="4" t="s">
        <v>25</v>
      </c>
      <c r="C9" s="4" t="s">
        <v>24</v>
      </c>
      <c r="D9" s="2">
        <v>76</v>
      </c>
      <c r="E9" s="8">
        <v>10</v>
      </c>
    </row>
    <row r="11" spans="1:17" x14ac:dyDescent="0.2">
      <c r="B11" s="6">
        <f>COUNTA(cities)</f>
        <v>12</v>
      </c>
      <c r="C11" s="5" t="s">
        <v>30</v>
      </c>
      <c r="E11" s="7" t="s">
        <v>32</v>
      </c>
    </row>
    <row r="12" spans="1:17" x14ac:dyDescent="0.2">
      <c r="B12" s="6">
        <v>5</v>
      </c>
      <c r="C12" s="5" t="s">
        <v>26</v>
      </c>
      <c r="E12" s="7" t="s">
        <v>31</v>
      </c>
    </row>
    <row r="13" spans="1:17" x14ac:dyDescent="0.2">
      <c r="B13" s="6">
        <v>5</v>
      </c>
      <c r="C13" s="5" t="s">
        <v>27</v>
      </c>
    </row>
    <row r="14" spans="1:17" x14ac:dyDescent="0.2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774D-1156-1D44-9126-F998745536AC}">
  <dimension ref="A1:Q19"/>
  <sheetViews>
    <sheetView zoomScale="181" zoomScaleNormal="181" workbookViewId="0">
      <selection activeCell="H4" sqref="H4"/>
    </sheetView>
  </sheetViews>
  <sheetFormatPr baseColWidth="10" defaultColWidth="11" defaultRowHeight="16" x14ac:dyDescent="0.2"/>
  <cols>
    <col min="1" max="1" width="2" customWidth="1"/>
    <col min="2" max="2" width="10.33203125" customWidth="1"/>
    <col min="3" max="3" width="11" customWidth="1"/>
    <col min="4" max="4" width="10" customWidth="1"/>
    <col min="5" max="5" width="5.5" customWidth="1"/>
    <col min="6" max="6" width="6.5" customWidth="1"/>
    <col min="7" max="7" width="9.5" customWidth="1"/>
    <col min="8" max="8" width="4.6640625" customWidth="1"/>
    <col min="9" max="10" width="6" customWidth="1"/>
    <col min="11" max="11" width="5.33203125" customWidth="1"/>
    <col min="12" max="12" width="5.6640625" customWidth="1"/>
    <col min="14" max="14" width="7.6640625" customWidth="1"/>
  </cols>
  <sheetData>
    <row r="1" spans="1:17" x14ac:dyDescent="0.2">
      <c r="A1" t="s">
        <v>18</v>
      </c>
      <c r="D1" s="9">
        <f>SUMPRODUCT(D4:D9,E4:E9)</f>
        <v>210</v>
      </c>
      <c r="E1" t="s">
        <v>34</v>
      </c>
    </row>
    <row r="3" spans="1:17" x14ac:dyDescent="0.2">
      <c r="B3" s="3" t="s">
        <v>19</v>
      </c>
      <c r="C3" s="3" t="s">
        <v>21</v>
      </c>
      <c r="D3" t="s">
        <v>29</v>
      </c>
      <c r="E3" t="s">
        <v>33</v>
      </c>
      <c r="H3" t="s">
        <v>35</v>
      </c>
      <c r="I3" t="s">
        <v>36</v>
      </c>
      <c r="J3" t="s">
        <v>37</v>
      </c>
      <c r="M3" s="1" t="s">
        <v>22</v>
      </c>
      <c r="Q3" t="s">
        <v>23</v>
      </c>
    </row>
    <row r="4" spans="1:17" x14ac:dyDescent="0.2">
      <c r="B4" s="4" t="s">
        <v>22</v>
      </c>
      <c r="C4" s="4" t="s">
        <v>23</v>
      </c>
      <c r="D4" s="2">
        <v>1</v>
      </c>
      <c r="E4" s="8">
        <v>10</v>
      </c>
      <c r="G4" t="s">
        <v>22</v>
      </c>
      <c r="H4">
        <f>SUMIF(C4:C9,G4,D4:D9)</f>
        <v>0</v>
      </c>
      <c r="K4" t="s">
        <v>38</v>
      </c>
      <c r="L4" s="10">
        <v>50</v>
      </c>
    </row>
    <row r="5" spans="1:17" x14ac:dyDescent="0.2">
      <c r="B5" s="4" t="s">
        <v>22</v>
      </c>
      <c r="C5" s="4" t="s">
        <v>20</v>
      </c>
      <c r="D5" s="2">
        <v>2</v>
      </c>
      <c r="E5" s="8">
        <v>10</v>
      </c>
      <c r="G5" t="s">
        <v>25</v>
      </c>
      <c r="H5">
        <f t="shared" ref="H5:H8" si="0">SUMIF(C5:C10,G5,D5:D10)</f>
        <v>0</v>
      </c>
      <c r="K5" t="s">
        <v>38</v>
      </c>
      <c r="L5" s="10">
        <v>100</v>
      </c>
      <c r="O5" s="1" t="s">
        <v>20</v>
      </c>
    </row>
    <row r="6" spans="1:17" x14ac:dyDescent="0.2">
      <c r="B6" s="4" t="s">
        <v>20</v>
      </c>
      <c r="C6" s="4" t="s">
        <v>23</v>
      </c>
      <c r="D6" s="2">
        <v>3</v>
      </c>
      <c r="E6" s="8">
        <v>10</v>
      </c>
      <c r="G6" t="s">
        <v>20</v>
      </c>
      <c r="H6">
        <f t="shared" si="0"/>
        <v>5</v>
      </c>
      <c r="K6" t="s">
        <v>38</v>
      </c>
      <c r="L6" s="10">
        <v>0</v>
      </c>
    </row>
    <row r="7" spans="1:17" x14ac:dyDescent="0.2">
      <c r="B7" s="4" t="s">
        <v>20</v>
      </c>
      <c r="C7" s="4" t="s">
        <v>24</v>
      </c>
      <c r="D7" s="2">
        <v>4</v>
      </c>
      <c r="E7" s="8">
        <v>10</v>
      </c>
      <c r="G7" t="s">
        <v>23</v>
      </c>
      <c r="H7">
        <f t="shared" si="0"/>
        <v>0</v>
      </c>
      <c r="K7" t="s">
        <v>38</v>
      </c>
      <c r="L7" s="10">
        <v>-74</v>
      </c>
      <c r="M7" s="1" t="s">
        <v>25</v>
      </c>
      <c r="Q7" t="s">
        <v>24</v>
      </c>
    </row>
    <row r="8" spans="1:17" x14ac:dyDescent="0.2">
      <c r="B8" s="4" t="s">
        <v>25</v>
      </c>
      <c r="C8" s="4" t="s">
        <v>20</v>
      </c>
      <c r="D8" s="2">
        <v>5</v>
      </c>
      <c r="E8" s="8">
        <v>10</v>
      </c>
      <c r="G8" t="s">
        <v>24</v>
      </c>
      <c r="H8">
        <f t="shared" si="0"/>
        <v>6</v>
      </c>
      <c r="K8" t="s">
        <v>38</v>
      </c>
      <c r="L8" s="10">
        <v>-76</v>
      </c>
    </row>
    <row r="9" spans="1:17" x14ac:dyDescent="0.2">
      <c r="B9" s="4" t="s">
        <v>25</v>
      </c>
      <c r="C9" s="4" t="s">
        <v>24</v>
      </c>
      <c r="D9" s="2">
        <v>6</v>
      </c>
      <c r="E9" s="8">
        <v>10</v>
      </c>
    </row>
    <row r="11" spans="1:17" x14ac:dyDescent="0.2">
      <c r="B11" s="6">
        <f>COUNTA(cities)</f>
        <v>12</v>
      </c>
      <c r="C11" s="5" t="s">
        <v>30</v>
      </c>
      <c r="E11" s="7" t="s">
        <v>32</v>
      </c>
    </row>
    <row r="12" spans="1:17" x14ac:dyDescent="0.2">
      <c r="B12" s="6">
        <v>5</v>
      </c>
      <c r="C12" s="5" t="s">
        <v>26</v>
      </c>
      <c r="E12" s="7" t="s">
        <v>31</v>
      </c>
    </row>
    <row r="13" spans="1:17" x14ac:dyDescent="0.2">
      <c r="B13" s="6">
        <v>5</v>
      </c>
      <c r="C13" s="5" t="s">
        <v>27</v>
      </c>
    </row>
    <row r="14" spans="1:17" x14ac:dyDescent="0.2">
      <c r="B14" s="6">
        <f>COUNTA(B4:B9)</f>
        <v>6</v>
      </c>
      <c r="C14" s="5" t="s">
        <v>28</v>
      </c>
    </row>
    <row r="16" spans="1:17" x14ac:dyDescent="0.2">
      <c r="B16" t="s">
        <v>39</v>
      </c>
    </row>
    <row r="17" spans="2:2" x14ac:dyDescent="0.2">
      <c r="B17" t="s">
        <v>40</v>
      </c>
    </row>
    <row r="19" spans="2:2" x14ac:dyDescent="0.2">
      <c r="B19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Notes</vt:lpstr>
      <vt:lpstr>Problem</vt:lpstr>
      <vt:lpstr>Networks</vt:lpstr>
      <vt:lpstr>Networks b</vt:lpstr>
      <vt:lpstr>Networks SUMIF</vt:lpstr>
      <vt:lpstr>'Networks b'!cities</vt:lpstr>
      <vt:lpstr>'Networks SUMIF'!cities</vt:lpstr>
      <vt:lpstr>cities</vt:lpstr>
      <vt:lpstr>from</vt:lpstr>
      <vt:lpstr>shipping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2020-03-24T21:51:25Z</dcterms:modified>
</cp:coreProperties>
</file>