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nr01a/Documents/data/ACU/20S/20S-MS/MSGit/quiz/"/>
    </mc:Choice>
  </mc:AlternateContent>
  <xr:revisionPtr revIDLastSave="0" documentId="13_ncr:1_{4B9E3677-A120-AC4F-98A6-BA7E57643675}" xr6:coauthVersionLast="45" xr6:coauthVersionMax="45" xr10:uidLastSave="{00000000-0000-0000-0000-000000000000}"/>
  <bookViews>
    <workbookView xWindow="-2160" yWindow="-19360" windowWidth="35320" windowHeight="18620" activeTab="1" xr2:uid="{68FE8602-DD5A-D848-9B19-1A11977F4B0B}"/>
  </bookViews>
  <sheets>
    <sheet name="Author" sheetId="3" r:id="rId1"/>
    <sheet name="Problem" sheetId="1" r:id="rId2"/>
    <sheet name="Base" sheetId="9" r:id="rId3"/>
    <sheet name="Distribution Unlimited_A" sheetId="8" r:id="rId4"/>
    <sheet name="Distribution Unlimited_B" sheetId="10" r:id="rId5"/>
  </sheets>
  <definedNames>
    <definedName name="Capacity" localSheetId="4">'Distribution Unlimited_B'!$F$5:$F$8</definedName>
    <definedName name="Capacity">'Distribution Unlimited_A'!$F$5:$F$8</definedName>
    <definedName name="damax">#REF!</definedName>
    <definedName name="From" localSheetId="4">'Distribution Unlimited_B'!$B$4:$B$9</definedName>
    <definedName name="From">'Distribution Unlimited_A'!$B$4:$B$9</definedName>
    <definedName name="NetFlow" localSheetId="4">'Distribution Unlimited_B'!$M$4:$M$8</definedName>
    <definedName name="NetFlow">'Distribution Unlimited_A'!$M$4:$M$8</definedName>
    <definedName name="Nodes" localSheetId="4">'Distribution Unlimited_B'!$I$4:$I$8</definedName>
    <definedName name="Nodes">'Distribution Unlimited_A'!$I$4:$I$8</definedName>
    <definedName name="Ship" localSheetId="4">'Distribution Unlimited_B'!$D$4:$D$9</definedName>
    <definedName name="Ship">'Distribution Unlimited_A'!$D$4:$D$9</definedName>
    <definedName name="solver_adj" localSheetId="3" hidden="1">'Distribution Unlimited_A'!$D$4:$D$9</definedName>
    <definedName name="solver_adj" localSheetId="4" hidden="1">'Distribution Unlimited_B'!$D$4:$D$9</definedName>
    <definedName name="solver_cvg" localSheetId="3" hidden="1">0.0001</definedName>
    <definedName name="solver_cvg" localSheetId="4" hidden="1">0.0001</definedName>
    <definedName name="solver_drv" localSheetId="3" hidden="1">1</definedName>
    <definedName name="solver_drv" localSheetId="4" hidden="1">1</definedName>
    <definedName name="solver_eng" localSheetId="3" hidden="1">2</definedName>
    <definedName name="solver_eng" localSheetId="4" hidden="1">2</definedName>
    <definedName name="solver_est" localSheetId="3" hidden="1">1</definedName>
    <definedName name="solver_est" localSheetId="4" hidden="1">1</definedName>
    <definedName name="solver_itr" localSheetId="3" hidden="1">100</definedName>
    <definedName name="solver_itr" localSheetId="4" hidden="1">100</definedName>
    <definedName name="solver_lhs1" localSheetId="3" hidden="1">'Distribution Unlimited_A'!$D$5:$D$8</definedName>
    <definedName name="solver_lhs1" localSheetId="4" hidden="1">'Distribution Unlimited_B'!$D$5:$D$8</definedName>
    <definedName name="solver_lhs2" localSheetId="3" hidden="1">'Distribution Unlimited_A'!$M$4:$M$8</definedName>
    <definedName name="solver_lhs2" localSheetId="4" hidden="1">'Distribution Unlimited_B'!$M$4:$M$8</definedName>
    <definedName name="solver_lhs3" localSheetId="3" hidden="1">'Distribution Unlimited_A'!$M$4:$M$5</definedName>
    <definedName name="solver_lhs3" localSheetId="4" hidden="1">'Distribution Unlimited_B'!$M$4:$M$5</definedName>
    <definedName name="solver_lin" localSheetId="3" hidden="1">1</definedName>
    <definedName name="solver_lin" localSheetId="4" hidden="1">1</definedName>
    <definedName name="solver_mip" localSheetId="3" hidden="1">2147483647</definedName>
    <definedName name="solver_mip" localSheetId="4" hidden="1">2147483647</definedName>
    <definedName name="solver_mni" localSheetId="3" hidden="1">30</definedName>
    <definedName name="solver_mni" localSheetId="4" hidden="1">30</definedName>
    <definedName name="solver_mrt" localSheetId="3" hidden="1">0.075</definedName>
    <definedName name="solver_mrt" localSheetId="4" hidden="1">0.075</definedName>
    <definedName name="solver_msl" localSheetId="3" hidden="1">2</definedName>
    <definedName name="solver_msl" localSheetId="4" hidden="1">2</definedName>
    <definedName name="solver_neg" localSheetId="3" hidden="1">1</definedName>
    <definedName name="solver_neg" localSheetId="4" hidden="1">1</definedName>
    <definedName name="solver_nod" localSheetId="3" hidden="1">2147483647</definedName>
    <definedName name="solver_nod" localSheetId="4" hidden="1">2147483647</definedName>
    <definedName name="solver_num" localSheetId="3" hidden="1">2</definedName>
    <definedName name="solver_num" localSheetId="4" hidden="1">2</definedName>
    <definedName name="solver_nwt" localSheetId="3" hidden="1">1</definedName>
    <definedName name="solver_nwt" localSheetId="4" hidden="1">1</definedName>
    <definedName name="solver_opt" localSheetId="3" hidden="1">'Distribution Unlimited_A'!$D$11</definedName>
    <definedName name="solver_opt" localSheetId="4" hidden="1">'Distribution Unlimited_B'!$D$11</definedName>
    <definedName name="solver_pre" localSheetId="3" hidden="1">0.000001</definedName>
    <definedName name="solver_pre" localSheetId="4" hidden="1">0.000001</definedName>
    <definedName name="solver_rbv" localSheetId="3" hidden="1">1</definedName>
    <definedName name="solver_rbv" localSheetId="4" hidden="1">1</definedName>
    <definedName name="solver_rel1" localSheetId="3" hidden="1">1</definedName>
    <definedName name="solver_rel1" localSheetId="4" hidden="1">1</definedName>
    <definedName name="solver_rel2" localSheetId="3" hidden="1">2</definedName>
    <definedName name="solver_rel2" localSheetId="4" hidden="1">2</definedName>
    <definedName name="solver_rel3" localSheetId="3" hidden="1">2</definedName>
    <definedName name="solver_rel3" localSheetId="4" hidden="1">2</definedName>
    <definedName name="solver_rhs1" localSheetId="3" hidden="1">Capacity</definedName>
    <definedName name="solver_rhs1" localSheetId="4" hidden="1">'Distribution Unlimited_B'!$F$5:$F$8</definedName>
    <definedName name="solver_rhs2" localSheetId="3" hidden="1">SupplyDemand</definedName>
    <definedName name="solver_rhs2" localSheetId="4" hidden="1">'Distribution Unlimited_B'!$O$4:$O$8</definedName>
    <definedName name="solver_rhs3" localSheetId="3" hidden="1">'Distribution Unlimited_A'!$O$4:$O$5</definedName>
    <definedName name="solver_rhs3" localSheetId="4" hidden="1">'Distribution Unlimited_B'!$O$4:$O$5</definedName>
    <definedName name="solver_rlx" localSheetId="3" hidden="1">1</definedName>
    <definedName name="solver_rlx" localSheetId="4" hidden="1">1</definedName>
    <definedName name="solver_rsd" localSheetId="3" hidden="1">0</definedName>
    <definedName name="solver_rsd" localSheetId="4" hidden="1">0</definedName>
    <definedName name="solver_scl" localSheetId="3" hidden="1">2</definedName>
    <definedName name="solver_scl" localSheetId="4" hidden="1">2</definedName>
    <definedName name="solver_sho" localSheetId="3" hidden="1">2</definedName>
    <definedName name="solver_sho" localSheetId="4" hidden="1">2</definedName>
    <definedName name="solver_ssz" localSheetId="3" hidden="1">100</definedName>
    <definedName name="solver_ssz" localSheetId="4" hidden="1">100</definedName>
    <definedName name="solver_tim" localSheetId="3" hidden="1">100</definedName>
    <definedName name="solver_tim" localSheetId="4" hidden="1">100</definedName>
    <definedName name="solver_tol" localSheetId="3" hidden="1">0.05</definedName>
    <definedName name="solver_tol" localSheetId="4" hidden="1">0.05</definedName>
    <definedName name="solver_typ" localSheetId="3" hidden="1">2</definedName>
    <definedName name="solver_typ" localSheetId="4" hidden="1">2</definedName>
    <definedName name="solver_val" localSheetId="3" hidden="1">0</definedName>
    <definedName name="solver_val" localSheetId="4" hidden="1">0</definedName>
    <definedName name="solver_ver" localSheetId="3" hidden="1">2</definedName>
    <definedName name="solver_ver" localSheetId="4" hidden="1">2</definedName>
    <definedName name="SupplyDemand" localSheetId="4">'Distribution Unlimited_B'!$O$4:$O$8</definedName>
    <definedName name="SupplyDemand">'Distribution Unlimited_A'!$O$4:$O$8</definedName>
    <definedName name="To" localSheetId="4">'Distribution Unlimited_B'!$C$4:$C$9</definedName>
    <definedName name="To">'Distribution Unlimited_A'!$C$4:$C$9</definedName>
    <definedName name="TotalCost" localSheetId="4">'Distribution Unlimited_B'!$D$11</definedName>
    <definedName name="TotalCost">'Distribution Unlimited_A'!$D$11</definedName>
    <definedName name="UnitCost" localSheetId="4">'Distribution Unlimited_B'!$G$4:$G$9</definedName>
    <definedName name="UnitCost">'Distribution Unlimited_A'!$G$4:$G$9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10" l="1"/>
  <c r="M8" i="10"/>
  <c r="K8" i="10"/>
  <c r="J8" i="10"/>
  <c r="M7" i="10"/>
  <c r="K7" i="10"/>
  <c r="J7" i="10"/>
  <c r="M6" i="10"/>
  <c r="K6" i="10"/>
  <c r="J6" i="10"/>
  <c r="M5" i="10"/>
  <c r="K5" i="10"/>
  <c r="J5" i="10"/>
  <c r="M4" i="10"/>
  <c r="K4" i="10"/>
  <c r="J4" i="10"/>
  <c r="L6" i="10" l="1"/>
  <c r="L7" i="10"/>
  <c r="L5" i="10"/>
  <c r="L8" i="10"/>
  <c r="L4" i="10"/>
  <c r="D11" i="8"/>
  <c r="M8" i="8"/>
  <c r="K8" i="8"/>
  <c r="J8" i="8"/>
  <c r="M7" i="8"/>
  <c r="K7" i="8"/>
  <c r="J7" i="8"/>
  <c r="M6" i="8"/>
  <c r="K6" i="8"/>
  <c r="J6" i="8"/>
  <c r="M5" i="8"/>
  <c r="K5" i="8"/>
  <c r="J5" i="8"/>
  <c r="M4" i="8"/>
  <c r="K4" i="8"/>
  <c r="J4" i="8"/>
  <c r="L8" i="8" l="1"/>
  <c r="L5" i="8"/>
  <c r="L7" i="8"/>
  <c r="L4" i="8"/>
  <c r="L6" i="8"/>
</calcChain>
</file>

<file path=xl/sharedStrings.xml><?xml version="1.0" encoding="utf-8"?>
<sst xmlns="http://schemas.openxmlformats.org/spreadsheetml/2006/main" count="98" uniqueCount="25">
  <si>
    <t>Email</t>
  </si>
  <si>
    <t>Name</t>
  </si>
  <si>
    <t>Total Cost</t>
  </si>
  <si>
    <t>=</t>
  </si>
  <si>
    <t>Abilene</t>
  </si>
  <si>
    <t>&lt;=</t>
  </si>
  <si>
    <t>Distribution Unlimited Co. Minimum Cost Flow Problem</t>
  </si>
  <si>
    <t>From</t>
  </si>
  <si>
    <t>To</t>
  </si>
  <si>
    <t>Ship</t>
  </si>
  <si>
    <t>Capacity</t>
  </si>
  <si>
    <t>Unit Cost</t>
  </si>
  <si>
    <t>Nodes</t>
  </si>
  <si>
    <t>In</t>
  </si>
  <si>
    <t>Out</t>
  </si>
  <si>
    <t>Net</t>
  </si>
  <si>
    <t>Net Flow</t>
  </si>
  <si>
    <t>Supply/Demand</t>
  </si>
  <si>
    <t>Seattle</t>
  </si>
  <si>
    <t>Fresno</t>
  </si>
  <si>
    <t>New York</t>
  </si>
  <si>
    <t>Miami</t>
  </si>
  <si>
    <t>Cities:</t>
  </si>
  <si>
    <t>Quiz_Networks_01</t>
  </si>
  <si>
    <t>Quiz_Networks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</si>
</sst>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7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9"/>
      <name val="Geneva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5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17">
    <xf numFmtId="0" fontId="0" fillId="0" borderId="0" xfId="0"/>
    <xf numFmtId="0" fontId="2" fillId="2" borderId="0" xfId="1" applyFill="1"/>
    <xf numFmtId="0" fontId="0" fillId="2" borderId="0" xfId="0" applyFill="1"/>
    <xf numFmtId="0" fontId="4" fillId="0" borderId="0" xfId="2" applyFont="1" applyAlignment="1">
      <alignment horizontal="left"/>
    </xf>
    <xf numFmtId="0" fontId="5" fillId="0" borderId="0" xfId="2" applyFont="1" applyAlignment="1">
      <alignment horizontal="center"/>
    </xf>
    <xf numFmtId="0" fontId="5" fillId="0" borderId="0" xfId="2" applyFont="1" applyAlignment="1">
      <alignment horizontal="left"/>
    </xf>
    <xf numFmtId="0" fontId="6" fillId="0" borderId="0" xfId="2" applyFont="1" applyAlignment="1">
      <alignment horizontal="center"/>
    </xf>
    <xf numFmtId="0" fontId="5" fillId="4" borderId="1" xfId="2" applyFont="1" applyFill="1" applyBorder="1" applyAlignment="1">
      <alignment horizontal="center"/>
    </xf>
    <xf numFmtId="164" fontId="5" fillId="5" borderId="0" xfId="2" applyNumberFormat="1" applyFont="1" applyFill="1" applyAlignment="1">
      <alignment horizontal="center"/>
    </xf>
    <xf numFmtId="0" fontId="5" fillId="3" borderId="0" xfId="2" applyFont="1" applyFill="1" applyAlignment="1">
      <alignment horizontal="center"/>
    </xf>
    <xf numFmtId="0" fontId="5" fillId="6" borderId="0" xfId="2" applyFont="1" applyFill="1" applyAlignment="1">
      <alignment horizontal="center"/>
    </xf>
    <xf numFmtId="0" fontId="5" fillId="7" borderId="0" xfId="2" applyFont="1" applyFill="1" applyAlignment="1">
      <alignment horizontal="center"/>
    </xf>
    <xf numFmtId="0" fontId="5" fillId="5" borderId="0" xfId="2" applyFont="1" applyFill="1" applyAlignment="1">
      <alignment horizontal="center"/>
    </xf>
    <xf numFmtId="0" fontId="5" fillId="4" borderId="2" xfId="2" applyFont="1" applyFill="1" applyBorder="1" applyAlignment="1">
      <alignment horizontal="center"/>
    </xf>
    <xf numFmtId="0" fontId="5" fillId="4" borderId="3" xfId="2" applyFont="1" applyFill="1" applyBorder="1" applyAlignment="1">
      <alignment horizontal="center"/>
    </xf>
    <xf numFmtId="0" fontId="6" fillId="0" borderId="0" xfId="2" applyFont="1" applyAlignment="1">
      <alignment horizontal="right"/>
    </xf>
    <xf numFmtId="164" fontId="5" fillId="8" borderId="4" xfId="2" applyNumberFormat="1" applyFont="1" applyFill="1" applyBorder="1" applyAlignment="1">
      <alignment horizontal="center"/>
    </xf>
  </cellXfs>
  <cellStyles count="3">
    <cellStyle name="Hyperlink" xfId="1" builtinId="8"/>
    <cellStyle name="Normal" xfId="0" builtinId="0"/>
    <cellStyle name="Normal 2" xfId="2" xr:uid="{F442FD28-FC37-A94F-A8A1-9245F2F022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0</xdr:row>
      <xdr:rowOff>139700</xdr:rowOff>
    </xdr:from>
    <xdr:to>
      <xdr:col>5</xdr:col>
      <xdr:colOff>785567</xdr:colOff>
      <xdr:row>10</xdr:row>
      <xdr:rowOff>58919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2F66983-E375-854A-AC01-4EF531C8137A}"/>
            </a:ext>
          </a:extLst>
        </xdr:cNvPr>
        <xdr:cNvSpPr txBox="1"/>
      </xdr:nvSpPr>
      <xdr:spPr>
        <a:xfrm>
          <a:off x="190499" y="139700"/>
          <a:ext cx="4719295" cy="194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Congratulations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on your new appointment to Nachtfliegen's Shipping Department.  Dr. Blinkendorf, head of shipping, had to leave suddenly in order to test quadcopters and left the following instructions:</a:t>
          </a:r>
        </a:p>
        <a:p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Seattle has 88 units and ships to New York for $700 and Abilene for $300.</a:t>
          </a:r>
        </a:p>
        <a:p>
          <a:r>
            <a:rPr lang="en-US" sz="1100"/>
            <a:t>Fresno</a:t>
          </a:r>
          <a:r>
            <a:rPr lang="en-US" sz="1100" baseline="0"/>
            <a:t> has 78 units and ships to Miami for $1,000 and Abilene for $500.</a:t>
          </a:r>
        </a:p>
        <a:p>
          <a:r>
            <a:rPr lang="en-US" sz="1100" baseline="0"/>
            <a:t>Abilene ships to New York for $200 and Miami for $400.</a:t>
          </a:r>
        </a:p>
        <a:p>
          <a:r>
            <a:rPr lang="en-US" sz="1100"/>
            <a:t>New York wants 68, and Miami wants 98.</a:t>
          </a:r>
        </a:p>
        <a:p>
          <a:endParaRPr lang="en-US" sz="1100"/>
        </a:p>
        <a:p>
          <a:r>
            <a:rPr lang="en-US" sz="1100"/>
            <a:t>Use Solver</a:t>
          </a:r>
          <a:r>
            <a:rPr lang="en-US" sz="1100" baseline="0"/>
            <a:t> to calculate h</a:t>
          </a:r>
          <a:r>
            <a:rPr lang="en-US" sz="1100"/>
            <a:t>ow many</a:t>
          </a:r>
          <a:r>
            <a:rPr lang="en-US" sz="1100" baseline="0"/>
            <a:t> units to ship along each route to minimize </a:t>
          </a:r>
          <a:r>
            <a:rPr lang="en-US" sz="1100"/>
            <a:t>shipping costs.</a:t>
          </a:r>
        </a:p>
      </xdr:txBody>
    </xdr:sp>
    <xdr:clientData/>
  </xdr:twoCellAnchor>
  <xdr:twoCellAnchor>
    <xdr:from>
      <xdr:col>0</xdr:col>
      <xdr:colOff>218518</xdr:colOff>
      <xdr:row>10</xdr:row>
      <xdr:rowOff>128440</xdr:rowOff>
    </xdr:from>
    <xdr:to>
      <xdr:col>5</xdr:col>
      <xdr:colOff>813586</xdr:colOff>
      <xdr:row>20</xdr:row>
      <xdr:rowOff>47658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0B67980-216B-144F-BC1B-5D510A4CF8AB}"/>
            </a:ext>
          </a:extLst>
        </xdr:cNvPr>
        <xdr:cNvSpPr txBox="1"/>
      </xdr:nvSpPr>
      <xdr:spPr>
        <a:xfrm>
          <a:off x="218518" y="2157821"/>
          <a:ext cx="4719295" cy="194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Congratulations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on your new appointment to Nachtfliegen's Shipping Department.  Dr. Blinkendorf, head of shipping, had to leave suddenly in order to test quadcopters and left the following instructions:</a:t>
          </a:r>
        </a:p>
        <a:p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Seattle has 103 units and ships to New York for $800 and Abilene for $400.</a:t>
          </a:r>
        </a:p>
        <a:p>
          <a:r>
            <a:rPr lang="en-US" sz="1100"/>
            <a:t>Fresno</a:t>
          </a:r>
          <a:r>
            <a:rPr lang="en-US" sz="1100" baseline="0"/>
            <a:t> has 68 units and ships to Miami for $1,100 and Abilene for $600.</a:t>
          </a:r>
        </a:p>
        <a:p>
          <a:r>
            <a:rPr lang="en-US" sz="1100" baseline="0"/>
            <a:t>Abilene ships to New York for $300 and Miami for $</a:t>
          </a:r>
          <a:r>
            <a:rPr lang="en-US" sz="1100" baseline="0">
              <a:solidFill>
                <a:sysClr val="windowText" lastClr="000000"/>
              </a:solidFill>
            </a:rPr>
            <a:t>500</a:t>
          </a:r>
          <a:r>
            <a:rPr lang="en-US" sz="1100" baseline="0"/>
            <a:t>.</a:t>
          </a:r>
        </a:p>
        <a:p>
          <a:r>
            <a:rPr lang="en-US" sz="1100"/>
            <a:t>New York wants 47, and Miami wants 124.</a:t>
          </a:r>
        </a:p>
        <a:p>
          <a:endParaRPr lang="en-US" sz="1100"/>
        </a:p>
        <a:p>
          <a:r>
            <a:rPr lang="en-US" sz="1100"/>
            <a:t>Use Solver</a:t>
          </a:r>
          <a:r>
            <a:rPr lang="en-US" sz="1100" baseline="0"/>
            <a:t> to calculate h</a:t>
          </a:r>
          <a:r>
            <a:rPr lang="en-US" sz="1100"/>
            <a:t>ow many</a:t>
          </a:r>
          <a:r>
            <a:rPr lang="en-US" sz="1100" baseline="0"/>
            <a:t> units to ship along each route to minimize </a:t>
          </a:r>
          <a:r>
            <a:rPr lang="en-US" sz="1100"/>
            <a:t>shipping costs.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2513F-0276-354A-AEFC-2C769745624D}">
  <dimension ref="A1:B3"/>
  <sheetViews>
    <sheetView zoomScale="192" zoomScaleNormal="192" workbookViewId="0">
      <selection activeCell="B4" sqref="B4"/>
    </sheetView>
  </sheetViews>
  <sheetFormatPr baseColWidth="10" defaultRowHeight="16"/>
  <cols>
    <col min="2" max="2" width="29.83203125" customWidth="1"/>
  </cols>
  <sheetData>
    <row r="1" spans="1:2">
      <c r="A1" t="s">
        <v>0</v>
      </c>
      <c r="B1" s="1"/>
    </row>
    <row r="2" spans="1:2">
      <c r="A2" t="s">
        <v>1</v>
      </c>
      <c r="B2" s="2"/>
    </row>
    <row r="3" spans="1:2">
      <c r="B3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851-E5E1-5749-AF8C-8945E626ED77}">
  <dimension ref="A1"/>
  <sheetViews>
    <sheetView tabSelected="1" zoomScale="194" zoomScaleNormal="194" workbookViewId="0">
      <selection activeCell="H6" sqref="H6"/>
    </sheetView>
  </sheetViews>
  <sheetFormatPr baseColWidth="10" defaultRowHeight="16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CF85E-FA4E-E34E-B699-496A95547226}">
  <dimension ref="A1:A8"/>
  <sheetViews>
    <sheetView zoomScale="170" zoomScaleNormal="170" workbookViewId="0">
      <selection activeCell="A2" sqref="A2"/>
    </sheetView>
  </sheetViews>
  <sheetFormatPr baseColWidth="10" defaultRowHeight="16"/>
  <sheetData>
    <row r="1" spans="1:1">
      <c r="A1" t="s">
        <v>23</v>
      </c>
    </row>
    <row r="3" spans="1:1">
      <c r="A3" t="s">
        <v>22</v>
      </c>
    </row>
    <row r="4" spans="1:1">
      <c r="A4" s="4" t="s">
        <v>18</v>
      </c>
    </row>
    <row r="5" spans="1:1">
      <c r="A5" s="4" t="s">
        <v>19</v>
      </c>
    </row>
    <row r="6" spans="1:1">
      <c r="A6" s="4" t="s">
        <v>4</v>
      </c>
    </row>
    <row r="7" spans="1:1">
      <c r="A7" s="4" t="s">
        <v>20</v>
      </c>
    </row>
    <row r="8" spans="1:1">
      <c r="A8" s="4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370AE-2777-6A47-8778-62F3B47275F4}">
  <dimension ref="A1:R13"/>
  <sheetViews>
    <sheetView zoomScale="199" zoomScaleNormal="199" workbookViewId="0">
      <selection activeCell="I4" sqref="I4:I8"/>
    </sheetView>
  </sheetViews>
  <sheetFormatPr baseColWidth="10" defaultRowHeight="13"/>
  <cols>
    <col min="1" max="1" width="2.83203125" style="4" customWidth="1"/>
    <col min="2" max="2" width="6.1640625" style="4" bestFit="1" customWidth="1"/>
    <col min="3" max="3" width="7.6640625" style="4" customWidth="1"/>
    <col min="4" max="4" width="10" style="4" customWidth="1"/>
    <col min="5" max="5" width="3.1640625" style="4" customWidth="1"/>
    <col min="6" max="6" width="9.33203125" style="4" bestFit="1" customWidth="1"/>
    <col min="7" max="7" width="10" style="4" bestFit="1" customWidth="1"/>
    <col min="8" max="8" width="5.83203125" style="4" customWidth="1"/>
    <col min="9" max="9" width="9" style="4" customWidth="1"/>
    <col min="10" max="12" width="6.5" style="4" customWidth="1"/>
    <col min="13" max="13" width="9.5" style="4" bestFit="1" customWidth="1"/>
    <col min="14" max="14" width="2.33203125" style="4" bestFit="1" customWidth="1"/>
    <col min="15" max="15" width="11.5" style="4" customWidth="1"/>
    <col min="16" max="16" width="5.83203125" style="4" customWidth="1"/>
    <col min="17" max="17" width="15.1640625" style="5" bestFit="1" customWidth="1"/>
    <col min="18" max="18" width="7" style="5" bestFit="1" customWidth="1"/>
    <col min="19" max="256" width="8.83203125" style="4" customWidth="1"/>
    <col min="257" max="16384" width="10.83203125" style="4"/>
  </cols>
  <sheetData>
    <row r="1" spans="1:15" ht="18">
      <c r="A1" s="3" t="s">
        <v>6</v>
      </c>
    </row>
    <row r="3" spans="1:15">
      <c r="B3" s="6" t="s">
        <v>7</v>
      </c>
      <c r="C3" s="6" t="s">
        <v>8</v>
      </c>
      <c r="D3" s="6" t="s">
        <v>9</v>
      </c>
      <c r="E3" s="6"/>
      <c r="F3" s="6" t="s">
        <v>10</v>
      </c>
      <c r="G3" s="6" t="s">
        <v>11</v>
      </c>
      <c r="I3" s="6" t="s">
        <v>12</v>
      </c>
      <c r="J3" s="6" t="s">
        <v>13</v>
      </c>
      <c r="K3" s="6" t="s">
        <v>14</v>
      </c>
      <c r="L3" s="6" t="s">
        <v>15</v>
      </c>
      <c r="M3" s="6" t="s">
        <v>16</v>
      </c>
      <c r="N3" s="6"/>
      <c r="O3" s="6" t="s">
        <v>17</v>
      </c>
    </row>
    <row r="4" spans="1:15">
      <c r="B4" s="4" t="s">
        <v>18</v>
      </c>
      <c r="C4" s="4" t="s">
        <v>20</v>
      </c>
      <c r="D4" s="7">
        <v>0</v>
      </c>
      <c r="G4" s="8">
        <v>700</v>
      </c>
      <c r="I4" s="4" t="s">
        <v>18</v>
      </c>
      <c r="J4" s="9">
        <f>SUMIF(To,$I4,Ship)</f>
        <v>0</v>
      </c>
      <c r="K4" s="10">
        <f>SUMIF(From,$I4,Ship)</f>
        <v>88</v>
      </c>
      <c r="L4" s="11">
        <f>K4-J4</f>
        <v>88</v>
      </c>
      <c r="M4" s="4">
        <f>SUMIF(From,I4,Ship)-SUMIF(To,I4,Ship)</f>
        <v>88</v>
      </c>
      <c r="N4" s="4" t="s">
        <v>3</v>
      </c>
      <c r="O4" s="12">
        <v>88</v>
      </c>
    </row>
    <row r="5" spans="1:15">
      <c r="B5" s="4" t="s">
        <v>18</v>
      </c>
      <c r="C5" s="4" t="s">
        <v>4</v>
      </c>
      <c r="D5" s="13">
        <v>88</v>
      </c>
      <c r="E5" s="4" t="s">
        <v>5</v>
      </c>
      <c r="F5" s="12">
        <v>999</v>
      </c>
      <c r="G5" s="8">
        <v>300</v>
      </c>
      <c r="I5" s="4" t="s">
        <v>19</v>
      </c>
      <c r="J5" s="9">
        <f>SUMIF(To,$I5,Ship)</f>
        <v>0</v>
      </c>
      <c r="K5" s="10">
        <f>SUMIF(From,$I5,Ship)</f>
        <v>78</v>
      </c>
      <c r="L5" s="11">
        <f t="shared" ref="L5:L8" si="0">K5-J5</f>
        <v>78</v>
      </c>
      <c r="M5" s="4">
        <f>SUMIF(From,I5,Ship)-SUMIF(To,I5,Ship)</f>
        <v>78</v>
      </c>
      <c r="N5" s="4" t="s">
        <v>3</v>
      </c>
      <c r="O5" s="12">
        <v>78</v>
      </c>
    </row>
    <row r="6" spans="1:15">
      <c r="B6" s="4" t="s">
        <v>4</v>
      </c>
      <c r="C6" s="4" t="s">
        <v>20</v>
      </c>
      <c r="D6" s="13">
        <v>68</v>
      </c>
      <c r="E6" s="4" t="s">
        <v>5</v>
      </c>
      <c r="F6" s="12">
        <v>999</v>
      </c>
      <c r="G6" s="8">
        <v>200</v>
      </c>
      <c r="I6" s="4" t="s">
        <v>4</v>
      </c>
      <c r="J6" s="9">
        <f>SUMIF(To,$I6,Ship)</f>
        <v>166</v>
      </c>
      <c r="K6" s="10">
        <f>SUMIF(From,$I6,Ship)</f>
        <v>166</v>
      </c>
      <c r="L6" s="11">
        <f t="shared" si="0"/>
        <v>0</v>
      </c>
      <c r="M6" s="4">
        <f>SUMIF(From,I6,Ship)-SUMIF(To,I6,Ship)</f>
        <v>0</v>
      </c>
      <c r="N6" s="4" t="s">
        <v>3</v>
      </c>
      <c r="O6" s="12">
        <v>0</v>
      </c>
    </row>
    <row r="7" spans="1:15">
      <c r="B7" s="4" t="s">
        <v>4</v>
      </c>
      <c r="C7" s="4" t="s">
        <v>21</v>
      </c>
      <c r="D7" s="13">
        <v>98</v>
      </c>
      <c r="E7" s="4" t="s">
        <v>5</v>
      </c>
      <c r="F7" s="12">
        <v>999</v>
      </c>
      <c r="G7" s="8">
        <v>400</v>
      </c>
      <c r="I7" s="4" t="s">
        <v>20</v>
      </c>
      <c r="J7" s="9">
        <f>SUMIF(To,$I7,Ship)</f>
        <v>68</v>
      </c>
      <c r="K7" s="10">
        <f>SUMIF(From,$I7,Ship)</f>
        <v>0</v>
      </c>
      <c r="L7" s="11">
        <f t="shared" si="0"/>
        <v>-68</v>
      </c>
      <c r="M7" s="4">
        <f>SUMIF(From,I7,Ship)-SUMIF(To,I7,Ship)</f>
        <v>-68</v>
      </c>
      <c r="N7" s="4" t="s">
        <v>3</v>
      </c>
      <c r="O7" s="12">
        <v>-68</v>
      </c>
    </row>
    <row r="8" spans="1:15">
      <c r="B8" s="4" t="s">
        <v>19</v>
      </c>
      <c r="C8" s="4" t="s">
        <v>4</v>
      </c>
      <c r="D8" s="13">
        <v>78</v>
      </c>
      <c r="E8" s="4" t="s">
        <v>5</v>
      </c>
      <c r="F8" s="12">
        <v>999</v>
      </c>
      <c r="G8" s="8">
        <v>500</v>
      </c>
      <c r="I8" s="4" t="s">
        <v>21</v>
      </c>
      <c r="J8" s="9">
        <f>SUMIF(To,$I8,Ship)</f>
        <v>98</v>
      </c>
      <c r="K8" s="10">
        <f>SUMIF(From,$I8,Ship)</f>
        <v>0</v>
      </c>
      <c r="L8" s="11">
        <f t="shared" si="0"/>
        <v>-98</v>
      </c>
      <c r="M8" s="4">
        <f>SUMIF(From,I8,Ship)-SUMIF(To,I8,Ship)</f>
        <v>-98</v>
      </c>
      <c r="N8" s="4" t="s">
        <v>3</v>
      </c>
      <c r="O8" s="12">
        <v>-98</v>
      </c>
    </row>
    <row r="9" spans="1:15">
      <c r="B9" s="4" t="s">
        <v>19</v>
      </c>
      <c r="C9" s="4" t="s">
        <v>21</v>
      </c>
      <c r="D9" s="14">
        <v>0</v>
      </c>
      <c r="G9" s="8">
        <v>1000</v>
      </c>
    </row>
    <row r="10" spans="1:15" ht="14" thickBot="1"/>
    <row r="11" spans="1:15" ht="14" thickBot="1">
      <c r="C11" s="15" t="s">
        <v>2</v>
      </c>
      <c r="D11" s="16">
        <f>SUMPRODUCT(Ship,UnitCost)</f>
        <v>118200</v>
      </c>
      <c r="G11" s="4" t="s">
        <v>18</v>
      </c>
      <c r="I11" s="4" t="s">
        <v>20</v>
      </c>
    </row>
    <row r="12" spans="1:15">
      <c r="H12" s="4" t="s">
        <v>4</v>
      </c>
    </row>
    <row r="13" spans="1:15">
      <c r="G13" s="4" t="s">
        <v>19</v>
      </c>
      <c r="I13" s="4" t="s">
        <v>21</v>
      </c>
    </row>
  </sheetData>
  <printOptions headings="1" gridLines="1"/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8A1C5-64BB-D545-BA02-BD123A330A41}">
  <dimension ref="A1:R13"/>
  <sheetViews>
    <sheetView zoomScale="199" zoomScaleNormal="199" workbookViewId="0">
      <selection activeCell="O9" sqref="O9"/>
    </sheetView>
  </sheetViews>
  <sheetFormatPr baseColWidth="10" defaultRowHeight="13"/>
  <cols>
    <col min="1" max="1" width="2.83203125" style="4" customWidth="1"/>
    <col min="2" max="2" width="6.1640625" style="4" bestFit="1" customWidth="1"/>
    <col min="3" max="3" width="7.6640625" style="4" customWidth="1"/>
    <col min="4" max="4" width="10" style="4" customWidth="1"/>
    <col min="5" max="5" width="3.1640625" style="4" customWidth="1"/>
    <col min="6" max="6" width="9.33203125" style="4" bestFit="1" customWidth="1"/>
    <col min="7" max="7" width="10" style="4" bestFit="1" customWidth="1"/>
    <col min="8" max="8" width="5.83203125" style="4" customWidth="1"/>
    <col min="9" max="9" width="9" style="4" customWidth="1"/>
    <col min="10" max="12" width="6.5" style="4" customWidth="1"/>
    <col min="13" max="13" width="9.5" style="4" bestFit="1" customWidth="1"/>
    <col min="14" max="14" width="2.33203125" style="4" bestFit="1" customWidth="1"/>
    <col min="15" max="15" width="11.5" style="4" customWidth="1"/>
    <col min="16" max="16" width="5.83203125" style="4" customWidth="1"/>
    <col min="17" max="17" width="15.1640625" style="5" bestFit="1" customWidth="1"/>
    <col min="18" max="18" width="7" style="5" bestFit="1" customWidth="1"/>
    <col min="19" max="256" width="8.83203125" style="4" customWidth="1"/>
    <col min="257" max="16384" width="10.83203125" style="4"/>
  </cols>
  <sheetData>
    <row r="1" spans="1:15" ht="18">
      <c r="A1" s="3" t="s">
        <v>6</v>
      </c>
    </row>
    <row r="3" spans="1:15">
      <c r="B3" s="6" t="s">
        <v>7</v>
      </c>
      <c r="C3" s="6" t="s">
        <v>8</v>
      </c>
      <c r="D3" s="6" t="s">
        <v>9</v>
      </c>
      <c r="E3" s="6"/>
      <c r="F3" s="6" t="s">
        <v>10</v>
      </c>
      <c r="G3" s="6" t="s">
        <v>11</v>
      </c>
      <c r="I3" s="6" t="s">
        <v>12</v>
      </c>
      <c r="J3" s="6" t="s">
        <v>13</v>
      </c>
      <c r="K3" s="6" t="s">
        <v>14</v>
      </c>
      <c r="L3" s="6" t="s">
        <v>15</v>
      </c>
      <c r="M3" s="6" t="s">
        <v>16</v>
      </c>
      <c r="N3" s="6"/>
      <c r="O3" s="6" t="s">
        <v>17</v>
      </c>
    </row>
    <row r="4" spans="1:15">
      <c r="B4" s="4" t="s">
        <v>18</v>
      </c>
      <c r="C4" s="4" t="s">
        <v>20</v>
      </c>
      <c r="D4" s="7">
        <v>0</v>
      </c>
      <c r="G4" s="8">
        <v>800</v>
      </c>
      <c r="I4" s="4" t="s">
        <v>18</v>
      </c>
      <c r="J4" s="9">
        <f>SUMIF(To,$I4,Ship)</f>
        <v>0</v>
      </c>
      <c r="K4" s="10">
        <f>SUMIF(From,$I4,Ship)</f>
        <v>103</v>
      </c>
      <c r="L4" s="11">
        <f>K4-J4</f>
        <v>103</v>
      </c>
      <c r="M4" s="4">
        <f>SUMIF(From,I4,Ship)-SUMIF(To,I4,Ship)</f>
        <v>103</v>
      </c>
      <c r="N4" s="4" t="s">
        <v>3</v>
      </c>
      <c r="O4" s="12">
        <v>103</v>
      </c>
    </row>
    <row r="5" spans="1:15">
      <c r="B5" s="4" t="s">
        <v>18</v>
      </c>
      <c r="C5" s="4" t="s">
        <v>4</v>
      </c>
      <c r="D5" s="13">
        <v>103</v>
      </c>
      <c r="E5" s="4" t="s">
        <v>5</v>
      </c>
      <c r="F5" s="12">
        <v>999</v>
      </c>
      <c r="G5" s="8">
        <v>400</v>
      </c>
      <c r="I5" s="4" t="s">
        <v>19</v>
      </c>
      <c r="J5" s="9">
        <f>SUMIF(To,$I5,Ship)</f>
        <v>0</v>
      </c>
      <c r="K5" s="10">
        <f>SUMIF(From,$I5,Ship)</f>
        <v>68</v>
      </c>
      <c r="L5" s="11">
        <f t="shared" ref="L5:L8" si="0">K5-J5</f>
        <v>68</v>
      </c>
      <c r="M5" s="4">
        <f>SUMIF(From,I5,Ship)-SUMIF(To,I5,Ship)</f>
        <v>68</v>
      </c>
      <c r="N5" s="4" t="s">
        <v>3</v>
      </c>
      <c r="O5" s="12">
        <v>68</v>
      </c>
    </row>
    <row r="6" spans="1:15">
      <c r="B6" s="4" t="s">
        <v>4</v>
      </c>
      <c r="C6" s="4" t="s">
        <v>20</v>
      </c>
      <c r="D6" s="13">
        <v>47</v>
      </c>
      <c r="E6" s="4" t="s">
        <v>5</v>
      </c>
      <c r="F6" s="12">
        <v>999</v>
      </c>
      <c r="G6" s="8">
        <v>300</v>
      </c>
      <c r="I6" s="4" t="s">
        <v>4</v>
      </c>
      <c r="J6" s="9">
        <f>SUMIF(To,$I6,Ship)</f>
        <v>103</v>
      </c>
      <c r="K6" s="10">
        <f>SUMIF(From,$I6,Ship)</f>
        <v>103</v>
      </c>
      <c r="L6" s="11">
        <f t="shared" si="0"/>
        <v>0</v>
      </c>
      <c r="M6" s="4">
        <f>SUMIF(From,I6,Ship)-SUMIF(To,I6,Ship)</f>
        <v>0</v>
      </c>
      <c r="N6" s="4" t="s">
        <v>3</v>
      </c>
      <c r="O6" s="12">
        <v>0</v>
      </c>
    </row>
    <row r="7" spans="1:15">
      <c r="B7" s="4" t="s">
        <v>4</v>
      </c>
      <c r="C7" s="4" t="s">
        <v>21</v>
      </c>
      <c r="D7" s="13">
        <v>56</v>
      </c>
      <c r="E7" s="4" t="s">
        <v>5</v>
      </c>
      <c r="F7" s="12">
        <v>999</v>
      </c>
      <c r="G7" s="8">
        <v>500</v>
      </c>
      <c r="I7" s="4" t="s">
        <v>20</v>
      </c>
      <c r="J7" s="9">
        <f>SUMIF(To,$I7,Ship)</f>
        <v>47</v>
      </c>
      <c r="K7" s="10">
        <f>SUMIF(From,$I7,Ship)</f>
        <v>0</v>
      </c>
      <c r="L7" s="11">
        <f t="shared" si="0"/>
        <v>-47</v>
      </c>
      <c r="M7" s="4">
        <f>SUMIF(From,I7,Ship)-SUMIF(To,I7,Ship)</f>
        <v>-47</v>
      </c>
      <c r="N7" s="4" t="s">
        <v>3</v>
      </c>
      <c r="O7" s="12">
        <v>-47</v>
      </c>
    </row>
    <row r="8" spans="1:15">
      <c r="B8" s="4" t="s">
        <v>19</v>
      </c>
      <c r="C8" s="4" t="s">
        <v>4</v>
      </c>
      <c r="D8" s="13">
        <v>0</v>
      </c>
      <c r="E8" s="4" t="s">
        <v>5</v>
      </c>
      <c r="F8" s="12">
        <v>999</v>
      </c>
      <c r="G8" s="8">
        <v>600</v>
      </c>
      <c r="I8" s="4" t="s">
        <v>21</v>
      </c>
      <c r="J8" s="9">
        <f>SUMIF(To,$I8,Ship)</f>
        <v>124</v>
      </c>
      <c r="K8" s="10">
        <f>SUMIF(From,$I8,Ship)</f>
        <v>0</v>
      </c>
      <c r="L8" s="11">
        <f t="shared" si="0"/>
        <v>-124</v>
      </c>
      <c r="M8" s="4">
        <f>SUMIF(From,I8,Ship)-SUMIF(To,I8,Ship)</f>
        <v>-124</v>
      </c>
      <c r="N8" s="4" t="s">
        <v>3</v>
      </c>
      <c r="O8" s="12">
        <v>-124</v>
      </c>
    </row>
    <row r="9" spans="1:15">
      <c r="B9" s="4" t="s">
        <v>19</v>
      </c>
      <c r="C9" s="4" t="s">
        <v>21</v>
      </c>
      <c r="D9" s="14">
        <v>68</v>
      </c>
      <c r="G9" s="8">
        <v>1100</v>
      </c>
    </row>
    <row r="10" spans="1:15" ht="14" thickBot="1"/>
    <row r="11" spans="1:15" ht="14" thickBot="1">
      <c r="C11" s="15" t="s">
        <v>2</v>
      </c>
      <c r="D11" s="16">
        <f>SUMPRODUCT(Ship,UnitCost)</f>
        <v>158100</v>
      </c>
      <c r="G11" s="4" t="s">
        <v>18</v>
      </c>
      <c r="I11" s="4" t="s">
        <v>20</v>
      </c>
    </row>
    <row r="12" spans="1:15">
      <c r="H12" s="4" t="s">
        <v>4</v>
      </c>
    </row>
    <row r="13" spans="1:15">
      <c r="G13" s="4" t="s">
        <v>19</v>
      </c>
      <c r="I13" s="4" t="s">
        <v>21</v>
      </c>
    </row>
  </sheetData>
  <printOptions headings="1" gridLines="1"/>
  <pageMargins left="0.75" right="0.75" top="1" bottom="1" header="0.5" footer="0.5"/>
  <pageSetup paperSize="0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18</vt:i4>
      </vt:variant>
    </vt:vector>
  </HeadingPairs>
  <TitlesOfParts>
    <vt:vector size="23" baseType="lpstr">
      <vt:lpstr>Author</vt:lpstr>
      <vt:lpstr>Problem</vt:lpstr>
      <vt:lpstr>Base</vt:lpstr>
      <vt:lpstr>Distribution Unlimited_A</vt:lpstr>
      <vt:lpstr>Distribution Unlimited_B</vt:lpstr>
      <vt:lpstr>'Distribution Unlimited_B'!Capacity</vt:lpstr>
      <vt:lpstr>Capacity</vt:lpstr>
      <vt:lpstr>'Distribution Unlimited_B'!From</vt:lpstr>
      <vt:lpstr>From</vt:lpstr>
      <vt:lpstr>'Distribution Unlimited_B'!NetFlow</vt:lpstr>
      <vt:lpstr>NetFlow</vt:lpstr>
      <vt:lpstr>'Distribution Unlimited_B'!Nodes</vt:lpstr>
      <vt:lpstr>Nodes</vt:lpstr>
      <vt:lpstr>'Distribution Unlimited_B'!Ship</vt:lpstr>
      <vt:lpstr>Ship</vt:lpstr>
      <vt:lpstr>'Distribution Unlimited_B'!SupplyDemand</vt:lpstr>
      <vt:lpstr>SupplyDemand</vt:lpstr>
      <vt:lpstr>'Distribution Unlimited_B'!To</vt:lpstr>
      <vt:lpstr>To</vt:lpstr>
      <vt:lpstr>'Distribution Unlimited_B'!TotalCost</vt:lpstr>
      <vt:lpstr>TotalCost</vt:lpstr>
      <vt:lpstr>'Distribution Unlimited_B'!UnitCost</vt:lpstr>
      <vt:lpstr>UnitCost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2020-02-21T20:38:49Z</dcterms:created>
  <dcterms:modified xsi:type="dcterms:W3CDTF">2020-03-24T19:53:02Z</dcterms:modified>
</cp:coreProperties>
</file>