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nr01a/Documents/data/ACU/20S/20S-MS/MSGit/01_Linear/"/>
    </mc:Choice>
  </mc:AlternateContent>
  <xr:revisionPtr revIDLastSave="0" documentId="13_ncr:1_{BEDF941D-4473-314D-8FEC-5D58B4EFC459}" xr6:coauthVersionLast="45" xr6:coauthVersionMax="45" xr10:uidLastSave="{00000000-0000-0000-0000-000000000000}"/>
  <bookViews>
    <workbookView xWindow="80" yWindow="460" windowWidth="30940" windowHeight="19860" xr2:uid="{A7FC1D30-F79D-BE4F-B04A-26AC788931EB}"/>
  </bookViews>
  <sheets>
    <sheet name="Notes" sheetId="1" r:id="rId1"/>
    <sheet name="QX" sheetId="3" r:id="rId2"/>
    <sheet name="QXModel" sheetId="2" r:id="rId3"/>
    <sheet name="QXModelSolve" sheetId="11" r:id="rId4"/>
    <sheet name="QX2" sheetId="12" r:id="rId5"/>
    <sheet name="QX2 ModelSolve" sheetId="13" r:id="rId6"/>
    <sheet name="Abstract2_vary" sheetId="8" r:id="rId7"/>
    <sheet name="Sheet7" sheetId="7" r:id="rId8"/>
  </sheets>
  <definedNames>
    <definedName name="quads">Sheet7!$B$2:$E$6</definedName>
    <definedName name="solver_adj" localSheetId="6" hidden="1">Abstract2_vary!$B$10:$C$10</definedName>
    <definedName name="solver_adj" localSheetId="5" hidden="1">'QX2 ModelSolve'!$B$13:$D$13</definedName>
    <definedName name="solver_adj" localSheetId="3" hidden="1">QXModelSolve!$B$10:$D$10</definedName>
    <definedName name="solver_cvg" localSheetId="6" hidden="1">0.0001</definedName>
    <definedName name="solver_cvg" localSheetId="5" hidden="1">0.0001</definedName>
    <definedName name="solver_cvg" localSheetId="3" hidden="1">0.0001</definedName>
    <definedName name="solver_drv" localSheetId="6" hidden="1">1</definedName>
    <definedName name="solver_drv" localSheetId="5" hidden="1">1</definedName>
    <definedName name="solver_drv" localSheetId="3" hidden="1">1</definedName>
    <definedName name="solver_eng" localSheetId="6" hidden="1">2</definedName>
    <definedName name="solver_eng" localSheetId="5" hidden="1">2</definedName>
    <definedName name="solver_eng" localSheetId="3" hidden="1">2</definedName>
    <definedName name="solver_itr" localSheetId="6" hidden="1">2147483647</definedName>
    <definedName name="solver_itr" localSheetId="5" hidden="1">2147483647</definedName>
    <definedName name="solver_itr" localSheetId="3" hidden="1">2147483647</definedName>
    <definedName name="solver_lhs1" localSheetId="6" hidden="1">Abstract2_vary!$D$6:$D$8</definedName>
    <definedName name="solver_lhs1" localSheetId="5" hidden="1">'QX2 ModelSolve'!$E$6:$E$7</definedName>
    <definedName name="solver_lhs1" localSheetId="3" hidden="1">QXModelSolve!$E$6:$E$8</definedName>
    <definedName name="solver_lhs2" localSheetId="5" hidden="1">'QX2 ModelSolve'!$E$9:$E$11</definedName>
    <definedName name="solver_lin" localSheetId="6" hidden="1">1</definedName>
    <definedName name="solver_lin" localSheetId="5" hidden="1">1</definedName>
    <definedName name="solver_lin" localSheetId="3" hidden="1">1</definedName>
    <definedName name="solver_mip" localSheetId="6" hidden="1">2147483647</definedName>
    <definedName name="solver_mip" localSheetId="5" hidden="1">2147483647</definedName>
    <definedName name="solver_mip" localSheetId="3" hidden="1">2147483647</definedName>
    <definedName name="solver_mni" localSheetId="6" hidden="1">30</definedName>
    <definedName name="solver_mni" localSheetId="5" hidden="1">30</definedName>
    <definedName name="solver_mni" localSheetId="3" hidden="1">30</definedName>
    <definedName name="solver_mrt" localSheetId="6" hidden="1">0.075</definedName>
    <definedName name="solver_mrt" localSheetId="5" hidden="1">0.075</definedName>
    <definedName name="solver_mrt" localSheetId="3" hidden="1">0.075</definedName>
    <definedName name="solver_msl" localSheetId="6" hidden="1">2</definedName>
    <definedName name="solver_msl" localSheetId="5" hidden="1">2</definedName>
    <definedName name="solver_msl" localSheetId="3" hidden="1">2</definedName>
    <definedName name="solver_neg" localSheetId="6" hidden="1">1</definedName>
    <definedName name="solver_neg" localSheetId="5" hidden="1">1</definedName>
    <definedName name="solver_neg" localSheetId="3" hidden="1">1</definedName>
    <definedName name="solver_nod" localSheetId="6" hidden="1">2147483647</definedName>
    <definedName name="solver_nod" localSheetId="5" hidden="1">2147483647</definedName>
    <definedName name="solver_nod" localSheetId="3" hidden="1">2147483647</definedName>
    <definedName name="solver_num" localSheetId="6" hidden="1">1</definedName>
    <definedName name="solver_num" localSheetId="5" hidden="1">2</definedName>
    <definedName name="solver_num" localSheetId="3" hidden="1">1</definedName>
    <definedName name="solver_opt" localSheetId="6" hidden="1">Abstract2_vary!$D$4</definedName>
    <definedName name="solver_opt" localSheetId="5" hidden="1">'QX2 ModelSolve'!$E$4</definedName>
    <definedName name="solver_opt" localSheetId="3" hidden="1">QXModelSolve!$E$4</definedName>
    <definedName name="solver_pre" localSheetId="6" hidden="1">0.000001</definedName>
    <definedName name="solver_pre" localSheetId="5" hidden="1">0.000001</definedName>
    <definedName name="solver_pre" localSheetId="3" hidden="1">0.000001</definedName>
    <definedName name="solver_rbv" localSheetId="6" hidden="1">1</definedName>
    <definedName name="solver_rbv" localSheetId="5" hidden="1">1</definedName>
    <definedName name="solver_rbv" localSheetId="3" hidden="1">1</definedName>
    <definedName name="solver_rel1" localSheetId="6" hidden="1">1</definedName>
    <definedName name="solver_rel1" localSheetId="5" hidden="1">1</definedName>
    <definedName name="solver_rel1" localSheetId="3" hidden="1">3</definedName>
    <definedName name="solver_rel2" localSheetId="5" hidden="1">3</definedName>
    <definedName name="solver_rhs1" localSheetId="6" hidden="1">Abstract2_vary!$F$6:$F$8</definedName>
    <definedName name="solver_rhs1" localSheetId="5" hidden="1">'QX2 ModelSolve'!$G$6:$G$7</definedName>
    <definedName name="solver_rhs1" localSheetId="3" hidden="1">QXModelSolve!$G$6:$G$8</definedName>
    <definedName name="solver_rhs2" localSheetId="5" hidden="1">'QX2 ModelSolve'!$G$9:$G$11</definedName>
    <definedName name="solver_rlx" localSheetId="6" hidden="1">2</definedName>
    <definedName name="solver_rlx" localSheetId="5" hidden="1">2</definedName>
    <definedName name="solver_rlx" localSheetId="3" hidden="1">2</definedName>
    <definedName name="solver_rsd" localSheetId="6" hidden="1">0</definedName>
    <definedName name="solver_rsd" localSheetId="5" hidden="1">0</definedName>
    <definedName name="solver_rsd" localSheetId="3" hidden="1">0</definedName>
    <definedName name="solver_scl" localSheetId="6" hidden="1">1</definedName>
    <definedName name="solver_scl" localSheetId="5" hidden="1">1</definedName>
    <definedName name="solver_scl" localSheetId="3" hidden="1">1</definedName>
    <definedName name="solver_sho" localSheetId="6" hidden="1">2</definedName>
    <definedName name="solver_sho" localSheetId="5" hidden="1">2</definedName>
    <definedName name="solver_sho" localSheetId="3" hidden="1">2</definedName>
    <definedName name="solver_ssz" localSheetId="6" hidden="1">100</definedName>
    <definedName name="solver_ssz" localSheetId="5" hidden="1">100</definedName>
    <definedName name="solver_ssz" localSheetId="3" hidden="1">100</definedName>
    <definedName name="solver_tim" localSheetId="6" hidden="1">2147483647</definedName>
    <definedName name="solver_tim" localSheetId="5" hidden="1">2147483647</definedName>
    <definedName name="solver_tim" localSheetId="3" hidden="1">2147483647</definedName>
    <definedName name="solver_tol" localSheetId="6" hidden="1">0.01</definedName>
    <definedName name="solver_tol" localSheetId="5" hidden="1">0.01</definedName>
    <definedName name="solver_tol" localSheetId="3" hidden="1">0.01</definedName>
    <definedName name="solver_typ" localSheetId="6" hidden="1">1</definedName>
    <definedName name="solver_typ" localSheetId="5" hidden="1">1</definedName>
    <definedName name="solver_typ" localSheetId="3" hidden="1">2</definedName>
    <definedName name="solver_val" localSheetId="6" hidden="1">0</definedName>
    <definedName name="solver_val" localSheetId="5" hidden="1">0</definedName>
    <definedName name="solver_val" localSheetId="3" hidden="1">0</definedName>
    <definedName name="solver_ver" localSheetId="6" hidden="1">2</definedName>
    <definedName name="solver_ver" localSheetId="5" hidden="1">2</definedName>
    <definedName name="solver_ver" localSheetId="3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3" l="1"/>
  <c r="E4" i="13"/>
  <c r="E11" i="13"/>
  <c r="E10" i="13"/>
  <c r="E9" i="13"/>
  <c r="E7" i="13"/>
  <c r="E8" i="11"/>
  <c r="E7" i="11"/>
  <c r="E6" i="11"/>
  <c r="E4" i="11"/>
  <c r="D8" i="8" l="1"/>
  <c r="D7" i="8"/>
  <c r="D6" i="8"/>
  <c r="D4" i="8"/>
  <c r="C9" i="7" l="1"/>
  <c r="C10" i="7"/>
  <c r="C11" i="7"/>
  <c r="C12" i="7"/>
  <c r="C13" i="7"/>
  <c r="C14" i="7"/>
  <c r="C8" i="7"/>
</calcChain>
</file>

<file path=xl/sharedStrings.xml><?xml version="1.0" encoding="utf-8"?>
<sst xmlns="http://schemas.openxmlformats.org/spreadsheetml/2006/main" count="135" uniqueCount="84">
  <si>
    <t>Challenge:</t>
  </si>
  <si>
    <t>Setting:</t>
  </si>
  <si>
    <t>Terms:</t>
  </si>
  <si>
    <t>Goal: </t>
  </si>
  <si>
    <t>Minimize Cost</t>
  </si>
  <si>
    <t>Decision: </t>
  </si>
  <si>
    <t>Nachtfliegen Enterprises Produces Quadcopters</t>
  </si>
  <si>
    <t>Abstract Optimize</t>
  </si>
  <si>
    <t>Thing1</t>
  </si>
  <si>
    <t>Thing2</t>
  </si>
  <si>
    <t>Unit Profit</t>
  </si>
  <si>
    <t>Resource 1</t>
  </si>
  <si>
    <t>Resource 2</t>
  </si>
  <si>
    <t>Resource 3</t>
  </si>
  <si>
    <t>Limits</t>
  </si>
  <si>
    <t>Changing Cells</t>
  </si>
  <si>
    <t>&lt;=</t>
  </si>
  <si>
    <t>vlookup</t>
  </si>
  <si>
    <t>a</t>
  </si>
  <si>
    <t>c</t>
  </si>
  <si>
    <t>e</t>
  </si>
  <si>
    <t>f</t>
  </si>
  <si>
    <t>g</t>
  </si>
  <si>
    <t>Quads</t>
  </si>
  <si>
    <t>QuadOne</t>
  </si>
  <si>
    <t>QuadAwesome</t>
  </si>
  <si>
    <t>QuadThensome</t>
  </si>
  <si>
    <t>QuadMaximus</t>
  </si>
  <si>
    <t>QuadImpressive</t>
  </si>
  <si>
    <t>b</t>
  </si>
  <si>
    <t>d</t>
  </si>
  <si>
    <t>Motors</t>
  </si>
  <si>
    <t>Battery</t>
  </si>
  <si>
    <t>4s</t>
  </si>
  <si>
    <t>6s</t>
  </si>
  <si>
    <t>Id</t>
  </si>
  <si>
    <t>Cost</t>
  </si>
  <si>
    <t>Nachtfliegen_03</t>
  </si>
  <si>
    <t>How to minimize costs.</t>
  </si>
  <si>
    <t>Titanium weighs 4 grams, has 10 strength, 10 flexibility, and 100 shine.</t>
  </si>
  <si>
    <t>Steel weighs 13 grams, has 60 strength, 25 flexibility, and 50 shine.</t>
  </si>
  <si>
    <t>Aluminum weighs 12 grams, has 50 strength, 20 flexibility, and 20 shine.</t>
  </si>
  <si>
    <t>Strength</t>
  </si>
  <si>
    <t>Flex</t>
  </si>
  <si>
    <t>Shine</t>
  </si>
  <si>
    <t>Titanium</t>
  </si>
  <si>
    <t>Steel</t>
  </si>
  <si>
    <t>Weight</t>
  </si>
  <si>
    <t>&gt;=</t>
  </si>
  <si>
    <t>Aluminum</t>
  </si>
  <si>
    <t>QX should have at least 1000 shine, 1500 flexibility, and 2000 strength.</t>
  </si>
  <si>
    <t>How much of each metal should we use in order to minimize weight?</t>
  </si>
  <si>
    <t>Awesome</t>
  </si>
  <si>
    <t>Notice</t>
  </si>
  <si>
    <t>Weight becomes "mere" resource</t>
  </si>
  <si>
    <t>Objective Function now about "Awesome Rating"</t>
  </si>
  <si>
    <t>Objective Function now MAX, not MIN</t>
  </si>
  <si>
    <t>What am I deciding? Getting paid for?</t>
  </si>
  <si>
    <t>Where to place the variables?</t>
  </si>
  <si>
    <t>What are the resources required?</t>
  </si>
  <si>
    <t>What are the constraints?</t>
  </si>
  <si>
    <t>Are the constraints all the same?  &lt;=? &gt;=?</t>
  </si>
  <si>
    <t>Notes</t>
  </si>
  <si>
    <t>?</t>
  </si>
  <si>
    <t>=VLOOKUP(B8,quads,2,FALSE)</t>
  </si>
  <si>
    <t>Product-Mix Problem</t>
  </si>
  <si>
    <t>Resource Allocation Problem</t>
  </si>
  <si>
    <t>Cost-Benefit-Trade-Off Problems</t>
  </si>
  <si>
    <t>Mixed Problems</t>
  </si>
  <si>
    <t>Transportation Problems</t>
  </si>
  <si>
    <t>Assignment Problems</t>
  </si>
  <si>
    <t>Divisibility Assumption: integer values</t>
  </si>
  <si>
    <t>linear programming models require decision variables to allow fractional values</t>
  </si>
  <si>
    <t>resources used &lt;= available resources</t>
  </si>
  <si>
    <t>how many of each product to make?</t>
  </si>
  <si>
    <t>Scheduling</t>
  </si>
  <si>
    <t>How many people for each shift?</t>
  </si>
  <si>
    <t>resources used &gt;= available needed</t>
  </si>
  <si>
    <t>Functional Constraints</t>
  </si>
  <si>
    <t>&gt;=, &lt;=, ==</t>
  </si>
  <si>
    <t>one Task per Person, one Person per Task</t>
  </si>
  <si>
    <t>Trains, Planes, and Automobiles</t>
  </si>
  <si>
    <t>How many of each to produce?</t>
  </si>
  <si>
    <t>How about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</si>
</sst>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6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0" fontId="3" fillId="0" borderId="0" xfId="0" applyFont="1"/>
    <xf numFmtId="6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44" fontId="0" fillId="3" borderId="0" xfId="1" applyFont="1" applyFill="1" applyAlignment="1">
      <alignment horizontal="center"/>
    </xf>
    <xf numFmtId="0" fontId="0" fillId="4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0" xfId="0" applyFont="1"/>
    <xf numFmtId="0" fontId="0" fillId="3" borderId="0" xfId="0" applyFill="1"/>
    <xf numFmtId="8" fontId="0" fillId="0" borderId="0" xfId="0" applyNumberFormat="1" applyAlignment="1">
      <alignment horizontal="center"/>
    </xf>
    <xf numFmtId="8" fontId="0" fillId="0" borderId="0" xfId="1" applyNumberFormat="1" applyFont="1" applyAlignment="1">
      <alignment horizontal="center"/>
    </xf>
    <xf numFmtId="0" fontId="0" fillId="0" borderId="0" xfId="0" quotePrefix="1"/>
  </cellXfs>
  <cellStyles count="2">
    <cellStyle name="Currency" xfId="1" builtinId="4"/>
    <cellStyle name="Normal" xfId="0" builtinId="0"/>
  </cellStyles>
  <dxfs count="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27710</xdr:colOff>
      <xdr:row>0</xdr:row>
      <xdr:rowOff>26240</xdr:rowOff>
    </xdr:from>
    <xdr:to>
      <xdr:col>6</xdr:col>
      <xdr:colOff>724216</xdr:colOff>
      <xdr:row>9</xdr:row>
      <xdr:rowOff>157438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CBD2489-9CBC-D444-970C-B36FDB11D794}"/>
            </a:ext>
          </a:extLst>
        </xdr:cNvPr>
        <xdr:cNvSpPr txBox="1"/>
      </xdr:nvSpPr>
      <xdr:spPr>
        <a:xfrm>
          <a:off x="27710" y="26240"/>
          <a:ext cx="5640060" cy="19732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Nachtfliegen</a:t>
          </a:r>
          <a:r>
            <a:rPr lang="en-US" sz="1100" baseline="0"/>
            <a:t> plans to produce a new Quadcopter, named QX.</a:t>
          </a:r>
        </a:p>
        <a:p>
          <a:r>
            <a:rPr lang="en-US" sz="1100" baseline="0"/>
            <a:t>Help them minimize costs.</a:t>
          </a:r>
        </a:p>
        <a:p>
          <a:r>
            <a:rPr lang="en-US" sz="1100" baseline="0"/>
            <a:t>Titanium weighs 4 grams, has 10 strength, 10 flexibility, and 100 shine.</a:t>
          </a:r>
        </a:p>
        <a:p>
          <a:r>
            <a:rPr lang="en-US" sz="1100" baseline="0"/>
            <a:t>Steel weighs 13 grams, has 60 strength, 25 flexibility, and 50 shine.</a:t>
          </a:r>
          <a:endParaRPr lang="en-US" sz="1100" b="1" baseline="0"/>
        </a:p>
        <a:p>
          <a:r>
            <a:rPr lang="en-US" sz="1100" b="0" baseline="0"/>
            <a:t>Aluminum weighs 12 grams, has 50 strength, 20 flexibility, and 20 shine.</a:t>
          </a:r>
        </a:p>
        <a:p>
          <a:r>
            <a:rPr lang="en-US" sz="1100" baseline="0"/>
            <a:t>QX should have at least 1000 shine, 1500 flexibility, and 2000 strength.</a:t>
          </a:r>
        </a:p>
        <a:p>
          <a:endParaRPr lang="en-US" sz="1100" baseline="0"/>
        </a:p>
        <a:p>
          <a:r>
            <a:rPr lang="en-US" sz="1100" baseline="0"/>
            <a:t>How much of each metal should we use in order to minimize weight?</a:t>
          </a:r>
        </a:p>
        <a:p>
          <a:r>
            <a:rPr lang="en-US" sz="1100"/>
            <a:t>Which constraints are binding?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Would</a:t>
          </a:r>
          <a:r>
            <a:rPr lang="en-US" sz="1100" baseline="0"/>
            <a:t> 20 each work?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27709</xdr:colOff>
      <xdr:row>0</xdr:row>
      <xdr:rowOff>26241</xdr:rowOff>
    </xdr:from>
    <xdr:to>
      <xdr:col>6</xdr:col>
      <xdr:colOff>755702</xdr:colOff>
      <xdr:row>6</xdr:row>
      <xdr:rowOff>178430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305D10-1FA6-D14F-9A9E-94E2ED8B1C7F}"/>
            </a:ext>
          </a:extLst>
        </xdr:cNvPr>
        <xdr:cNvSpPr txBox="1"/>
      </xdr:nvSpPr>
      <xdr:spPr>
        <a:xfrm>
          <a:off x="27709" y="26241"/>
          <a:ext cx="5671547" cy="13802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Nachtfliegen</a:t>
          </a:r>
          <a:r>
            <a:rPr lang="en-US" sz="1100" baseline="0"/>
            <a:t> plans to produce a new Quadcopter, named QX.</a:t>
          </a:r>
        </a:p>
        <a:p>
          <a:r>
            <a:rPr lang="en-US" sz="1100"/>
            <a:t>Right</a:t>
          </a:r>
          <a:r>
            <a:rPr lang="en-US" sz="1100" baseline="0"/>
            <a:t> before QX units start production, Nachtfliegen president, Mr. Blee, notices a tweet:</a:t>
          </a:r>
        </a:p>
        <a:p>
          <a:r>
            <a:rPr lang="en-US" sz="1100" baseline="0"/>
            <a:t>Wildcat Awesomeness Ratings announced! Titanium: 50, Steel: 120, Aluminum: 130.</a:t>
          </a:r>
        </a:p>
        <a:p>
          <a:r>
            <a:rPr lang="en-US" sz="1100"/>
            <a:t>You check with your vendors and get prices of $0.10</a:t>
          </a:r>
          <a:r>
            <a:rPr lang="en-US" sz="1100" baseline="0"/>
            <a:t> for Titanium, $0.50 for Steel, and $0.60 for Aluminum.</a:t>
          </a:r>
        </a:p>
        <a:p>
          <a:r>
            <a:rPr lang="en-US" sz="1100" baseline="0"/>
            <a:t>Make a new analysis of QX production now, optimizing for "Wildcat Awesomeness Ratings".</a:t>
          </a:r>
        </a:p>
        <a:p>
          <a:r>
            <a:rPr lang="en-US" sz="1100" baseline="0"/>
            <a:t>Weight needs to stay under 3000 and total cost below $20.</a:t>
          </a:r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12555E-0DF0-EE41-A633-E8FA6FBAD359}" name="Table2" displayName="Table2" ref="B1:E6" totalsRowShown="0">
  <autoFilter ref="B1:E6" xr:uid="{3AAEFB82-F5CB-094E-892B-C76C47651AA4}"/>
  <tableColumns count="4">
    <tableColumn id="1" xr3:uid="{D03BA4BC-90D8-4D42-A588-42B78857EF6B}" name="Id"/>
    <tableColumn id="2" xr3:uid="{BD178E3C-9371-4B46-8DAF-B643DBA92544}" name="Quads"/>
    <tableColumn id="3" xr3:uid="{9C5BA0C1-32CA-1949-89F5-98725EFCD533}" name="Motors" dataDxfId="1"/>
    <tableColumn id="4" xr3:uid="{7FFFF1D7-871A-F14E-BED8-AA78A6FF0905}" name="Battery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F7CFD-36EB-B946-8904-E54727B0DCE3}">
  <dimension ref="A1:C34"/>
  <sheetViews>
    <sheetView tabSelected="1" zoomScale="260" zoomScaleNormal="260" workbookViewId="0">
      <selection activeCell="C10" sqref="C10"/>
    </sheetView>
  </sheetViews>
  <sheetFormatPr baseColWidth="10" defaultRowHeight="16" x14ac:dyDescent="0.2"/>
  <sheetData>
    <row r="1" spans="1:3" x14ac:dyDescent="0.2">
      <c r="A1" s="4" t="s">
        <v>37</v>
      </c>
    </row>
    <row r="2" spans="1:3" x14ac:dyDescent="0.2">
      <c r="A2" t="s">
        <v>0</v>
      </c>
      <c r="B2" t="s">
        <v>38</v>
      </c>
    </row>
    <row r="4" spans="1:3" x14ac:dyDescent="0.2">
      <c r="A4" t="s">
        <v>1</v>
      </c>
      <c r="B4" t="s">
        <v>6</v>
      </c>
    </row>
    <row r="6" spans="1:3" x14ac:dyDescent="0.2">
      <c r="A6" t="s">
        <v>3</v>
      </c>
      <c r="B6" t="s">
        <v>4</v>
      </c>
    </row>
    <row r="8" spans="1:3" x14ac:dyDescent="0.2">
      <c r="A8" t="s">
        <v>2</v>
      </c>
      <c r="B8" t="s">
        <v>66</v>
      </c>
    </row>
    <row r="9" spans="1:3" x14ac:dyDescent="0.2">
      <c r="C9" t="s">
        <v>73</v>
      </c>
    </row>
    <row r="10" spans="1:3" x14ac:dyDescent="0.2">
      <c r="B10" t="s">
        <v>67</v>
      </c>
    </row>
    <row r="11" spans="1:3" x14ac:dyDescent="0.2">
      <c r="C11" t="s">
        <v>77</v>
      </c>
    </row>
    <row r="12" spans="1:3" x14ac:dyDescent="0.2">
      <c r="B12" t="s">
        <v>68</v>
      </c>
    </row>
    <row r="13" spans="1:3" x14ac:dyDescent="0.2">
      <c r="B13" t="s">
        <v>69</v>
      </c>
    </row>
    <row r="14" spans="1:3" x14ac:dyDescent="0.2">
      <c r="C14" t="s">
        <v>81</v>
      </c>
    </row>
    <row r="15" spans="1:3" x14ac:dyDescent="0.2">
      <c r="B15" t="s">
        <v>70</v>
      </c>
    </row>
    <row r="16" spans="1:3" x14ac:dyDescent="0.2">
      <c r="C16" t="s">
        <v>80</v>
      </c>
    </row>
    <row r="17" spans="1:3" x14ac:dyDescent="0.2">
      <c r="B17" t="s">
        <v>75</v>
      </c>
    </row>
    <row r="18" spans="1:3" x14ac:dyDescent="0.2">
      <c r="C18" t="s">
        <v>76</v>
      </c>
    </row>
    <row r="19" spans="1:3" x14ac:dyDescent="0.2">
      <c r="B19" t="s">
        <v>65</v>
      </c>
    </row>
    <row r="20" spans="1:3" x14ac:dyDescent="0.2">
      <c r="C20" t="s">
        <v>74</v>
      </c>
    </row>
    <row r="21" spans="1:3" x14ac:dyDescent="0.2">
      <c r="B21" t="s">
        <v>78</v>
      </c>
    </row>
    <row r="22" spans="1:3" x14ac:dyDescent="0.2">
      <c r="C22" t="s">
        <v>79</v>
      </c>
    </row>
    <row r="23" spans="1:3" x14ac:dyDescent="0.2">
      <c r="B23" t="s">
        <v>71</v>
      </c>
    </row>
    <row r="24" spans="1:3" x14ac:dyDescent="0.2">
      <c r="C24" t="s">
        <v>72</v>
      </c>
    </row>
    <row r="28" spans="1:3" x14ac:dyDescent="0.2">
      <c r="A28" t="s">
        <v>5</v>
      </c>
      <c r="B28" t="s">
        <v>82</v>
      </c>
    </row>
    <row r="30" spans="1:3" x14ac:dyDescent="0.2">
      <c r="A30" t="s">
        <v>62</v>
      </c>
      <c r="B30" t="s">
        <v>57</v>
      </c>
    </row>
    <row r="31" spans="1:3" x14ac:dyDescent="0.2">
      <c r="B31" t="s">
        <v>58</v>
      </c>
    </row>
    <row r="32" spans="1:3" x14ac:dyDescent="0.2">
      <c r="B32" t="s">
        <v>59</v>
      </c>
    </row>
    <row r="33" spans="2:2" x14ac:dyDescent="0.2">
      <c r="B33" t="s">
        <v>60</v>
      </c>
    </row>
    <row r="34" spans="2:2" x14ac:dyDescent="0.2">
      <c r="B34" t="s">
        <v>61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D44AB-9FF3-8748-A8BE-D9A144FAA072}">
  <dimension ref="A1"/>
  <sheetViews>
    <sheetView zoomScale="242" zoomScaleNormal="242" workbookViewId="0"/>
  </sheetViews>
  <sheetFormatPr baseColWidth="10" defaultRowHeight="16" x14ac:dyDescent="0.2"/>
  <sheetData>
    <row r="1" spans="1:1" x14ac:dyDescent="0.2">
      <c r="A1" s="4" t="s">
        <v>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B4494-BB38-7944-8CA2-6884F9F40CCC}">
  <dimension ref="A1:I10"/>
  <sheetViews>
    <sheetView zoomScale="228" zoomScaleNormal="228" workbookViewId="0">
      <selection activeCell="E4" sqref="E4"/>
    </sheetView>
  </sheetViews>
  <sheetFormatPr baseColWidth="10" defaultRowHeight="16" x14ac:dyDescent="0.2"/>
  <cols>
    <col min="1" max="1" width="12.33203125" customWidth="1"/>
    <col min="2" max="2" width="7.33203125" customWidth="1"/>
    <col min="3" max="3" width="5.83203125" customWidth="1"/>
    <col min="4" max="4" width="9.33203125" customWidth="1"/>
    <col min="5" max="5" width="3.33203125" customWidth="1"/>
    <col min="6" max="6" width="3.1640625" customWidth="1"/>
    <col min="7" max="7" width="5.6640625" customWidth="1"/>
    <col min="8" max="8" width="3.33203125" customWidth="1"/>
  </cols>
  <sheetData>
    <row r="1" spans="1:9" x14ac:dyDescent="0.2">
      <c r="A1" s="4" t="s">
        <v>37</v>
      </c>
    </row>
    <row r="3" spans="1:9" x14ac:dyDescent="0.2">
      <c r="B3" s="2" t="s">
        <v>45</v>
      </c>
      <c r="C3" s="2" t="s">
        <v>46</v>
      </c>
      <c r="D3" s="3" t="s">
        <v>49</v>
      </c>
      <c r="E3" s="3"/>
    </row>
    <row r="4" spans="1:9" x14ac:dyDescent="0.2">
      <c r="A4" t="s">
        <v>47</v>
      </c>
      <c r="B4" s="1">
        <v>4</v>
      </c>
      <c r="C4" s="1">
        <v>13</v>
      </c>
      <c r="D4" s="1">
        <v>12</v>
      </c>
      <c r="E4" t="s">
        <v>63</v>
      </c>
      <c r="I4" s="13" t="s">
        <v>39</v>
      </c>
    </row>
    <row r="5" spans="1:9" x14ac:dyDescent="0.2">
      <c r="B5" s="1"/>
      <c r="C5" s="1"/>
      <c r="D5" s="1"/>
      <c r="E5" s="1"/>
      <c r="I5" s="13" t="s">
        <v>40</v>
      </c>
    </row>
    <row r="6" spans="1:9" x14ac:dyDescent="0.2">
      <c r="A6" t="s">
        <v>42</v>
      </c>
      <c r="B6" s="1">
        <v>10</v>
      </c>
      <c r="C6" s="1">
        <v>60</v>
      </c>
      <c r="D6" s="1">
        <v>50</v>
      </c>
      <c r="E6" s="1" t="s">
        <v>63</v>
      </c>
      <c r="F6" t="s">
        <v>48</v>
      </c>
      <c r="G6" s="1">
        <v>2000</v>
      </c>
      <c r="I6" s="13" t="s">
        <v>41</v>
      </c>
    </row>
    <row r="7" spans="1:9" x14ac:dyDescent="0.2">
      <c r="A7" t="s">
        <v>43</v>
      </c>
      <c r="B7" s="1">
        <v>10</v>
      </c>
      <c r="C7" s="1">
        <v>25</v>
      </c>
      <c r="D7" s="1">
        <v>20</v>
      </c>
      <c r="E7" s="1" t="s">
        <v>63</v>
      </c>
      <c r="F7" t="s">
        <v>48</v>
      </c>
      <c r="G7" s="1">
        <v>1500</v>
      </c>
      <c r="I7" s="13" t="s">
        <v>50</v>
      </c>
    </row>
    <row r="8" spans="1:9" x14ac:dyDescent="0.2">
      <c r="A8" t="s">
        <v>44</v>
      </c>
      <c r="B8" s="1">
        <v>100</v>
      </c>
      <c r="C8" s="1">
        <v>50</v>
      </c>
      <c r="D8" s="1">
        <v>20</v>
      </c>
      <c r="E8" s="1" t="s">
        <v>63</v>
      </c>
      <c r="F8" t="s">
        <v>48</v>
      </c>
      <c r="G8">
        <v>1000</v>
      </c>
      <c r="I8" s="13" t="s">
        <v>51</v>
      </c>
    </row>
    <row r="9" spans="1:9" x14ac:dyDescent="0.2">
      <c r="B9" s="1"/>
      <c r="C9" s="1"/>
      <c r="D9" s="1"/>
      <c r="E9" s="1"/>
    </row>
    <row r="10" spans="1:9" x14ac:dyDescent="0.2">
      <c r="A10" t="s">
        <v>15</v>
      </c>
      <c r="B10" s="1">
        <v>1</v>
      </c>
      <c r="C10" s="1">
        <v>1</v>
      </c>
      <c r="D10" s="1">
        <v>1</v>
      </c>
      <c r="E10" s="1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84B5B-9B06-824F-B7A5-E85F0418497E}">
  <dimension ref="A1:I12"/>
  <sheetViews>
    <sheetView zoomScale="228" zoomScaleNormal="228" workbookViewId="0">
      <selection activeCell="A13" sqref="A13"/>
    </sheetView>
  </sheetViews>
  <sheetFormatPr baseColWidth="10" defaultRowHeight="16" x14ac:dyDescent="0.2"/>
  <cols>
    <col min="1" max="1" width="12.33203125" customWidth="1"/>
    <col min="2" max="2" width="7.33203125" customWidth="1"/>
    <col min="3" max="3" width="5.83203125" customWidth="1"/>
    <col min="4" max="4" width="9.33203125" customWidth="1"/>
    <col min="5" max="5" width="7.1640625" customWidth="1"/>
    <col min="6" max="6" width="3.1640625" customWidth="1"/>
    <col min="7" max="7" width="5.6640625" customWidth="1"/>
    <col min="8" max="8" width="3.1640625" customWidth="1"/>
  </cols>
  <sheetData>
    <row r="1" spans="1:9" x14ac:dyDescent="0.2">
      <c r="A1" s="4" t="s">
        <v>37</v>
      </c>
    </row>
    <row r="3" spans="1:9" x14ac:dyDescent="0.2">
      <c r="B3" s="2" t="s">
        <v>45</v>
      </c>
      <c r="C3" s="2" t="s">
        <v>46</v>
      </c>
      <c r="D3" s="3" t="s">
        <v>49</v>
      </c>
      <c r="E3" s="3"/>
    </row>
    <row r="4" spans="1:9" x14ac:dyDescent="0.2">
      <c r="A4" t="s">
        <v>47</v>
      </c>
      <c r="B4" s="6">
        <v>4</v>
      </c>
      <c r="C4" s="6">
        <v>13</v>
      </c>
      <c r="D4" s="6">
        <v>12</v>
      </c>
      <c r="E4" s="14">
        <f>SUMPRODUCT(B4:D4,$B$10:$D$10)</f>
        <v>642.85714285714312</v>
      </c>
      <c r="I4" s="13" t="s">
        <v>39</v>
      </c>
    </row>
    <row r="5" spans="1:9" x14ac:dyDescent="0.2">
      <c r="B5" s="1"/>
      <c r="C5" s="1"/>
      <c r="D5" s="1"/>
      <c r="E5" s="1"/>
      <c r="I5" s="13" t="s">
        <v>40</v>
      </c>
    </row>
    <row r="6" spans="1:9" x14ac:dyDescent="0.2">
      <c r="A6" t="s">
        <v>42</v>
      </c>
      <c r="B6" s="6">
        <v>10</v>
      </c>
      <c r="C6" s="6">
        <v>60</v>
      </c>
      <c r="D6" s="6">
        <v>50</v>
      </c>
      <c r="E6" s="14">
        <f>SUMPRODUCT(B6:D6,$B$10:$D$10)</f>
        <v>2000.0000000000014</v>
      </c>
      <c r="F6" t="s">
        <v>48</v>
      </c>
      <c r="G6" s="7">
        <v>2000</v>
      </c>
      <c r="I6" s="13" t="s">
        <v>41</v>
      </c>
    </row>
    <row r="7" spans="1:9" x14ac:dyDescent="0.2">
      <c r="A7" t="s">
        <v>43</v>
      </c>
      <c r="B7" s="6">
        <v>10</v>
      </c>
      <c r="C7" s="6">
        <v>25</v>
      </c>
      <c r="D7" s="6">
        <v>20</v>
      </c>
      <c r="E7" s="14">
        <f>SUMPRODUCT(B7:D7,$B$10:$D$10)</f>
        <v>1500.0000000000002</v>
      </c>
      <c r="F7" t="s">
        <v>48</v>
      </c>
      <c r="G7" s="7">
        <v>1500</v>
      </c>
      <c r="I7" s="13" t="s">
        <v>50</v>
      </c>
    </row>
    <row r="8" spans="1:9" x14ac:dyDescent="0.2">
      <c r="A8" t="s">
        <v>44</v>
      </c>
      <c r="B8" s="6">
        <v>100</v>
      </c>
      <c r="C8" s="6">
        <v>50</v>
      </c>
      <c r="D8" s="6">
        <v>20</v>
      </c>
      <c r="E8" s="14">
        <f>SUMPRODUCT(B8:D8,$B$10:$D$10)</f>
        <v>12142.857142857138</v>
      </c>
      <c r="F8" t="s">
        <v>48</v>
      </c>
      <c r="G8" s="7">
        <v>1000</v>
      </c>
      <c r="I8" s="13" t="s">
        <v>51</v>
      </c>
    </row>
    <row r="9" spans="1:9" x14ac:dyDescent="0.2">
      <c r="B9" s="1"/>
      <c r="C9" s="1"/>
      <c r="D9" s="1"/>
      <c r="E9" s="1"/>
    </row>
    <row r="10" spans="1:9" x14ac:dyDescent="0.2">
      <c r="A10" t="s">
        <v>15</v>
      </c>
      <c r="B10" s="9">
        <v>114.28571428571422</v>
      </c>
      <c r="C10" s="9">
        <v>14.28571428571432</v>
      </c>
      <c r="D10" s="9">
        <v>0</v>
      </c>
      <c r="E10" s="1"/>
    </row>
    <row r="12" spans="1:9" x14ac:dyDescent="0.2">
      <c r="A12" t="s">
        <v>83</v>
      </c>
      <c r="B12">
        <v>20</v>
      </c>
      <c r="C12">
        <v>20</v>
      </c>
      <c r="D12">
        <v>20</v>
      </c>
      <c r="E12" t="s">
        <v>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54FF4-4BF1-8046-8CFC-0DB051B461AD}">
  <dimension ref="A1"/>
  <sheetViews>
    <sheetView zoomScale="242" zoomScaleNormal="242" workbookViewId="0"/>
  </sheetViews>
  <sheetFormatPr baseColWidth="10" defaultRowHeight="16" x14ac:dyDescent="0.2"/>
  <sheetData>
    <row r="1" spans="1:1" x14ac:dyDescent="0.2">
      <c r="A1" s="4" t="s">
        <v>37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651A9-A8CD-EE42-BE44-993194DE0294}">
  <dimension ref="A1:G17"/>
  <sheetViews>
    <sheetView zoomScale="228" zoomScaleNormal="228" workbookViewId="0">
      <selection activeCell="A18" sqref="A18"/>
    </sheetView>
  </sheetViews>
  <sheetFormatPr baseColWidth="10" defaultRowHeight="16" x14ac:dyDescent="0.2"/>
  <cols>
    <col min="1" max="1" width="12.33203125" customWidth="1"/>
    <col min="2" max="2" width="7.33203125" customWidth="1"/>
    <col min="3" max="3" width="5.83203125" customWidth="1"/>
    <col min="4" max="4" width="9.33203125" customWidth="1"/>
    <col min="5" max="5" width="7.1640625" customWidth="1"/>
    <col min="6" max="6" width="3.1640625" customWidth="1"/>
    <col min="7" max="7" width="8" customWidth="1"/>
    <col min="8" max="8" width="3.1640625" customWidth="1"/>
  </cols>
  <sheetData>
    <row r="1" spans="1:7" x14ac:dyDescent="0.2">
      <c r="A1" s="4" t="s">
        <v>37</v>
      </c>
    </row>
    <row r="3" spans="1:7" x14ac:dyDescent="0.2">
      <c r="B3" s="2" t="s">
        <v>45</v>
      </c>
      <c r="C3" s="2" t="s">
        <v>46</v>
      </c>
      <c r="D3" s="3" t="s">
        <v>49</v>
      </c>
      <c r="E3" s="3"/>
    </row>
    <row r="4" spans="1:7" x14ac:dyDescent="0.2">
      <c r="A4" t="s">
        <v>52</v>
      </c>
      <c r="B4" s="2">
        <v>50</v>
      </c>
      <c r="C4" s="2">
        <v>120</v>
      </c>
      <c r="D4" s="3">
        <v>130</v>
      </c>
      <c r="E4" s="14">
        <f>SUMPRODUCT(B4:D4,$B$13:$D$13)</f>
        <v>9999.9999999999818</v>
      </c>
    </row>
    <row r="5" spans="1:7" x14ac:dyDescent="0.2">
      <c r="B5" s="2"/>
      <c r="C5" s="2"/>
      <c r="D5" s="3"/>
      <c r="E5" s="3"/>
    </row>
    <row r="6" spans="1:7" x14ac:dyDescent="0.2">
      <c r="A6" t="s">
        <v>36</v>
      </c>
      <c r="B6" s="15">
        <v>0.1</v>
      </c>
      <c r="C6" s="15">
        <v>0.5</v>
      </c>
      <c r="D6" s="16">
        <v>0.6</v>
      </c>
      <c r="E6" s="14">
        <f>SUMPRODUCT(B6:D6,$B$13:$D$13)</f>
        <v>20.000000000000004</v>
      </c>
      <c r="F6" t="s">
        <v>16</v>
      </c>
      <c r="G6" s="16">
        <v>20</v>
      </c>
    </row>
    <row r="7" spans="1:7" x14ac:dyDescent="0.2">
      <c r="A7" t="s">
        <v>47</v>
      </c>
      <c r="B7" s="6">
        <v>4</v>
      </c>
      <c r="C7" s="6">
        <v>13</v>
      </c>
      <c r="D7" s="6">
        <v>12</v>
      </c>
      <c r="E7" s="14">
        <f>SUMPRODUCT(B7:D7,$B$13:$D$13)</f>
        <v>799.99999999999909</v>
      </c>
      <c r="F7" t="s">
        <v>16</v>
      </c>
      <c r="G7" s="6">
        <v>3000</v>
      </c>
    </row>
    <row r="8" spans="1:7" x14ac:dyDescent="0.2">
      <c r="B8" s="1"/>
      <c r="C8" s="1"/>
      <c r="D8" s="1"/>
      <c r="E8" s="1"/>
    </row>
    <row r="9" spans="1:7" x14ac:dyDescent="0.2">
      <c r="A9" t="s">
        <v>42</v>
      </c>
      <c r="B9" s="6">
        <v>10</v>
      </c>
      <c r="C9" s="6">
        <v>60</v>
      </c>
      <c r="D9" s="6">
        <v>50</v>
      </c>
      <c r="E9" s="14">
        <f>SUMPRODUCT(B9:D9,$B$13:$D$13)</f>
        <v>2000.0000000000018</v>
      </c>
      <c r="F9" t="s">
        <v>48</v>
      </c>
      <c r="G9" s="7">
        <v>2000</v>
      </c>
    </row>
    <row r="10" spans="1:7" x14ac:dyDescent="0.2">
      <c r="A10" t="s">
        <v>43</v>
      </c>
      <c r="B10" s="6">
        <v>10</v>
      </c>
      <c r="C10" s="6">
        <v>25</v>
      </c>
      <c r="D10" s="6">
        <v>20</v>
      </c>
      <c r="E10" s="14">
        <f>SUMPRODUCT(B10:D10,$B$13:$D$13)</f>
        <v>1999.9999999999968</v>
      </c>
      <c r="F10" t="s">
        <v>48</v>
      </c>
      <c r="G10" s="7">
        <v>1500</v>
      </c>
    </row>
    <row r="11" spans="1:7" x14ac:dyDescent="0.2">
      <c r="A11" t="s">
        <v>44</v>
      </c>
      <c r="B11" s="6">
        <v>100</v>
      </c>
      <c r="C11" s="6">
        <v>50</v>
      </c>
      <c r="D11" s="6">
        <v>20</v>
      </c>
      <c r="E11" s="14">
        <f>SUMPRODUCT(B11:D11,$B$13:$D$13)</f>
        <v>19999.999999999938</v>
      </c>
      <c r="F11" t="s">
        <v>48</v>
      </c>
      <c r="G11" s="7">
        <v>1000</v>
      </c>
    </row>
    <row r="12" spans="1:7" x14ac:dyDescent="0.2">
      <c r="B12" s="1"/>
      <c r="C12" s="1"/>
      <c r="D12" s="1"/>
      <c r="E12" s="1"/>
    </row>
    <row r="13" spans="1:7" x14ac:dyDescent="0.2">
      <c r="A13" t="s">
        <v>15</v>
      </c>
      <c r="B13" s="10">
        <v>199.99999999999932</v>
      </c>
      <c r="C13" s="10">
        <v>1.4210854715202004E-13</v>
      </c>
      <c r="D13" s="10">
        <v>0</v>
      </c>
      <c r="E13" s="1"/>
    </row>
    <row r="15" spans="1:7" x14ac:dyDescent="0.2">
      <c r="A15" t="s">
        <v>53</v>
      </c>
      <c r="B15" t="s">
        <v>54</v>
      </c>
    </row>
    <row r="16" spans="1:7" x14ac:dyDescent="0.2">
      <c r="B16" t="s">
        <v>55</v>
      </c>
    </row>
    <row r="17" spans="2:2" x14ac:dyDescent="0.2">
      <c r="B17" t="s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7F01E-F8E8-3449-9E44-56B9ECC140AF}">
  <dimension ref="A1:F10"/>
  <sheetViews>
    <sheetView zoomScale="228" zoomScaleNormal="228" workbookViewId="0">
      <selection activeCell="F10" sqref="F10"/>
    </sheetView>
  </sheetViews>
  <sheetFormatPr baseColWidth="10" defaultRowHeight="16" x14ac:dyDescent="0.2"/>
  <cols>
    <col min="1" max="1" width="12.33203125" customWidth="1"/>
    <col min="2" max="3" width="9.1640625" customWidth="1"/>
    <col min="4" max="4" width="7.1640625" customWidth="1"/>
    <col min="5" max="5" width="3.1640625" customWidth="1"/>
    <col min="6" max="6" width="5.6640625" customWidth="1"/>
  </cols>
  <sheetData>
    <row r="1" spans="1:6" x14ac:dyDescent="0.2">
      <c r="A1" t="s">
        <v>7</v>
      </c>
    </row>
    <row r="3" spans="1:6" x14ac:dyDescent="0.2">
      <c r="B3" s="1" t="s">
        <v>8</v>
      </c>
      <c r="C3" s="1" t="s">
        <v>9</v>
      </c>
    </row>
    <row r="4" spans="1:6" x14ac:dyDescent="0.2">
      <c r="A4" t="s">
        <v>10</v>
      </c>
      <c r="B4" s="5">
        <v>2</v>
      </c>
      <c r="C4" s="5">
        <v>3</v>
      </c>
      <c r="D4" s="8">
        <f>SUMPRODUCT(B4:C4,$B$10:$C$10)</f>
        <v>4</v>
      </c>
    </row>
    <row r="5" spans="1:6" x14ac:dyDescent="0.2">
      <c r="B5" s="1"/>
      <c r="C5" s="1"/>
      <c r="D5" s="1"/>
      <c r="F5" t="s">
        <v>14</v>
      </c>
    </row>
    <row r="6" spans="1:6" x14ac:dyDescent="0.2">
      <c r="A6" t="s">
        <v>11</v>
      </c>
      <c r="B6" s="6">
        <v>1</v>
      </c>
      <c r="C6" s="6">
        <v>2</v>
      </c>
      <c r="D6" s="12">
        <f t="shared" ref="D6:D8" si="0">SUMPRODUCT(B6:C6,$B$10:$C$10)</f>
        <v>2.6666666666666665</v>
      </c>
      <c r="E6" t="s">
        <v>16</v>
      </c>
      <c r="F6" s="7">
        <v>6</v>
      </c>
    </row>
    <row r="7" spans="1:6" x14ac:dyDescent="0.2">
      <c r="A7" t="s">
        <v>12</v>
      </c>
      <c r="B7" s="6">
        <v>2</v>
      </c>
      <c r="C7" s="6">
        <v>3</v>
      </c>
      <c r="D7" s="12">
        <f t="shared" si="0"/>
        <v>4</v>
      </c>
      <c r="E7" t="s">
        <v>16</v>
      </c>
      <c r="F7" s="7">
        <v>4</v>
      </c>
    </row>
    <row r="8" spans="1:6" x14ac:dyDescent="0.2">
      <c r="A8" t="s">
        <v>13</v>
      </c>
      <c r="B8" s="6">
        <v>3</v>
      </c>
      <c r="C8" s="6">
        <v>1</v>
      </c>
      <c r="D8" s="12">
        <f t="shared" si="0"/>
        <v>1.3333333333333333</v>
      </c>
      <c r="E8" t="s">
        <v>16</v>
      </c>
      <c r="F8" s="7">
        <v>10</v>
      </c>
    </row>
    <row r="9" spans="1:6" x14ac:dyDescent="0.2">
      <c r="B9" s="1"/>
      <c r="C9" s="1"/>
      <c r="D9" s="1"/>
    </row>
    <row r="10" spans="1:6" x14ac:dyDescent="0.2">
      <c r="A10" t="s">
        <v>15</v>
      </c>
      <c r="B10" s="11">
        <v>0</v>
      </c>
      <c r="C10" s="11">
        <v>1.3333333333333333</v>
      </c>
      <c r="D10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54B7E-590A-8548-B457-7EB6020E920E}">
  <dimension ref="A1:E14"/>
  <sheetViews>
    <sheetView zoomScale="238" zoomScaleNormal="238" workbookViewId="0">
      <selection activeCell="G4" sqref="G4"/>
    </sheetView>
  </sheetViews>
  <sheetFormatPr baseColWidth="10" defaultRowHeight="16" x14ac:dyDescent="0.2"/>
  <cols>
    <col min="1" max="1" width="7.83203125" customWidth="1"/>
    <col min="2" max="2" width="3.6640625" customWidth="1"/>
    <col min="3" max="3" width="14" customWidth="1"/>
    <col min="4" max="4" width="7.5" customWidth="1"/>
  </cols>
  <sheetData>
    <row r="1" spans="1:5" x14ac:dyDescent="0.2">
      <c r="A1" t="s">
        <v>17</v>
      </c>
      <c r="B1" t="s">
        <v>35</v>
      </c>
      <c r="C1" t="s">
        <v>23</v>
      </c>
      <c r="D1" t="s">
        <v>31</v>
      </c>
      <c r="E1" t="s">
        <v>32</v>
      </c>
    </row>
    <row r="2" spans="1:5" x14ac:dyDescent="0.2">
      <c r="B2" t="s">
        <v>18</v>
      </c>
      <c r="C2" t="s">
        <v>24</v>
      </c>
      <c r="D2" s="1">
        <v>4</v>
      </c>
      <c r="E2" s="1" t="s">
        <v>33</v>
      </c>
    </row>
    <row r="3" spans="1:5" x14ac:dyDescent="0.2">
      <c r="B3" t="s">
        <v>19</v>
      </c>
      <c r="C3" t="s">
        <v>25</v>
      </c>
      <c r="D3" s="1">
        <v>4</v>
      </c>
      <c r="E3" s="1" t="s">
        <v>33</v>
      </c>
    </row>
    <row r="4" spans="1:5" x14ac:dyDescent="0.2">
      <c r="B4" t="s">
        <v>20</v>
      </c>
      <c r="C4" t="s">
        <v>26</v>
      </c>
      <c r="D4" s="1">
        <v>3</v>
      </c>
      <c r="E4" s="1" t="s">
        <v>34</v>
      </c>
    </row>
    <row r="5" spans="1:5" x14ac:dyDescent="0.2">
      <c r="B5" t="s">
        <v>21</v>
      </c>
      <c r="C5" t="s">
        <v>27</v>
      </c>
      <c r="D5" s="1">
        <v>3</v>
      </c>
      <c r="E5" s="1" t="s">
        <v>34</v>
      </c>
    </row>
    <row r="6" spans="1:5" x14ac:dyDescent="0.2">
      <c r="B6" t="s">
        <v>22</v>
      </c>
      <c r="C6" t="s">
        <v>28</v>
      </c>
      <c r="D6" s="1">
        <v>3</v>
      </c>
      <c r="E6" s="1" t="s">
        <v>34</v>
      </c>
    </row>
    <row r="8" spans="1:5" x14ac:dyDescent="0.2">
      <c r="B8" t="s">
        <v>18</v>
      </c>
      <c r="C8" t="str">
        <f t="shared" ref="C8:C14" si="0">VLOOKUP(B8,quads,2,FALSE)</f>
        <v>QuadOne</v>
      </c>
      <c r="D8" s="17" t="s">
        <v>64</v>
      </c>
    </row>
    <row r="9" spans="1:5" x14ac:dyDescent="0.2">
      <c r="B9" t="s">
        <v>29</v>
      </c>
      <c r="C9" t="e">
        <f t="shared" si="0"/>
        <v>#N/A</v>
      </c>
    </row>
    <row r="10" spans="1:5" x14ac:dyDescent="0.2">
      <c r="B10" t="s">
        <v>19</v>
      </c>
      <c r="C10" t="str">
        <f t="shared" si="0"/>
        <v>QuadAwesome</v>
      </c>
    </row>
    <row r="11" spans="1:5" x14ac:dyDescent="0.2">
      <c r="B11" t="s">
        <v>30</v>
      </c>
      <c r="C11" t="e">
        <f t="shared" si="0"/>
        <v>#N/A</v>
      </c>
    </row>
    <row r="12" spans="1:5" x14ac:dyDescent="0.2">
      <c r="B12" t="s">
        <v>20</v>
      </c>
      <c r="C12" t="str">
        <f t="shared" si="0"/>
        <v>QuadThensome</v>
      </c>
    </row>
    <row r="13" spans="1:5" x14ac:dyDescent="0.2">
      <c r="B13" t="s">
        <v>21</v>
      </c>
      <c r="C13" t="str">
        <f t="shared" si="0"/>
        <v>QuadMaximus</v>
      </c>
    </row>
    <row r="14" spans="1:5" x14ac:dyDescent="0.2">
      <c r="B14" t="s">
        <v>22</v>
      </c>
      <c r="C14" t="str">
        <f t="shared" si="0"/>
        <v>QuadImpressive</v>
      </c>
    </row>
  </sheetData>
  <pageMargins left="0.7" right="0.7" top="0.75" bottom="0.75" header="0.3" footer="0.3"/>
  <ignoredErrors>
    <ignoredError sqref="C9 C11" evalError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Notes</vt:lpstr>
      <vt:lpstr>QX</vt:lpstr>
      <vt:lpstr>QXModel</vt:lpstr>
      <vt:lpstr>QXModelSolve</vt:lpstr>
      <vt:lpstr>QX2</vt:lpstr>
      <vt:lpstr>QX2 ModelSolve</vt:lpstr>
      <vt:lpstr>Abstract2_vary</vt:lpstr>
      <vt:lpstr>Sheet7</vt:lpstr>
      <vt:lpstr>quads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2020-01-30T21:25:03Z</dcterms:created>
  <dcterms:modified xsi:type="dcterms:W3CDTF">2020-02-06T17:37:03Z</dcterms:modified>
</cp:coreProperties>
</file>