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bnr/hobbies/leather/labyrinth/"/>
    </mc:Choice>
  </mc:AlternateContent>
  <xr:revisionPtr revIDLastSave="0" documentId="13_ncr:1_{2FD214DF-9762-A44C-AB7E-88B503F31330}" xr6:coauthVersionLast="47" xr6:coauthVersionMax="47" xr10:uidLastSave="{00000000-0000-0000-0000-000000000000}"/>
  <bookViews>
    <workbookView xWindow="9040" yWindow="-28300" windowWidth="30460" windowHeight="24980" xr2:uid="{9A0C62A6-5DD9-9043-9193-7DF2595FDD50}"/>
  </bookViews>
  <sheets>
    <sheet name="gen3" sheetId="2" r:id="rId1"/>
    <sheet name="gen2" sheetId="1" r:id="rId2"/>
  </sheets>
  <definedNames>
    <definedName name="curves" localSheetId="0">'gen3'!$F$37:$G$41</definedName>
    <definedName name="curves">'gen2'!$F$37:$G$41</definedName>
    <definedName name="points" localSheetId="0">'gen3'!$A$4:$D$44</definedName>
    <definedName name="points">'gen2'!$A$4:$D$44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7" i="2" l="1"/>
  <c r="F67" i="2"/>
  <c r="G67" i="2"/>
  <c r="I67" i="2" s="1"/>
  <c r="H67" i="2"/>
  <c r="J67" i="2" s="1"/>
  <c r="M67" i="2"/>
  <c r="E68" i="2"/>
  <c r="N68" i="2" s="1"/>
  <c r="F68" i="2"/>
  <c r="G68" i="2"/>
  <c r="H68" i="2"/>
  <c r="I68" i="2"/>
  <c r="J68" i="2"/>
  <c r="M68" i="2"/>
  <c r="E69" i="2"/>
  <c r="F69" i="2"/>
  <c r="G69" i="2"/>
  <c r="H69" i="2"/>
  <c r="I69" i="2"/>
  <c r="J69" i="2"/>
  <c r="M69" i="2"/>
  <c r="O69" i="2" s="1"/>
  <c r="P69" i="2" s="1"/>
  <c r="N69" i="2"/>
  <c r="E70" i="2"/>
  <c r="I70" i="2" s="1"/>
  <c r="F70" i="2"/>
  <c r="J70" i="2" s="1"/>
  <c r="G70" i="2"/>
  <c r="H70" i="2"/>
  <c r="M70" i="2"/>
  <c r="E71" i="2"/>
  <c r="F71" i="2"/>
  <c r="G71" i="2"/>
  <c r="H71" i="2"/>
  <c r="I71" i="2"/>
  <c r="J71" i="2"/>
  <c r="M71" i="2"/>
  <c r="N71" i="2"/>
  <c r="E72" i="2"/>
  <c r="F72" i="2"/>
  <c r="G72" i="2"/>
  <c r="H72" i="2"/>
  <c r="J72" i="2" s="1"/>
  <c r="I72" i="2"/>
  <c r="M72" i="2"/>
  <c r="E66" i="2"/>
  <c r="F66" i="2"/>
  <c r="G66" i="2"/>
  <c r="H66" i="2"/>
  <c r="M66" i="2"/>
  <c r="E65" i="2"/>
  <c r="F65" i="2"/>
  <c r="G65" i="2"/>
  <c r="I65" i="2" s="1"/>
  <c r="H65" i="2"/>
  <c r="J65" i="2"/>
  <c r="M65" i="2"/>
  <c r="O65" i="2" s="1"/>
  <c r="P65" i="2" s="1"/>
  <c r="E64" i="2"/>
  <c r="F64" i="2"/>
  <c r="G64" i="2"/>
  <c r="I64" i="2" s="1"/>
  <c r="H64" i="2"/>
  <c r="M64" i="2"/>
  <c r="E63" i="2"/>
  <c r="F63" i="2"/>
  <c r="G63" i="2"/>
  <c r="H63" i="2"/>
  <c r="I63" i="2"/>
  <c r="M63" i="2"/>
  <c r="E62" i="2"/>
  <c r="F62" i="2"/>
  <c r="G62" i="2"/>
  <c r="I62" i="2" s="1"/>
  <c r="H62" i="2"/>
  <c r="M62" i="2"/>
  <c r="E61" i="2"/>
  <c r="F61" i="2"/>
  <c r="G61" i="2"/>
  <c r="I61" i="2" s="1"/>
  <c r="H61" i="2"/>
  <c r="M61" i="2"/>
  <c r="E60" i="2"/>
  <c r="F60" i="2"/>
  <c r="G60" i="2"/>
  <c r="H60" i="2"/>
  <c r="M60" i="2"/>
  <c r="E59" i="2"/>
  <c r="F59" i="2"/>
  <c r="G59" i="2"/>
  <c r="H59" i="2"/>
  <c r="J59" i="2" s="1"/>
  <c r="M59" i="2"/>
  <c r="E58" i="2"/>
  <c r="F58" i="2"/>
  <c r="G58" i="2"/>
  <c r="H58" i="2"/>
  <c r="M58" i="2"/>
  <c r="E57" i="2"/>
  <c r="F57" i="2"/>
  <c r="G57" i="2"/>
  <c r="H57" i="2"/>
  <c r="M57" i="2"/>
  <c r="E56" i="2"/>
  <c r="F56" i="2"/>
  <c r="G56" i="2"/>
  <c r="H56" i="2"/>
  <c r="M56" i="2"/>
  <c r="E55" i="2"/>
  <c r="F55" i="2"/>
  <c r="G55" i="2"/>
  <c r="H55" i="2"/>
  <c r="M55" i="2"/>
  <c r="E54" i="2"/>
  <c r="I54" i="2" s="1"/>
  <c r="F54" i="2"/>
  <c r="G54" i="2"/>
  <c r="H54" i="2"/>
  <c r="M54" i="2"/>
  <c r="M53" i="2"/>
  <c r="E53" i="2"/>
  <c r="F53" i="2"/>
  <c r="G53" i="2"/>
  <c r="H53" i="2"/>
  <c r="M52" i="2"/>
  <c r="E52" i="2"/>
  <c r="F52" i="2"/>
  <c r="G52" i="2"/>
  <c r="H52" i="2"/>
  <c r="M51" i="2"/>
  <c r="E51" i="2"/>
  <c r="F51" i="2"/>
  <c r="G51" i="2"/>
  <c r="H51" i="2"/>
  <c r="M50" i="2"/>
  <c r="E50" i="2"/>
  <c r="F50" i="2"/>
  <c r="G50" i="2"/>
  <c r="H50" i="2"/>
  <c r="D45" i="2"/>
  <c r="E45" i="2" s="1"/>
  <c r="F45" i="2" s="1"/>
  <c r="G45" i="2" s="1"/>
  <c r="H45" i="2" s="1"/>
  <c r="I45" i="2" s="1"/>
  <c r="J45" i="2" s="1"/>
  <c r="M48" i="2"/>
  <c r="H48" i="2"/>
  <c r="G48" i="2"/>
  <c r="F48" i="2"/>
  <c r="E48" i="2"/>
  <c r="E49" i="2"/>
  <c r="F49" i="2"/>
  <c r="G49" i="2"/>
  <c r="H49" i="2"/>
  <c r="M49" i="2"/>
  <c r="M47" i="2"/>
  <c r="H47" i="2"/>
  <c r="G47" i="2"/>
  <c r="F47" i="2"/>
  <c r="E47" i="2"/>
  <c r="P101" i="2"/>
  <c r="M100" i="2"/>
  <c r="H100" i="2"/>
  <c r="G100" i="2"/>
  <c r="F100" i="2"/>
  <c r="E100" i="2"/>
  <c r="M99" i="2"/>
  <c r="H99" i="2"/>
  <c r="G99" i="2"/>
  <c r="F99" i="2"/>
  <c r="E99" i="2"/>
  <c r="M98" i="2"/>
  <c r="H98" i="2"/>
  <c r="G98" i="2"/>
  <c r="F98" i="2"/>
  <c r="E98" i="2"/>
  <c r="M97" i="2"/>
  <c r="H97" i="2"/>
  <c r="G97" i="2"/>
  <c r="F97" i="2"/>
  <c r="E97" i="2"/>
  <c r="M96" i="2"/>
  <c r="H96" i="2"/>
  <c r="G96" i="2"/>
  <c r="F96" i="2"/>
  <c r="E96" i="2"/>
  <c r="M95" i="2"/>
  <c r="H95" i="2"/>
  <c r="G95" i="2"/>
  <c r="F95" i="2"/>
  <c r="E95" i="2"/>
  <c r="M94" i="2"/>
  <c r="H94" i="2"/>
  <c r="G94" i="2"/>
  <c r="F94" i="2"/>
  <c r="E94" i="2"/>
  <c r="M93" i="2"/>
  <c r="H93" i="2"/>
  <c r="G93" i="2"/>
  <c r="F93" i="2"/>
  <c r="E93" i="2"/>
  <c r="M92" i="2"/>
  <c r="H92" i="2"/>
  <c r="G92" i="2"/>
  <c r="F92" i="2"/>
  <c r="E92" i="2"/>
  <c r="M91" i="2"/>
  <c r="H91" i="2"/>
  <c r="G91" i="2"/>
  <c r="F91" i="2"/>
  <c r="E91" i="2"/>
  <c r="M90" i="2"/>
  <c r="H90" i="2"/>
  <c r="G90" i="2"/>
  <c r="F90" i="2"/>
  <c r="E90" i="2"/>
  <c r="M89" i="2"/>
  <c r="H89" i="2"/>
  <c r="G89" i="2"/>
  <c r="F89" i="2"/>
  <c r="E89" i="2"/>
  <c r="M88" i="2"/>
  <c r="H88" i="2"/>
  <c r="G88" i="2"/>
  <c r="F88" i="2"/>
  <c r="E88" i="2"/>
  <c r="M87" i="2"/>
  <c r="H87" i="2"/>
  <c r="G87" i="2"/>
  <c r="F87" i="2"/>
  <c r="E87" i="2"/>
  <c r="M86" i="2"/>
  <c r="H86" i="2"/>
  <c r="G86" i="2"/>
  <c r="F86" i="2"/>
  <c r="E86" i="2"/>
  <c r="M85" i="2"/>
  <c r="H85" i="2"/>
  <c r="G85" i="2"/>
  <c r="F85" i="2"/>
  <c r="E85" i="2"/>
  <c r="M84" i="2"/>
  <c r="H84" i="2"/>
  <c r="G84" i="2"/>
  <c r="F84" i="2"/>
  <c r="E84" i="2"/>
  <c r="M83" i="2"/>
  <c r="H83" i="2"/>
  <c r="G83" i="2"/>
  <c r="F83" i="2"/>
  <c r="E83" i="2"/>
  <c r="M82" i="2"/>
  <c r="H82" i="2"/>
  <c r="G82" i="2"/>
  <c r="F82" i="2"/>
  <c r="E82" i="2"/>
  <c r="M81" i="2"/>
  <c r="H81" i="2"/>
  <c r="G81" i="2"/>
  <c r="F81" i="2"/>
  <c r="E81" i="2"/>
  <c r="M80" i="2"/>
  <c r="H80" i="2"/>
  <c r="G80" i="2"/>
  <c r="F80" i="2"/>
  <c r="E80" i="2"/>
  <c r="M79" i="2"/>
  <c r="H79" i="2"/>
  <c r="G79" i="2"/>
  <c r="F79" i="2"/>
  <c r="E79" i="2"/>
  <c r="M78" i="2"/>
  <c r="H78" i="2"/>
  <c r="G78" i="2"/>
  <c r="F78" i="2"/>
  <c r="E78" i="2"/>
  <c r="M77" i="2"/>
  <c r="H77" i="2"/>
  <c r="G77" i="2"/>
  <c r="F77" i="2"/>
  <c r="E77" i="2"/>
  <c r="M76" i="2"/>
  <c r="H76" i="2"/>
  <c r="G76" i="2"/>
  <c r="F76" i="2"/>
  <c r="E76" i="2"/>
  <c r="P74" i="2"/>
  <c r="E73" i="1"/>
  <c r="F73" i="1"/>
  <c r="G73" i="1"/>
  <c r="H73" i="1"/>
  <c r="J73" i="1" s="1"/>
  <c r="M73" i="1"/>
  <c r="E72" i="1"/>
  <c r="F72" i="1"/>
  <c r="G72" i="1"/>
  <c r="I72" i="1" s="1"/>
  <c r="H72" i="1"/>
  <c r="J72" i="1" s="1"/>
  <c r="M72" i="1"/>
  <c r="E68" i="1"/>
  <c r="F68" i="1"/>
  <c r="G68" i="1"/>
  <c r="H68" i="1"/>
  <c r="M68" i="1"/>
  <c r="E69" i="1"/>
  <c r="F69" i="1"/>
  <c r="G69" i="1"/>
  <c r="H69" i="1"/>
  <c r="J69" i="1" s="1"/>
  <c r="M69" i="1"/>
  <c r="E70" i="1"/>
  <c r="F70" i="1"/>
  <c r="G70" i="1"/>
  <c r="H70" i="1"/>
  <c r="M70" i="1"/>
  <c r="E71" i="1"/>
  <c r="F71" i="1"/>
  <c r="G71" i="1"/>
  <c r="H71" i="1"/>
  <c r="M71" i="1"/>
  <c r="E66" i="1"/>
  <c r="F66" i="1"/>
  <c r="G66" i="1"/>
  <c r="H66" i="1"/>
  <c r="M66" i="1"/>
  <c r="E67" i="1"/>
  <c r="F67" i="1"/>
  <c r="G67" i="1"/>
  <c r="H67" i="1"/>
  <c r="M67" i="1"/>
  <c r="P75" i="1"/>
  <c r="E65" i="1"/>
  <c r="F65" i="1"/>
  <c r="G65" i="1"/>
  <c r="H65" i="1"/>
  <c r="M65" i="1"/>
  <c r="E64" i="1"/>
  <c r="F64" i="1"/>
  <c r="G64" i="1"/>
  <c r="H64" i="1"/>
  <c r="M64" i="1"/>
  <c r="E63" i="1"/>
  <c r="F63" i="1"/>
  <c r="G63" i="1"/>
  <c r="H63" i="1"/>
  <c r="M63" i="1"/>
  <c r="E62" i="1"/>
  <c r="F62" i="1"/>
  <c r="G62" i="1"/>
  <c r="H62" i="1"/>
  <c r="M62" i="1"/>
  <c r="E61" i="1"/>
  <c r="F61" i="1"/>
  <c r="G61" i="1"/>
  <c r="H61" i="1"/>
  <c r="M61" i="1"/>
  <c r="E60" i="1"/>
  <c r="F60" i="1"/>
  <c r="G60" i="1"/>
  <c r="H60" i="1"/>
  <c r="M60" i="1"/>
  <c r="E59" i="1"/>
  <c r="F59" i="1"/>
  <c r="G59" i="1"/>
  <c r="H59" i="1"/>
  <c r="M59" i="1"/>
  <c r="E58" i="1"/>
  <c r="F58" i="1"/>
  <c r="G58" i="1"/>
  <c r="H58" i="1"/>
  <c r="M58" i="1"/>
  <c r="E57" i="1"/>
  <c r="F57" i="1"/>
  <c r="G57" i="1"/>
  <c r="H57" i="1"/>
  <c r="M57" i="1"/>
  <c r="E56" i="1"/>
  <c r="F56" i="1"/>
  <c r="G56" i="1"/>
  <c r="H56" i="1"/>
  <c r="M56" i="1"/>
  <c r="E55" i="1"/>
  <c r="F55" i="1"/>
  <c r="G55" i="1"/>
  <c r="H55" i="1"/>
  <c r="M55" i="1"/>
  <c r="E54" i="1"/>
  <c r="F54" i="1"/>
  <c r="G54" i="1"/>
  <c r="H54" i="1"/>
  <c r="M54" i="1"/>
  <c r="E53" i="1"/>
  <c r="F53" i="1"/>
  <c r="G53" i="1"/>
  <c r="H53" i="1"/>
  <c r="M53" i="1"/>
  <c r="E52" i="1"/>
  <c r="F52" i="1"/>
  <c r="G52" i="1"/>
  <c r="H52" i="1"/>
  <c r="M52" i="1"/>
  <c r="E51" i="1"/>
  <c r="F51" i="1"/>
  <c r="G51" i="1"/>
  <c r="H51" i="1"/>
  <c r="M51" i="1"/>
  <c r="P48" i="1"/>
  <c r="E50" i="1"/>
  <c r="F50" i="1"/>
  <c r="G50" i="1"/>
  <c r="H50" i="1"/>
  <c r="M50" i="1"/>
  <c r="E49" i="1"/>
  <c r="F49" i="1"/>
  <c r="G49" i="1"/>
  <c r="H49" i="1"/>
  <c r="M49" i="1"/>
  <c r="O71" i="2" l="1"/>
  <c r="P71" i="2" s="1"/>
  <c r="N72" i="2"/>
  <c r="O72" i="2"/>
  <c r="P72" i="2" s="1"/>
  <c r="N67" i="2"/>
  <c r="O67" i="2"/>
  <c r="P67" i="2" s="1"/>
  <c r="O70" i="2"/>
  <c r="P70" i="2" s="1"/>
  <c r="N70" i="2"/>
  <c r="O68" i="2"/>
  <c r="P68" i="2" s="1"/>
  <c r="J55" i="2"/>
  <c r="I58" i="2"/>
  <c r="J56" i="2"/>
  <c r="J50" i="2"/>
  <c r="I53" i="2"/>
  <c r="J66" i="2"/>
  <c r="J57" i="2"/>
  <c r="I60" i="2"/>
  <c r="I66" i="2"/>
  <c r="I57" i="2"/>
  <c r="N57" i="2" s="1"/>
  <c r="P57" i="2" s="1"/>
  <c r="J62" i="2"/>
  <c r="N65" i="2"/>
  <c r="I56" i="2"/>
  <c r="O56" i="2" s="1"/>
  <c r="P56" i="2" s="1"/>
  <c r="N62" i="2"/>
  <c r="O66" i="2"/>
  <c r="P66" i="2" s="1"/>
  <c r="N66" i="2"/>
  <c r="I59" i="2"/>
  <c r="O59" i="2"/>
  <c r="J64" i="2"/>
  <c r="N64" i="2" s="1"/>
  <c r="I55" i="2"/>
  <c r="N55" i="2" s="1"/>
  <c r="I50" i="2"/>
  <c r="J63" i="2"/>
  <c r="N63" i="2" s="1"/>
  <c r="J58" i="2"/>
  <c r="N58" i="2" s="1"/>
  <c r="J61" i="2"/>
  <c r="N61" i="2" s="1"/>
  <c r="O64" i="2"/>
  <c r="P64" i="2" s="1"/>
  <c r="N50" i="2"/>
  <c r="P50" i="2" s="1"/>
  <c r="J49" i="2"/>
  <c r="J54" i="2"/>
  <c r="O54" i="2" s="1"/>
  <c r="P54" i="2" s="1"/>
  <c r="J60" i="2"/>
  <c r="O60" i="2" s="1"/>
  <c r="O62" i="2"/>
  <c r="P62" i="2" s="1"/>
  <c r="O57" i="2"/>
  <c r="J53" i="2"/>
  <c r="O53" i="2" s="1"/>
  <c r="N59" i="2"/>
  <c r="P59" i="2" s="1"/>
  <c r="J52" i="2"/>
  <c r="O55" i="2"/>
  <c r="P55" i="2" s="1"/>
  <c r="I52" i="2"/>
  <c r="J51" i="2"/>
  <c r="I51" i="2"/>
  <c r="O50" i="2"/>
  <c r="J48" i="2"/>
  <c r="I86" i="2"/>
  <c r="J89" i="2"/>
  <c r="I89" i="2"/>
  <c r="O89" i="2" s="1"/>
  <c r="J92" i="2"/>
  <c r="I48" i="2"/>
  <c r="I97" i="2"/>
  <c r="I96" i="2"/>
  <c r="J91" i="2"/>
  <c r="I98" i="2"/>
  <c r="I47" i="2"/>
  <c r="I85" i="2"/>
  <c r="I82" i="2"/>
  <c r="I95" i="2"/>
  <c r="J98" i="2"/>
  <c r="J47" i="2"/>
  <c r="I49" i="2"/>
  <c r="I88" i="2"/>
  <c r="J88" i="2"/>
  <c r="J85" i="2"/>
  <c r="I92" i="2"/>
  <c r="N92" i="2" s="1"/>
  <c r="J95" i="2"/>
  <c r="I79" i="2"/>
  <c r="J79" i="2"/>
  <c r="I99" i="2"/>
  <c r="J86" i="2"/>
  <c r="J99" i="2"/>
  <c r="J83" i="2"/>
  <c r="I93" i="2"/>
  <c r="J96" i="2"/>
  <c r="J76" i="2"/>
  <c r="J77" i="2"/>
  <c r="J82" i="2"/>
  <c r="I76" i="2"/>
  <c r="I83" i="2"/>
  <c r="I80" i="2"/>
  <c r="I100" i="2"/>
  <c r="J100" i="2"/>
  <c r="J97" i="2"/>
  <c r="I77" i="2"/>
  <c r="J80" i="2"/>
  <c r="I90" i="2"/>
  <c r="J93" i="2"/>
  <c r="I87" i="2"/>
  <c r="J90" i="2"/>
  <c r="I84" i="2"/>
  <c r="J87" i="2"/>
  <c r="I81" i="2"/>
  <c r="J84" i="2"/>
  <c r="I78" i="2"/>
  <c r="J81" i="2"/>
  <c r="I94" i="2"/>
  <c r="J78" i="2"/>
  <c r="I91" i="2"/>
  <c r="J94" i="2"/>
  <c r="I70" i="1"/>
  <c r="J61" i="1"/>
  <c r="I73" i="1"/>
  <c r="I69" i="1"/>
  <c r="N73" i="1"/>
  <c r="J55" i="1"/>
  <c r="O55" i="1" s="1"/>
  <c r="J71" i="1"/>
  <c r="N72" i="1"/>
  <c r="I71" i="1"/>
  <c r="N71" i="1" s="1"/>
  <c r="I54" i="1"/>
  <c r="N69" i="1"/>
  <c r="J67" i="1"/>
  <c r="I68" i="1"/>
  <c r="J70" i="1"/>
  <c r="I67" i="1"/>
  <c r="I66" i="1"/>
  <c r="J66" i="1"/>
  <c r="J68" i="1"/>
  <c r="I55" i="1"/>
  <c r="J62" i="1"/>
  <c r="J59" i="1"/>
  <c r="I62" i="1"/>
  <c r="J64" i="1"/>
  <c r="J56" i="1"/>
  <c r="I59" i="1"/>
  <c r="J65" i="1"/>
  <c r="I65" i="1"/>
  <c r="J60" i="1"/>
  <c r="I63" i="1"/>
  <c r="I64" i="1"/>
  <c r="I57" i="1"/>
  <c r="I60" i="1"/>
  <c r="I53" i="1"/>
  <c r="J54" i="1"/>
  <c r="J57" i="1"/>
  <c r="I61" i="1"/>
  <c r="O61" i="1" s="1"/>
  <c r="J53" i="1"/>
  <c r="I56" i="1"/>
  <c r="J51" i="1"/>
  <c r="J58" i="1"/>
  <c r="I51" i="1"/>
  <c r="J63" i="1"/>
  <c r="J52" i="1"/>
  <c r="I58" i="1"/>
  <c r="J49" i="1"/>
  <c r="I49" i="1"/>
  <c r="I52" i="1"/>
  <c r="J50" i="1"/>
  <c r="I50" i="1"/>
  <c r="N56" i="2" l="1"/>
  <c r="N53" i="2"/>
  <c r="P53" i="2" s="1"/>
  <c r="N60" i="2"/>
  <c r="P60" i="2" s="1"/>
  <c r="O52" i="2"/>
  <c r="P52" i="2" s="1"/>
  <c r="N54" i="2"/>
  <c r="N49" i="2"/>
  <c r="O58" i="2"/>
  <c r="P58" i="2" s="1"/>
  <c r="O61" i="2"/>
  <c r="P61" i="2" s="1"/>
  <c r="O63" i="2"/>
  <c r="P63" i="2" s="1"/>
  <c r="N52" i="2"/>
  <c r="O51" i="2"/>
  <c r="P51" i="2" s="1"/>
  <c r="N51" i="2"/>
  <c r="N96" i="2"/>
  <c r="O76" i="2"/>
  <c r="N48" i="2"/>
  <c r="P48" i="2" s="1"/>
  <c r="N97" i="2"/>
  <c r="N91" i="2"/>
  <c r="O82" i="2"/>
  <c r="N100" i="2"/>
  <c r="O49" i="2"/>
  <c r="P49" i="2" s="1"/>
  <c r="O47" i="2"/>
  <c r="P47" i="2" s="1"/>
  <c r="N47" i="2"/>
  <c r="O77" i="2"/>
  <c r="O48" i="2"/>
  <c r="N94" i="2"/>
  <c r="O78" i="2"/>
  <c r="O88" i="2"/>
  <c r="O85" i="2"/>
  <c r="O83" i="2"/>
  <c r="N98" i="2"/>
  <c r="N90" i="2"/>
  <c r="N95" i="2"/>
  <c r="O86" i="2"/>
  <c r="O80" i="2"/>
  <c r="N99" i="2"/>
  <c r="O81" i="2"/>
  <c r="O79" i="2"/>
  <c r="O84" i="2"/>
  <c r="O87" i="2"/>
  <c r="N93" i="2"/>
  <c r="N70" i="1"/>
  <c r="N68" i="1"/>
  <c r="N66" i="1"/>
  <c r="O56" i="1"/>
  <c r="N67" i="1"/>
  <c r="O60" i="1"/>
  <c r="O49" i="1"/>
  <c r="O54" i="1"/>
  <c r="O62" i="1"/>
  <c r="O59" i="1"/>
  <c r="N64" i="1"/>
  <c r="N63" i="1"/>
  <c r="N65" i="1"/>
  <c r="O50" i="1"/>
  <c r="O53" i="1"/>
  <c r="O57" i="1"/>
  <c r="O51" i="1"/>
  <c r="O58" i="1"/>
  <c r="O52" i="1"/>
</calcChain>
</file>

<file path=xl/sharedStrings.xml><?xml version="1.0" encoding="utf-8"?>
<sst xmlns="http://schemas.openxmlformats.org/spreadsheetml/2006/main" count="151" uniqueCount="28">
  <si>
    <t>P1</t>
  </si>
  <si>
    <t>P2</t>
  </si>
  <si>
    <t>Delta</t>
  </si>
  <si>
    <t xml:space="preserve">  &lt;path id="p01" fill="none" transform="translate(0,0)"	d="M 253.9,578.9  a 280,280 0 1,1 31,3.78" /&gt;</t>
  </si>
  <si>
    <t>r</t>
  </si>
  <si>
    <t>l</t>
  </si>
  <si>
    <t>type</t>
  </si>
  <si>
    <t>a</t>
  </si>
  <si>
    <t>b</t>
  </si>
  <si>
    <t>c</t>
  </si>
  <si>
    <t>d</t>
  </si>
  <si>
    <t>Curves</t>
  </si>
  <si>
    <t>x</t>
  </si>
  <si>
    <t>Line</t>
  </si>
  <si>
    <t>Curve</t>
  </si>
  <si>
    <t xml:space="preserve">0 1,1  </t>
  </si>
  <si>
    <t xml:space="preserve">0 0,1  </t>
  </si>
  <si>
    <t xml:space="preserve">1 1,1  </t>
  </si>
  <si>
    <t xml:space="preserve">1 0,1  </t>
  </si>
  <si>
    <t>Rad</t>
  </si>
  <si>
    <t>labyrinth</t>
  </si>
  <si>
    <t>Copyright © 2022 Brent Reeves</t>
  </si>
  <si>
    <t>Pt</t>
  </si>
  <si>
    <t>X</t>
  </si>
  <si>
    <t>Y</t>
  </si>
  <si>
    <t xml:space="preserve">0 0,0  </t>
  </si>
  <si>
    <t>="M "&amp;E47&amp;","&amp;F47&amp;"  a "&amp;D47&amp;","&amp;D47&amp;"  "&amp;M47&amp;I47&amp;"," &amp; J47 &amp; "  "</t>
  </si>
  <si>
    <t>0 1,0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</si>
</sst>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  <xf numFmtId="0" fontId="0" fillId="0" borderId="0" xfId="0" quotePrefix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2" borderId="0" xfId="0" applyFill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4F3E-D39D-9F41-A50F-147D1964E4BC}">
  <dimension ref="A1:Q102"/>
  <sheetViews>
    <sheetView tabSelected="1" topLeftCell="A59" zoomScale="231" zoomScaleNormal="231" workbookViewId="0">
      <selection activeCell="P72" sqref="P47:P72"/>
    </sheetView>
  </sheetViews>
  <sheetFormatPr baseColWidth="10" defaultRowHeight="16" x14ac:dyDescent="0.2"/>
  <cols>
    <col min="1" max="1" width="4.1640625" customWidth="1"/>
    <col min="2" max="3" width="3.83203125" style="1" customWidth="1"/>
    <col min="4" max="4" width="4.83203125" style="2" customWidth="1"/>
    <col min="5" max="6" width="4.6640625" style="2" customWidth="1"/>
    <col min="7" max="7" width="5.1640625" style="2" customWidth="1"/>
    <col min="8" max="8" width="5.33203125" style="2" customWidth="1"/>
    <col min="9" max="9" width="4.83203125" customWidth="1"/>
    <col min="10" max="10" width="4.6640625" customWidth="1"/>
    <col min="11" max="11" width="3.5" customWidth="1"/>
    <col min="12" max="12" width="3.33203125" customWidth="1"/>
    <col min="13" max="13" width="6.83203125" customWidth="1"/>
    <col min="14" max="14" width="5.6640625" customWidth="1"/>
    <col min="15" max="15" width="10.83203125" customWidth="1"/>
    <col min="16" max="16" width="7.83203125" customWidth="1"/>
  </cols>
  <sheetData>
    <row r="1" spans="1:3" x14ac:dyDescent="0.2">
      <c r="B1" s="1" t="s">
        <v>20</v>
      </c>
    </row>
    <row r="2" spans="1:3" x14ac:dyDescent="0.2">
      <c r="B2" s="1" t="s">
        <v>21</v>
      </c>
    </row>
    <row r="3" spans="1:3" x14ac:dyDescent="0.2">
      <c r="A3" s="7" t="s">
        <v>22</v>
      </c>
      <c r="B3" s="8" t="s">
        <v>23</v>
      </c>
      <c r="C3" s="8" t="s">
        <v>24</v>
      </c>
    </row>
    <row r="4" spans="1:3" x14ac:dyDescent="0.2">
      <c r="A4">
        <v>1</v>
      </c>
      <c r="B4" s="2">
        <v>253</v>
      </c>
      <c r="C4" s="2">
        <v>579</v>
      </c>
    </row>
    <row r="5" spans="1:3" x14ac:dyDescent="0.2">
      <c r="A5">
        <v>2</v>
      </c>
      <c r="B5" s="2">
        <v>580</v>
      </c>
      <c r="C5" s="2">
        <v>304</v>
      </c>
    </row>
    <row r="6" spans="1:3" x14ac:dyDescent="0.2">
      <c r="A6">
        <v>3</v>
      </c>
      <c r="B6" s="2">
        <v>286</v>
      </c>
      <c r="C6" s="2">
        <v>583</v>
      </c>
    </row>
    <row r="7" spans="1:3" x14ac:dyDescent="0.2">
      <c r="A7">
        <v>4</v>
      </c>
      <c r="B7" s="2">
        <v>222</v>
      </c>
      <c r="C7" s="2">
        <v>537</v>
      </c>
    </row>
    <row r="8" spans="1:3" x14ac:dyDescent="0.2">
      <c r="A8">
        <v>5</v>
      </c>
      <c r="B8" s="2">
        <v>253</v>
      </c>
      <c r="C8" s="2">
        <v>513</v>
      </c>
    </row>
    <row r="9" spans="1:3" x14ac:dyDescent="0.2">
      <c r="A9">
        <v>6</v>
      </c>
      <c r="B9" s="2">
        <v>286</v>
      </c>
      <c r="C9" s="2">
        <v>486</v>
      </c>
    </row>
    <row r="10" spans="1:3" x14ac:dyDescent="0.2">
      <c r="A10">
        <v>7</v>
      </c>
      <c r="B10" s="2">
        <v>318</v>
      </c>
      <c r="C10" s="2">
        <v>550</v>
      </c>
    </row>
    <row r="11" spans="1:3" x14ac:dyDescent="0.2">
      <c r="A11">
        <v>8</v>
      </c>
      <c r="B11" s="2">
        <v>318</v>
      </c>
      <c r="C11" s="2">
        <v>486</v>
      </c>
    </row>
    <row r="12" spans="1:3" x14ac:dyDescent="0.2">
      <c r="A12">
        <v>9</v>
      </c>
      <c r="B12" s="2">
        <v>348</v>
      </c>
      <c r="C12" s="2">
        <v>514</v>
      </c>
    </row>
    <row r="13" spans="1:3" x14ac:dyDescent="0.2">
      <c r="A13">
        <v>10</v>
      </c>
      <c r="B13" s="2">
        <v>286</v>
      </c>
      <c r="C13" s="2">
        <v>454</v>
      </c>
    </row>
    <row r="14" spans="1:3" x14ac:dyDescent="0.2">
      <c r="A14">
        <v>11</v>
      </c>
      <c r="B14" s="2">
        <v>254</v>
      </c>
      <c r="C14" s="2">
        <v>445</v>
      </c>
    </row>
    <row r="15" spans="1:3" x14ac:dyDescent="0.2">
      <c r="A15">
        <v>12</v>
      </c>
      <c r="B15" s="2">
        <v>121</v>
      </c>
      <c r="C15" s="2">
        <v>334</v>
      </c>
    </row>
    <row r="16" spans="1:3" x14ac:dyDescent="0.2">
      <c r="A16">
        <v>13</v>
      </c>
      <c r="B16" s="2">
        <v>88</v>
      </c>
      <c r="C16" s="2">
        <v>304</v>
      </c>
    </row>
    <row r="17" spans="1:3" x14ac:dyDescent="0.2">
      <c r="A17">
        <v>14</v>
      </c>
      <c r="B17" s="2">
        <v>123</v>
      </c>
      <c r="C17" s="2">
        <v>270</v>
      </c>
    </row>
    <row r="18" spans="1:3" x14ac:dyDescent="0.2">
      <c r="A18">
        <v>15</v>
      </c>
      <c r="B18" s="2">
        <v>142</v>
      </c>
      <c r="C18" s="2">
        <v>304</v>
      </c>
    </row>
    <row r="19" spans="1:3" x14ac:dyDescent="0.2">
      <c r="A19">
        <v>16</v>
      </c>
      <c r="B19" s="2">
        <v>222</v>
      </c>
      <c r="C19" s="2">
        <v>392</v>
      </c>
    </row>
    <row r="20" spans="1:3" x14ac:dyDescent="0.2">
      <c r="A20">
        <v>17</v>
      </c>
      <c r="B20" s="2">
        <v>254</v>
      </c>
      <c r="C20" s="2">
        <v>376</v>
      </c>
    </row>
    <row r="21" spans="1:3" x14ac:dyDescent="0.2">
      <c r="A21">
        <v>18</v>
      </c>
      <c r="B21" s="2">
        <v>286</v>
      </c>
      <c r="C21" s="2">
        <v>358</v>
      </c>
    </row>
    <row r="22" spans="1:3" x14ac:dyDescent="0.2">
      <c r="A22">
        <v>19</v>
      </c>
      <c r="B22" s="2">
        <v>183</v>
      </c>
      <c r="C22" s="2">
        <v>304</v>
      </c>
    </row>
    <row r="23" spans="1:3" x14ac:dyDescent="0.2">
      <c r="A23">
        <v>20</v>
      </c>
      <c r="B23" s="2">
        <v>221</v>
      </c>
      <c r="C23" s="2">
        <v>270</v>
      </c>
    </row>
    <row r="24" spans="1:3" x14ac:dyDescent="0.2">
      <c r="A24">
        <v>21</v>
      </c>
      <c r="B24" s="2">
        <v>233</v>
      </c>
      <c r="C24" s="2">
        <v>304</v>
      </c>
    </row>
    <row r="25" spans="1:3" x14ac:dyDescent="0.2">
      <c r="A25">
        <v>22</v>
      </c>
      <c r="B25" s="2">
        <v>273</v>
      </c>
      <c r="C25" s="2">
        <v>187</v>
      </c>
    </row>
    <row r="26" spans="1:3" x14ac:dyDescent="0.2">
      <c r="A26">
        <v>23</v>
      </c>
      <c r="B26" s="2">
        <v>308</v>
      </c>
      <c r="C26" s="2">
        <v>151</v>
      </c>
    </row>
    <row r="27" spans="1:3" x14ac:dyDescent="0.2">
      <c r="A27">
        <v>24</v>
      </c>
      <c r="B27" s="2">
        <v>308</v>
      </c>
      <c r="C27" s="2">
        <v>111</v>
      </c>
    </row>
    <row r="28" spans="1:3" x14ac:dyDescent="0.2">
      <c r="A28">
        <v>25</v>
      </c>
      <c r="B28" s="2">
        <v>308</v>
      </c>
      <c r="C28" s="2">
        <v>55</v>
      </c>
    </row>
    <row r="29" spans="1:3" x14ac:dyDescent="0.2">
      <c r="A29">
        <v>26</v>
      </c>
      <c r="B29" s="2">
        <v>273</v>
      </c>
      <c r="C29" s="2">
        <v>90</v>
      </c>
    </row>
    <row r="30" spans="1:3" x14ac:dyDescent="0.2">
      <c r="A30">
        <v>27</v>
      </c>
      <c r="B30" s="2">
        <v>340</v>
      </c>
      <c r="C30" s="2">
        <v>91</v>
      </c>
    </row>
    <row r="31" spans="1:3" x14ac:dyDescent="0.2">
      <c r="A31">
        <v>28</v>
      </c>
      <c r="B31" s="2">
        <v>338</v>
      </c>
      <c r="C31" s="2">
        <v>190</v>
      </c>
    </row>
    <row r="32" spans="1:3" x14ac:dyDescent="0.2">
      <c r="A32">
        <v>29</v>
      </c>
      <c r="B32" s="2">
        <v>308</v>
      </c>
      <c r="C32" s="2">
        <v>210</v>
      </c>
    </row>
    <row r="33" spans="1:17" x14ac:dyDescent="0.2">
      <c r="A33">
        <v>30</v>
      </c>
      <c r="B33" s="2">
        <v>453</v>
      </c>
      <c r="C33" s="2">
        <v>278</v>
      </c>
    </row>
    <row r="34" spans="1:17" x14ac:dyDescent="0.2">
      <c r="A34">
        <v>31</v>
      </c>
      <c r="B34" s="2">
        <v>430</v>
      </c>
      <c r="C34" s="2">
        <v>304</v>
      </c>
    </row>
    <row r="35" spans="1:17" x14ac:dyDescent="0.2">
      <c r="A35">
        <v>32</v>
      </c>
      <c r="B35" s="2">
        <v>500</v>
      </c>
      <c r="C35" s="2">
        <v>304</v>
      </c>
    </row>
    <row r="36" spans="1:17" x14ac:dyDescent="0.2">
      <c r="A36">
        <v>33</v>
      </c>
      <c r="B36" s="2">
        <v>520</v>
      </c>
      <c r="C36" s="2">
        <v>304</v>
      </c>
      <c r="F36" s="9" t="s">
        <v>11</v>
      </c>
    </row>
    <row r="37" spans="1:17" x14ac:dyDescent="0.2">
      <c r="A37">
        <v>34</v>
      </c>
      <c r="B37" s="2">
        <v>549</v>
      </c>
      <c r="C37" s="2">
        <v>275</v>
      </c>
      <c r="F37" s="10" t="s">
        <v>7</v>
      </c>
      <c r="G37" s="11" t="s">
        <v>15</v>
      </c>
    </row>
    <row r="38" spans="1:17" x14ac:dyDescent="0.2">
      <c r="A38">
        <v>35</v>
      </c>
      <c r="B38" s="2">
        <v>548</v>
      </c>
      <c r="C38" s="2">
        <v>338</v>
      </c>
      <c r="F38" s="12" t="s">
        <v>8</v>
      </c>
      <c r="G38" s="13" t="s">
        <v>16</v>
      </c>
    </row>
    <row r="39" spans="1:17" x14ac:dyDescent="0.2">
      <c r="A39">
        <v>36</v>
      </c>
      <c r="B39" s="2">
        <v>453</v>
      </c>
      <c r="C39" s="2">
        <v>340</v>
      </c>
      <c r="F39" s="12" t="s">
        <v>9</v>
      </c>
      <c r="G39" s="13" t="s">
        <v>25</v>
      </c>
    </row>
    <row r="40" spans="1:17" x14ac:dyDescent="0.2">
      <c r="A40">
        <v>37</v>
      </c>
      <c r="B40" s="2">
        <v>318</v>
      </c>
      <c r="C40" s="2">
        <v>357</v>
      </c>
      <c r="F40" s="12" t="s">
        <v>10</v>
      </c>
      <c r="G40" s="13" t="s">
        <v>27</v>
      </c>
    </row>
    <row r="41" spans="1:17" x14ac:dyDescent="0.2">
      <c r="A41">
        <v>38</v>
      </c>
      <c r="B41" s="2">
        <v>347</v>
      </c>
      <c r="C41" s="2">
        <v>377</v>
      </c>
      <c r="F41" s="14" t="s">
        <v>5</v>
      </c>
      <c r="G41" s="15" t="s">
        <v>12</v>
      </c>
    </row>
    <row r="42" spans="1:17" x14ac:dyDescent="0.2">
      <c r="A42">
        <v>39</v>
      </c>
      <c r="B42" s="2">
        <v>318</v>
      </c>
      <c r="C42" s="2">
        <v>422</v>
      </c>
    </row>
    <row r="43" spans="1:17" x14ac:dyDescent="0.2">
      <c r="A43">
        <v>40</v>
      </c>
      <c r="B43" s="2">
        <v>221</v>
      </c>
      <c r="C43" s="2">
        <v>335</v>
      </c>
    </row>
    <row r="44" spans="1:17" x14ac:dyDescent="0.2">
      <c r="A44">
        <v>41</v>
      </c>
      <c r="B44" s="2"/>
      <c r="C44" s="2"/>
      <c r="O44" s="4" t="s">
        <v>26</v>
      </c>
    </row>
    <row r="45" spans="1:17" x14ac:dyDescent="0.2">
      <c r="B45" s="2"/>
      <c r="C45" s="2">
        <v>280</v>
      </c>
      <c r="D45" s="2">
        <f>C45-32</f>
        <v>248</v>
      </c>
      <c r="E45" s="2">
        <f t="shared" ref="E45:J45" si="0">D45-32</f>
        <v>216</v>
      </c>
      <c r="F45" s="2">
        <f t="shared" si="0"/>
        <v>184</v>
      </c>
      <c r="G45" s="2">
        <f t="shared" si="0"/>
        <v>152</v>
      </c>
      <c r="H45" s="2">
        <f t="shared" si="0"/>
        <v>120</v>
      </c>
      <c r="I45" s="2">
        <f t="shared" si="0"/>
        <v>88</v>
      </c>
      <c r="J45" s="2">
        <f t="shared" si="0"/>
        <v>56</v>
      </c>
      <c r="K45" s="2"/>
      <c r="L45" s="2"/>
      <c r="M45" s="2"/>
    </row>
    <row r="46" spans="1:17" x14ac:dyDescent="0.2">
      <c r="B46" s="3" t="s">
        <v>3</v>
      </c>
    </row>
    <row r="47" spans="1:17" x14ac:dyDescent="0.2">
      <c r="A47">
        <v>1</v>
      </c>
      <c r="B47" s="2">
        <v>26</v>
      </c>
      <c r="C47" s="2">
        <v>5</v>
      </c>
      <c r="D47" s="2">
        <v>216</v>
      </c>
      <c r="E47" s="2">
        <f t="shared" ref="E47:E48" si="1">INDEX(points,$B47,2)</f>
        <v>273</v>
      </c>
      <c r="F47" s="2">
        <f t="shared" ref="F47:F48" si="2">INDEX(points,$B47,3)</f>
        <v>90</v>
      </c>
      <c r="G47" s="2">
        <f t="shared" ref="G47:G48" si="3">INDEX(points,$C47,2)</f>
        <v>253</v>
      </c>
      <c r="H47" s="2">
        <f t="shared" ref="H47:H48" si="4">INDEX(points,$C47,3)</f>
        <v>513</v>
      </c>
      <c r="I47" s="2">
        <f t="shared" ref="I47:I48" si="5">G47-E47</f>
        <v>-20</v>
      </c>
      <c r="J47">
        <f t="shared" ref="J47:J48" si="6">H47-F47</f>
        <v>423</v>
      </c>
      <c r="K47">
        <v>4</v>
      </c>
      <c r="L47" t="s">
        <v>9</v>
      </c>
      <c r="M47" t="str">
        <f t="shared" ref="M47:M48" si="7">VLOOKUP(L47,curves,2,FALSE)</f>
        <v xml:space="preserve">0 0,0  </v>
      </c>
      <c r="N47" t="str">
        <f>"M "&amp;E47&amp;","&amp;F47&amp;"  l "&amp;I47&amp;","&amp;J47</f>
        <v>M 273,90  l -20,423</v>
      </c>
      <c r="O47" t="str">
        <f t="shared" ref="O47" si="8">"M "&amp;E47&amp;","&amp;F47&amp;"  a "&amp;D47&amp;","&amp;D47&amp;"  "&amp;M47&amp;I47&amp;"," &amp; J47 &amp; "  "</f>
        <v xml:space="preserve">M 273,90  a 216,216  0 0,0  -20,423  </v>
      </c>
      <c r="P47" s="16" t="str">
        <f>IF(L47="l",N47,O47)</f>
        <v xml:space="preserve">M 273,90  a 216,216  0 0,0  -20,423  </v>
      </c>
      <c r="Q47" s="2"/>
    </row>
    <row r="48" spans="1:17" x14ac:dyDescent="0.2">
      <c r="A48">
        <v>15</v>
      </c>
      <c r="B48" s="2">
        <v>5</v>
      </c>
      <c r="C48" s="2">
        <v>1</v>
      </c>
      <c r="D48" s="2">
        <v>0</v>
      </c>
      <c r="E48" s="2">
        <f t="shared" si="1"/>
        <v>253</v>
      </c>
      <c r="F48" s="2">
        <f t="shared" si="2"/>
        <v>513</v>
      </c>
      <c r="G48" s="2">
        <f t="shared" si="3"/>
        <v>253</v>
      </c>
      <c r="H48" s="2">
        <f t="shared" si="4"/>
        <v>579</v>
      </c>
      <c r="I48" s="2">
        <f t="shared" si="5"/>
        <v>0</v>
      </c>
      <c r="J48">
        <f t="shared" si="6"/>
        <v>66</v>
      </c>
      <c r="L48" t="s">
        <v>5</v>
      </c>
      <c r="M48" t="str">
        <f t="shared" si="7"/>
        <v>x</v>
      </c>
      <c r="N48" t="str">
        <f t="shared" ref="N48" si="9">"M "&amp;E48&amp;","&amp;F48&amp;"  l "&amp;I48&amp;","&amp;J48</f>
        <v>M 253,513  l 0,66</v>
      </c>
      <c r="O48" t="str">
        <f t="shared" ref="O48" si="10">"M "&amp;E48&amp;","&amp;F48&amp;"  a "&amp;D48&amp;","&amp;D48&amp;"  "&amp;M48&amp;I48&amp;"," &amp; J48 &amp; "  "</f>
        <v xml:space="preserve">M 253,513  a 0,0  x0,66  </v>
      </c>
      <c r="P48" s="16" t="str">
        <f t="shared" ref="P48" si="11">IF(L48="l",N48,O48)</f>
        <v>M 253,513  l 0,66</v>
      </c>
      <c r="Q48" s="2"/>
    </row>
    <row r="49" spans="1:17" x14ac:dyDescent="0.2">
      <c r="A49">
        <v>3</v>
      </c>
      <c r="B49" s="2">
        <v>1</v>
      </c>
      <c r="C49" s="2">
        <v>3</v>
      </c>
      <c r="D49" s="2">
        <v>280</v>
      </c>
      <c r="E49" s="2">
        <f>INDEX(points,$B49,2)</f>
        <v>253</v>
      </c>
      <c r="F49" s="2">
        <f>INDEX(points,$B49,3)</f>
        <v>579</v>
      </c>
      <c r="G49" s="2">
        <f>INDEX(points,$C49,2)</f>
        <v>286</v>
      </c>
      <c r="H49" s="2">
        <f>INDEX(points,$C49,3)</f>
        <v>583</v>
      </c>
      <c r="I49" s="2">
        <f>G49-E49</f>
        <v>33</v>
      </c>
      <c r="J49">
        <f>H49-F49</f>
        <v>4</v>
      </c>
      <c r="L49" t="s">
        <v>7</v>
      </c>
      <c r="M49" t="str">
        <f>VLOOKUP(L49,curves,2,FALSE)</f>
        <v xml:space="preserve">0 1,1  </v>
      </c>
      <c r="N49" t="str">
        <f>"M "&amp;E49&amp;","&amp;F49&amp;"  l "&amp;I49&amp;","&amp;J49</f>
        <v>M 253,579  l 33,4</v>
      </c>
      <c r="O49" t="str">
        <f>"M "&amp;E49&amp;","&amp;F49&amp;"  a "&amp;D49&amp;","&amp;D49&amp;"  "&amp;M49&amp;I49&amp;"," &amp; J49 &amp; "  "</f>
        <v xml:space="preserve">M 253,579  a 280,280  0 1,1  33,4  </v>
      </c>
      <c r="P49" s="16" t="str">
        <f>IF(L49="l",N49,O49)</f>
        <v xml:space="preserve">M 253,579  a 280,280  0 1,1  33,4  </v>
      </c>
      <c r="Q49" s="2"/>
    </row>
    <row r="50" spans="1:17" x14ac:dyDescent="0.2">
      <c r="B50" s="2">
        <v>3</v>
      </c>
      <c r="C50" s="2">
        <v>10</v>
      </c>
      <c r="D50" s="2">
        <v>0</v>
      </c>
      <c r="E50" s="2">
        <f>INDEX(points,$B50,2)</f>
        <v>286</v>
      </c>
      <c r="F50" s="2">
        <f>INDEX(points,$B50,3)</f>
        <v>583</v>
      </c>
      <c r="G50" s="2">
        <f>INDEX(points,$C50,2)</f>
        <v>286</v>
      </c>
      <c r="H50" s="2">
        <f>INDEX(points,$C50,3)</f>
        <v>454</v>
      </c>
      <c r="I50" s="2">
        <f>G50-E50</f>
        <v>0</v>
      </c>
      <c r="J50">
        <f>H50-F50</f>
        <v>-129</v>
      </c>
      <c r="L50" t="s">
        <v>5</v>
      </c>
      <c r="M50" t="str">
        <f>VLOOKUP(L50,curves,2,FALSE)</f>
        <v>x</v>
      </c>
      <c r="N50" t="str">
        <f>"M "&amp;E50&amp;","&amp;F50&amp;"  l "&amp;I50&amp;","&amp;J50</f>
        <v>M 286,583  l 0,-129</v>
      </c>
      <c r="O50" t="str">
        <f>"M "&amp;E50&amp;","&amp;F50&amp;"  a "&amp;D50&amp;","&amp;D50&amp;"  "&amp;M50&amp;I50&amp;"," &amp; J50 &amp; "  "</f>
        <v xml:space="preserve">M 286,583  a 0,0  x0,-129  </v>
      </c>
      <c r="P50" s="16" t="str">
        <f>IF(L50="l",N50,O50)</f>
        <v>M 286,583  l 0,-129</v>
      </c>
      <c r="Q50" s="2"/>
    </row>
    <row r="51" spans="1:17" x14ac:dyDescent="0.2">
      <c r="B51" s="2">
        <v>10</v>
      </c>
      <c r="C51" s="2">
        <v>36</v>
      </c>
      <c r="D51" s="2">
        <v>152</v>
      </c>
      <c r="E51" s="2">
        <f>INDEX(points,$B51,2)</f>
        <v>286</v>
      </c>
      <c r="F51" s="2">
        <f>INDEX(points,$B51,3)</f>
        <v>454</v>
      </c>
      <c r="G51" s="2">
        <f>INDEX(points,$C51,2)</f>
        <v>453</v>
      </c>
      <c r="H51" s="2">
        <f>INDEX(points,$C51,3)</f>
        <v>340</v>
      </c>
      <c r="I51" s="2">
        <f>G51-E51</f>
        <v>167</v>
      </c>
      <c r="J51">
        <f>H51-F51</f>
        <v>-114</v>
      </c>
      <c r="L51" t="s">
        <v>9</v>
      </c>
      <c r="M51" t="str">
        <f>VLOOKUP(L51,curves,2,FALSE)</f>
        <v xml:space="preserve">0 0,0  </v>
      </c>
      <c r="N51" t="str">
        <f>"M "&amp;E51&amp;","&amp;F51&amp;"  l "&amp;I51&amp;","&amp;J51</f>
        <v>M 286,454  l 167,-114</v>
      </c>
      <c r="O51" t="str">
        <f>"M "&amp;E51&amp;","&amp;F51&amp;"  a "&amp;D51&amp;","&amp;D51&amp;"  "&amp;M51&amp;I51&amp;"," &amp; J51 &amp; "  "</f>
        <v xml:space="preserve">M 286,454  a 152,152  0 0,0  167,-114  </v>
      </c>
      <c r="P51" s="16" t="str">
        <f>IF(L51="l",N51,O51)</f>
        <v xml:space="preserve">M 286,454  a 152,152  0 0,0  167,-114  </v>
      </c>
      <c r="Q51" s="2"/>
    </row>
    <row r="52" spans="1:17" x14ac:dyDescent="0.2">
      <c r="B52" s="2">
        <v>35</v>
      </c>
      <c r="C52" s="2">
        <v>7</v>
      </c>
      <c r="D52">
        <v>248</v>
      </c>
      <c r="E52" s="2">
        <f>INDEX(points,$B52,2)</f>
        <v>548</v>
      </c>
      <c r="F52" s="2">
        <f>INDEX(points,$B52,3)</f>
        <v>338</v>
      </c>
      <c r="G52" s="2">
        <f>INDEX(points,$C52,2)</f>
        <v>318</v>
      </c>
      <c r="H52" s="2">
        <f>INDEX(points,$C52,3)</f>
        <v>550</v>
      </c>
      <c r="I52" s="2">
        <f>G52-E52</f>
        <v>-230</v>
      </c>
      <c r="J52">
        <f>H52-F52</f>
        <v>212</v>
      </c>
      <c r="L52" t="s">
        <v>8</v>
      </c>
      <c r="M52" t="str">
        <f>VLOOKUP(L52,curves,2,FALSE)</f>
        <v xml:space="preserve">0 0,1  </v>
      </c>
      <c r="N52" t="str">
        <f>"M "&amp;E52&amp;","&amp;F52&amp;"  l "&amp;I52&amp;","&amp;J52</f>
        <v>M 548,338  l -230,212</v>
      </c>
      <c r="O52" t="str">
        <f>"M "&amp;E52&amp;","&amp;F52&amp;"  a "&amp;D52&amp;","&amp;D52&amp;"  "&amp;M52&amp;I52&amp;"," &amp; J52 &amp; "  "</f>
        <v xml:space="preserve">M 548,338  a 248,248  0 0,1  -230,212  </v>
      </c>
      <c r="P52" s="16" t="str">
        <f>IF(L52="l",N52,O52)</f>
        <v xml:space="preserve">M 548,338  a 248,248  0 0,1  -230,212  </v>
      </c>
      <c r="Q52" s="2"/>
    </row>
    <row r="53" spans="1:17" x14ac:dyDescent="0.2">
      <c r="B53" s="2">
        <v>7</v>
      </c>
      <c r="C53" s="2">
        <v>8</v>
      </c>
      <c r="D53" s="2">
        <v>0</v>
      </c>
      <c r="E53" s="2">
        <f>INDEX(points,$B53,2)</f>
        <v>318</v>
      </c>
      <c r="F53" s="2">
        <f>INDEX(points,$B53,3)</f>
        <v>550</v>
      </c>
      <c r="G53" s="2">
        <f>INDEX(points,$C53,2)</f>
        <v>318</v>
      </c>
      <c r="H53" s="2">
        <f>INDEX(points,$C53,3)</f>
        <v>486</v>
      </c>
      <c r="I53" s="2">
        <f>G53-E53</f>
        <v>0</v>
      </c>
      <c r="J53">
        <f>H53-F53</f>
        <v>-64</v>
      </c>
      <c r="L53" t="s">
        <v>5</v>
      </c>
      <c r="M53" t="str">
        <f>VLOOKUP(L53,curves,2,FALSE)</f>
        <v>x</v>
      </c>
      <c r="N53" t="str">
        <f>"M "&amp;E53&amp;","&amp;F53&amp;"  l "&amp;I53&amp;","&amp;J53</f>
        <v>M 318,550  l 0,-64</v>
      </c>
      <c r="O53" t="str">
        <f>"M "&amp;E53&amp;","&amp;F53&amp;"  a "&amp;D53&amp;","&amp;D53&amp;"  "&amp;M53&amp;I53&amp;"," &amp; J53 &amp; "  "</f>
        <v xml:space="preserve">M 318,550  a 0,0  x0,-64  </v>
      </c>
      <c r="P53" s="16" t="str">
        <f>IF(L53="l",N53,O53)</f>
        <v>M 318,550  l 0,-64</v>
      </c>
      <c r="Q53" s="2"/>
    </row>
    <row r="54" spans="1:17" x14ac:dyDescent="0.2">
      <c r="B54" s="2">
        <v>8</v>
      </c>
      <c r="C54" s="2">
        <v>14</v>
      </c>
      <c r="D54" s="2">
        <v>184</v>
      </c>
      <c r="E54" s="2">
        <f>INDEX(points,$B54,2)</f>
        <v>318</v>
      </c>
      <c r="F54" s="2">
        <f>INDEX(points,$B54,3)</f>
        <v>486</v>
      </c>
      <c r="G54" s="2">
        <f>INDEX(points,$C54,2)</f>
        <v>123</v>
      </c>
      <c r="H54" s="2">
        <f>INDEX(points,$C54,3)</f>
        <v>270</v>
      </c>
      <c r="I54" s="2">
        <f>G54-E54</f>
        <v>-195</v>
      </c>
      <c r="J54">
        <f>H54-F54</f>
        <v>-216</v>
      </c>
      <c r="L54" t="s">
        <v>10</v>
      </c>
      <c r="M54" t="str">
        <f>VLOOKUP(L54,curves,2,FALSE)</f>
        <v>0 1,0</v>
      </c>
      <c r="N54" t="str">
        <f>"M "&amp;E54&amp;","&amp;F54&amp;"  l "&amp;I54&amp;","&amp;J54</f>
        <v>M 318,486  l -195,-216</v>
      </c>
      <c r="O54" t="str">
        <f>"M "&amp;E54&amp;","&amp;F54&amp;"  a "&amp;D54&amp;","&amp;D54&amp;"  "&amp;M54&amp;I54&amp;"," &amp; J54 &amp; "  "</f>
        <v xml:space="preserve">M 318,486  a 184,184  0 1,0-195,-216  </v>
      </c>
      <c r="P54" s="16" t="str">
        <f>IF(L54="l",N54,O54)</f>
        <v xml:space="preserve">M 318,486  a 184,184  0 1,0-195,-216  </v>
      </c>
      <c r="Q54" s="2"/>
    </row>
    <row r="55" spans="1:17" x14ac:dyDescent="0.2">
      <c r="B55" s="2">
        <v>6</v>
      </c>
      <c r="C55" s="2">
        <v>12</v>
      </c>
      <c r="D55" s="2">
        <v>184</v>
      </c>
      <c r="E55" s="2">
        <f>INDEX(points,$B55,2)</f>
        <v>286</v>
      </c>
      <c r="F55" s="2">
        <f>INDEX(points,$B55,3)</f>
        <v>486</v>
      </c>
      <c r="G55" s="2">
        <f>INDEX(points,$C55,2)</f>
        <v>121</v>
      </c>
      <c r="H55" s="2">
        <f>INDEX(points,$C55,3)</f>
        <v>334</v>
      </c>
      <c r="I55" s="2">
        <f>G55-E55</f>
        <v>-165</v>
      </c>
      <c r="J55">
        <f>H55-F55</f>
        <v>-152</v>
      </c>
      <c r="L55" t="s">
        <v>8</v>
      </c>
      <c r="M55" t="str">
        <f>VLOOKUP(L55,curves,2,FALSE)</f>
        <v xml:space="preserve">0 0,1  </v>
      </c>
      <c r="N55" t="str">
        <f>"M "&amp;E55&amp;","&amp;F55&amp;"  l "&amp;I55&amp;","&amp;J55</f>
        <v>M 286,486  l -165,-152</v>
      </c>
      <c r="O55" t="str">
        <f>"M "&amp;E55&amp;","&amp;F55&amp;"  a "&amp;D55&amp;","&amp;D55&amp;"  "&amp;M55&amp;I55&amp;"," &amp; J55 &amp; "  "</f>
        <v xml:space="preserve">M 286,486  a 184,184  0 0,1  -165,-152  </v>
      </c>
      <c r="P55" s="16" t="str">
        <f>IF(L55="l",N55,O55)</f>
        <v xml:space="preserve">M 286,486  a 184,184  0 0,1  -165,-152  </v>
      </c>
      <c r="Q55" s="2"/>
    </row>
    <row r="56" spans="1:17" x14ac:dyDescent="0.2">
      <c r="B56" s="2">
        <v>4</v>
      </c>
      <c r="C56" s="2">
        <v>34</v>
      </c>
      <c r="D56">
        <v>248</v>
      </c>
      <c r="E56" s="2">
        <f>INDEX(points,$B56,2)</f>
        <v>222</v>
      </c>
      <c r="F56" s="2">
        <f>INDEX(points,$B56,3)</f>
        <v>537</v>
      </c>
      <c r="G56" s="2">
        <f>INDEX(points,$C56,2)</f>
        <v>549</v>
      </c>
      <c r="H56" s="2">
        <f>INDEX(points,$C56,3)</f>
        <v>275</v>
      </c>
      <c r="I56" s="2">
        <f>G56-E56</f>
        <v>327</v>
      </c>
      <c r="J56">
        <f>H56-F56</f>
        <v>-262</v>
      </c>
      <c r="L56" t="s">
        <v>7</v>
      </c>
      <c r="M56" t="str">
        <f>VLOOKUP(L56,curves,2,FALSE)</f>
        <v xml:space="preserve">0 1,1  </v>
      </c>
      <c r="N56" t="str">
        <f>"M "&amp;E56&amp;","&amp;F56&amp;"  l "&amp;I56&amp;","&amp;J56</f>
        <v>M 222,537  l 327,-262</v>
      </c>
      <c r="O56" t="str">
        <f>"M "&amp;E56&amp;","&amp;F56&amp;"  a "&amp;D56&amp;","&amp;D56&amp;"  "&amp;M56&amp;I56&amp;"," &amp; J56 &amp; "  "</f>
        <v xml:space="preserve">M 222,537  a 248,248  0 1,1  327,-262  </v>
      </c>
      <c r="P56" s="16" t="str">
        <f>IF(L56="l",N56,O56)</f>
        <v xml:space="preserve">M 222,537  a 248,248  0 1,1  327,-262  </v>
      </c>
    </row>
    <row r="57" spans="1:17" x14ac:dyDescent="0.2">
      <c r="B57" s="2">
        <v>10</v>
      </c>
      <c r="C57" s="2">
        <v>18</v>
      </c>
      <c r="D57" s="2">
        <v>0</v>
      </c>
      <c r="E57" s="2">
        <f>INDEX(points,$B57,2)</f>
        <v>286</v>
      </c>
      <c r="F57" s="2">
        <f>INDEX(points,$B57,3)</f>
        <v>454</v>
      </c>
      <c r="G57" s="2">
        <f>INDEX(points,$C57,2)</f>
        <v>286</v>
      </c>
      <c r="H57" s="2">
        <f>INDEX(points,$C57,3)</f>
        <v>358</v>
      </c>
      <c r="I57" s="2">
        <f>G57-E57</f>
        <v>0</v>
      </c>
      <c r="J57">
        <f>H57-F57</f>
        <v>-96</v>
      </c>
      <c r="L57" t="s">
        <v>5</v>
      </c>
      <c r="M57" t="str">
        <f>VLOOKUP(L57,curves,2,FALSE)</f>
        <v>x</v>
      </c>
      <c r="N57" t="str">
        <f>"M "&amp;E57&amp;","&amp;F57&amp;"  l "&amp;I57&amp;","&amp;J57</f>
        <v>M 286,454  l 0,-96</v>
      </c>
      <c r="O57" t="str">
        <f>"M "&amp;E57&amp;","&amp;F57&amp;"  a "&amp;D57&amp;","&amp;D57&amp;"  "&amp;M57&amp;I57&amp;"," &amp; J57 &amp; "  "</f>
        <v xml:space="preserve">M 286,454  a 0,0  x0,-96  </v>
      </c>
      <c r="P57" s="16" t="str">
        <f>IF(L57="l",N57,O57)</f>
        <v>M 286,454  l 0,-96</v>
      </c>
      <c r="Q57" s="2"/>
    </row>
    <row r="58" spans="1:17" x14ac:dyDescent="0.2">
      <c r="B58" s="6">
        <v>18</v>
      </c>
      <c r="C58" s="6">
        <v>37</v>
      </c>
      <c r="D58" s="6">
        <v>57</v>
      </c>
      <c r="E58" s="2">
        <f>INDEX(points,$B58,2)</f>
        <v>286</v>
      </c>
      <c r="F58" s="2">
        <f>INDEX(points,$B58,3)</f>
        <v>358</v>
      </c>
      <c r="G58" s="2">
        <f>INDEX(points,$C58,2)</f>
        <v>318</v>
      </c>
      <c r="H58" s="2">
        <f>INDEX(points,$C58,3)</f>
        <v>357</v>
      </c>
      <c r="I58" s="2">
        <f>G58-E58</f>
        <v>32</v>
      </c>
      <c r="J58">
        <f>H58-F58</f>
        <v>-1</v>
      </c>
      <c r="L58" t="s">
        <v>7</v>
      </c>
      <c r="M58" t="str">
        <f>VLOOKUP(L58,curves,2,FALSE)</f>
        <v xml:space="preserve">0 1,1  </v>
      </c>
      <c r="N58" t="str">
        <f>"M "&amp;E58&amp;","&amp;F58&amp;"  l "&amp;I58&amp;","&amp;J58</f>
        <v>M 286,358  l 32,-1</v>
      </c>
      <c r="O58" t="str">
        <f>"M "&amp;E58&amp;","&amp;F58&amp;"  a "&amp;D58&amp;","&amp;D58&amp;"  "&amp;M58&amp;I58&amp;"," &amp; J58 &amp; "  "</f>
        <v xml:space="preserve">M 286,358  a 57,57  0 1,1  32,-1  </v>
      </c>
      <c r="P58" s="16" t="str">
        <f>IF(L58="l",N58,O58)</f>
        <v xml:space="preserve">M 286,358  a 57,57  0 1,1  32,-1  </v>
      </c>
      <c r="Q58" s="2"/>
    </row>
    <row r="59" spans="1:17" x14ac:dyDescent="0.2">
      <c r="B59" s="2">
        <v>37</v>
      </c>
      <c r="C59" s="2">
        <v>39</v>
      </c>
      <c r="D59" s="17">
        <v>0</v>
      </c>
      <c r="E59" s="2">
        <f>INDEX(points,$B59,2)</f>
        <v>318</v>
      </c>
      <c r="F59" s="2">
        <f>INDEX(points,$B59,3)</f>
        <v>357</v>
      </c>
      <c r="G59" s="2">
        <f>INDEX(points,$C59,2)</f>
        <v>318</v>
      </c>
      <c r="H59" s="2">
        <f>INDEX(points,$C59,3)</f>
        <v>422</v>
      </c>
      <c r="I59" s="2">
        <f>G59-E59</f>
        <v>0</v>
      </c>
      <c r="J59">
        <f>H59-F59</f>
        <v>65</v>
      </c>
      <c r="L59" t="s">
        <v>5</v>
      </c>
      <c r="M59" t="str">
        <f>VLOOKUP(L59,curves,2,FALSE)</f>
        <v>x</v>
      </c>
      <c r="N59" t="str">
        <f>"M "&amp;E59&amp;","&amp;F59&amp;"  l "&amp;I59&amp;","&amp;J59</f>
        <v>M 318,357  l 0,65</v>
      </c>
      <c r="O59" t="str">
        <f>"M "&amp;E59&amp;","&amp;F59&amp;"  a "&amp;D59&amp;","&amp;D59&amp;"  "&amp;M59&amp;I59&amp;"," &amp; J59 &amp; "  "</f>
        <v xml:space="preserve">M 318,357  a 0,0  x0,65  </v>
      </c>
      <c r="P59" s="16" t="str">
        <f>IF(L59="l",N59,O59)</f>
        <v>M 318,357  l 0,65</v>
      </c>
      <c r="Q59" s="2"/>
    </row>
    <row r="60" spans="1:17" x14ac:dyDescent="0.2">
      <c r="B60" s="2">
        <v>39</v>
      </c>
      <c r="C60" s="2">
        <v>28</v>
      </c>
      <c r="D60" s="2">
        <v>120</v>
      </c>
      <c r="E60" s="2">
        <f>INDEX(points,$B60,2)</f>
        <v>318</v>
      </c>
      <c r="F60" s="2">
        <f>INDEX(points,$B60,3)</f>
        <v>422</v>
      </c>
      <c r="G60" s="2">
        <f>INDEX(points,$C60,2)</f>
        <v>338</v>
      </c>
      <c r="H60" s="2">
        <f>INDEX(points,$C60,3)</f>
        <v>190</v>
      </c>
      <c r="I60" s="2">
        <f>G60-E60</f>
        <v>20</v>
      </c>
      <c r="J60">
        <f>H60-F60</f>
        <v>-232</v>
      </c>
      <c r="L60" t="s">
        <v>9</v>
      </c>
      <c r="M60" t="str">
        <f>VLOOKUP(L60,curves,2,FALSE)</f>
        <v xml:space="preserve">0 0,0  </v>
      </c>
      <c r="N60" t="str">
        <f>"M "&amp;E60&amp;","&amp;F60&amp;"  l "&amp;I60&amp;","&amp;J60</f>
        <v>M 318,422  l 20,-232</v>
      </c>
      <c r="O60" t="str">
        <f>"M "&amp;E60&amp;","&amp;F60&amp;"  a "&amp;D60&amp;","&amp;D60&amp;"  "&amp;M60&amp;I60&amp;"," &amp; J60 &amp; "  "</f>
        <v xml:space="preserve">M 318,422  a 120,120  0 0,0  20,-232  </v>
      </c>
      <c r="P60" s="16" t="str">
        <f>IF(L60="l",N60,O60)</f>
        <v xml:space="preserve">M 318,422  a 120,120  0 0,0  20,-232  </v>
      </c>
      <c r="Q60" s="2"/>
    </row>
    <row r="61" spans="1:17" x14ac:dyDescent="0.2">
      <c r="B61" s="2">
        <v>11</v>
      </c>
      <c r="C61" s="2">
        <v>17</v>
      </c>
      <c r="D61" s="2">
        <v>0</v>
      </c>
      <c r="E61" s="2">
        <f>INDEX(points,$B61,2)</f>
        <v>254</v>
      </c>
      <c r="F61" s="2">
        <f>INDEX(points,$B61,3)</f>
        <v>445</v>
      </c>
      <c r="G61" s="2">
        <f>INDEX(points,$C61,2)</f>
        <v>254</v>
      </c>
      <c r="H61" s="2">
        <f>INDEX(points,$C61,3)</f>
        <v>376</v>
      </c>
      <c r="I61" s="2">
        <f t="shared" ref="I61" si="12">G61-E61</f>
        <v>0</v>
      </c>
      <c r="J61">
        <f t="shared" ref="J61" si="13">H61-F61</f>
        <v>-69</v>
      </c>
      <c r="L61" t="s">
        <v>5</v>
      </c>
      <c r="M61" t="str">
        <f>VLOOKUP(L61,curves,2,FALSE)</f>
        <v>x</v>
      </c>
      <c r="N61" t="str">
        <f t="shared" ref="N61" si="14">"M "&amp;E61&amp;","&amp;F61&amp;"  l "&amp;I61&amp;","&amp;J61</f>
        <v>M 254,445  l 0,-69</v>
      </c>
      <c r="O61" t="str">
        <f t="shared" ref="O61" si="15">"M "&amp;E61&amp;","&amp;F61&amp;"  a "&amp;D61&amp;","&amp;D61&amp;"  "&amp;M61&amp;I61&amp;"," &amp; J61 &amp; "  "</f>
        <v xml:space="preserve">M 254,445  a 0,0  x0,-69  </v>
      </c>
      <c r="P61" s="16" t="str">
        <f t="shared" ref="P61" si="16">IF(L61="l",N61,O61)</f>
        <v>M 254,445  l 0,-69</v>
      </c>
      <c r="Q61" s="2"/>
    </row>
    <row r="62" spans="1:17" x14ac:dyDescent="0.2">
      <c r="B62" s="2">
        <v>17</v>
      </c>
      <c r="C62" s="2">
        <v>40</v>
      </c>
      <c r="D62" s="2">
        <v>88</v>
      </c>
      <c r="E62" s="2">
        <f>INDEX(points,$B62,2)</f>
        <v>254</v>
      </c>
      <c r="F62" s="2">
        <f>INDEX(points,$B62,3)</f>
        <v>376</v>
      </c>
      <c r="G62" s="2">
        <f>INDEX(points,$C62,2)</f>
        <v>221</v>
      </c>
      <c r="H62" s="2">
        <f>INDEX(points,$C62,3)</f>
        <v>335</v>
      </c>
      <c r="I62" s="2">
        <f t="shared" ref="I62" si="17">G62-E62</f>
        <v>-33</v>
      </c>
      <c r="J62">
        <f t="shared" ref="J62" si="18">H62-F62</f>
        <v>-41</v>
      </c>
      <c r="L62" t="s">
        <v>8</v>
      </c>
      <c r="M62" t="str">
        <f>VLOOKUP(L62,curves,2,FALSE)</f>
        <v xml:space="preserve">0 0,1  </v>
      </c>
      <c r="N62" t="str">
        <f t="shared" ref="N62" si="19">"M "&amp;E62&amp;","&amp;F62&amp;"  l "&amp;I62&amp;","&amp;J62</f>
        <v>M 254,376  l -33,-41</v>
      </c>
      <c r="O62" t="str">
        <f t="shared" ref="O62" si="20">"M "&amp;E62&amp;","&amp;F62&amp;"  a "&amp;D62&amp;","&amp;D62&amp;"  "&amp;M62&amp;I62&amp;"," &amp; J62 &amp; "  "</f>
        <v xml:space="preserve">M 254,376  a 88,88  0 0,1  -33,-41  </v>
      </c>
      <c r="P62" s="16" t="str">
        <f t="shared" ref="P62" si="21">IF(L62="l",N62,O62)</f>
        <v xml:space="preserve">M 254,376  a 88,88  0 0,1  -33,-41  </v>
      </c>
      <c r="Q62" s="2"/>
    </row>
    <row r="63" spans="1:17" x14ac:dyDescent="0.2">
      <c r="B63" s="2">
        <v>20</v>
      </c>
      <c r="C63" s="2">
        <v>38</v>
      </c>
      <c r="D63" s="2">
        <v>88</v>
      </c>
      <c r="E63" s="2">
        <f>INDEX(points,$B63,2)</f>
        <v>221</v>
      </c>
      <c r="F63" s="2">
        <f>INDEX(points,$B63,3)</f>
        <v>270</v>
      </c>
      <c r="G63" s="2">
        <f>INDEX(points,$C63,2)</f>
        <v>347</v>
      </c>
      <c r="H63" s="2">
        <f>INDEX(points,$C63,3)</f>
        <v>377</v>
      </c>
      <c r="I63" s="2">
        <f t="shared" ref="I63" si="22">G63-E63</f>
        <v>126</v>
      </c>
      <c r="J63">
        <f t="shared" ref="J63" si="23">H63-F63</f>
        <v>107</v>
      </c>
      <c r="L63" t="s">
        <v>7</v>
      </c>
      <c r="M63" t="str">
        <f>VLOOKUP(L63,curves,2,FALSE)</f>
        <v xml:space="preserve">0 1,1  </v>
      </c>
      <c r="N63" t="str">
        <f t="shared" ref="N63" si="24">"M "&amp;E63&amp;","&amp;F63&amp;"  l "&amp;I63&amp;","&amp;J63</f>
        <v>M 221,270  l 126,107</v>
      </c>
      <c r="O63" t="str">
        <f t="shared" ref="O63" si="25">"M "&amp;E63&amp;","&amp;F63&amp;"  a "&amp;D63&amp;","&amp;D63&amp;"  "&amp;M63&amp;I63&amp;"," &amp; J63 &amp; "  "</f>
        <v xml:space="preserve">M 221,270  a 88,88  0 1,1  126,107  </v>
      </c>
      <c r="P63" s="16" t="str">
        <f t="shared" ref="P63" si="26">IF(L63="l",N63,O63)</f>
        <v xml:space="preserve">M 221,270  a 88,88  0 1,1  126,107  </v>
      </c>
      <c r="Q63" s="2"/>
    </row>
    <row r="64" spans="1:17" x14ac:dyDescent="0.2">
      <c r="B64" s="2">
        <v>11</v>
      </c>
      <c r="C64" s="2">
        <v>30</v>
      </c>
      <c r="D64" s="2">
        <v>152</v>
      </c>
      <c r="E64" s="2">
        <f>INDEX(points,$B64,2)</f>
        <v>254</v>
      </c>
      <c r="F64" s="2">
        <f>INDEX(points,$B64,3)</f>
        <v>445</v>
      </c>
      <c r="G64" s="2">
        <f>INDEX(points,$C64,2)</f>
        <v>453</v>
      </c>
      <c r="H64" s="2">
        <f>INDEX(points,$C64,3)</f>
        <v>278</v>
      </c>
      <c r="I64" s="2">
        <f t="shared" ref="I64" si="27">G64-E64</f>
        <v>199</v>
      </c>
      <c r="J64">
        <f t="shared" ref="J64" si="28">H64-F64</f>
        <v>-167</v>
      </c>
      <c r="L64" t="s">
        <v>7</v>
      </c>
      <c r="M64" t="str">
        <f>VLOOKUP(L64,curves,2,FALSE)</f>
        <v xml:space="preserve">0 1,1  </v>
      </c>
      <c r="N64" t="str">
        <f t="shared" ref="N64" si="29">"M "&amp;E64&amp;","&amp;F64&amp;"  l "&amp;I64&amp;","&amp;J64</f>
        <v>M 254,445  l 199,-167</v>
      </c>
      <c r="O64" t="str">
        <f t="shared" ref="O64" si="30">"M "&amp;E64&amp;","&amp;F64&amp;"  a "&amp;D64&amp;","&amp;D64&amp;"  "&amp;M64&amp;I64&amp;"," &amp; J64 &amp; "  "</f>
        <v xml:space="preserve">M 254,445  a 152,152  0 1,1  199,-167  </v>
      </c>
      <c r="P64" s="16" t="str">
        <f t="shared" ref="P64" si="31">IF(L64="l",N64,O64)</f>
        <v xml:space="preserve">M 254,445  a 152,152  0 1,1  199,-167  </v>
      </c>
      <c r="Q64" s="2"/>
    </row>
    <row r="65" spans="1:17" x14ac:dyDescent="0.2">
      <c r="B65" s="2">
        <v>22</v>
      </c>
      <c r="C65" s="2">
        <v>16</v>
      </c>
      <c r="D65" s="2">
        <v>120</v>
      </c>
      <c r="E65" s="2">
        <f>INDEX(points,$B65,2)</f>
        <v>273</v>
      </c>
      <c r="F65" s="2">
        <f>INDEX(points,$B65,3)</f>
        <v>187</v>
      </c>
      <c r="G65" s="2">
        <f>INDEX(points,$C65,2)</f>
        <v>222</v>
      </c>
      <c r="H65" s="2">
        <f>INDEX(points,$C65,3)</f>
        <v>392</v>
      </c>
      <c r="I65" s="2">
        <f t="shared" ref="I65" si="32">G65-E65</f>
        <v>-51</v>
      </c>
      <c r="J65">
        <f t="shared" ref="J65" si="33">H65-F65</f>
        <v>205</v>
      </c>
      <c r="L65" t="s">
        <v>9</v>
      </c>
      <c r="M65" t="str">
        <f>VLOOKUP(L65,curves,2,FALSE)</f>
        <v xml:space="preserve">0 0,0  </v>
      </c>
      <c r="N65" t="str">
        <f t="shared" ref="N65" si="34">"M "&amp;E65&amp;","&amp;F65&amp;"  l "&amp;I65&amp;","&amp;J65</f>
        <v>M 273,187  l -51,205</v>
      </c>
      <c r="O65" t="str">
        <f t="shared" ref="O65" si="35">"M "&amp;E65&amp;","&amp;F65&amp;"  a "&amp;D65&amp;","&amp;D65&amp;"  "&amp;M65&amp;I65&amp;"," &amp; J65 &amp; "  "</f>
        <v xml:space="preserve">M 273,187  a 120,120  0 0,0  -51,205  </v>
      </c>
      <c r="P65" s="16" t="str">
        <f t="shared" ref="P65" si="36">IF(L65="l",N65,O65)</f>
        <v xml:space="preserve">M 273,187  a 120,120  0 0,0  -51,205  </v>
      </c>
      <c r="Q65" s="2"/>
    </row>
    <row r="66" spans="1:17" x14ac:dyDescent="0.2">
      <c r="B66" s="2">
        <v>9</v>
      </c>
      <c r="C66" s="2">
        <v>27</v>
      </c>
      <c r="D66" s="2">
        <v>216</v>
      </c>
      <c r="E66" s="2">
        <f>INDEX(points,$B66,2)</f>
        <v>348</v>
      </c>
      <c r="F66" s="2">
        <f>INDEX(points,$B66,3)</f>
        <v>514</v>
      </c>
      <c r="G66" s="2">
        <f>INDEX(points,$C66,2)</f>
        <v>340</v>
      </c>
      <c r="H66" s="2">
        <f>INDEX(points,$C66,3)</f>
        <v>91</v>
      </c>
      <c r="I66" s="2">
        <f t="shared" ref="I66" si="37">G66-E66</f>
        <v>-8</v>
      </c>
      <c r="J66">
        <f t="shared" ref="J66" si="38">H66-F66</f>
        <v>-423</v>
      </c>
      <c r="L66" t="s">
        <v>9</v>
      </c>
      <c r="M66" t="str">
        <f>VLOOKUP(L66,curves,2,FALSE)</f>
        <v xml:space="preserve">0 0,0  </v>
      </c>
      <c r="N66" t="str">
        <f t="shared" ref="N66" si="39">"M "&amp;E66&amp;","&amp;F66&amp;"  l "&amp;I66&amp;","&amp;J66</f>
        <v>M 348,514  l -8,-423</v>
      </c>
      <c r="O66" t="str">
        <f t="shared" ref="O66" si="40">"M "&amp;E66&amp;","&amp;F66&amp;"  a "&amp;D66&amp;","&amp;D66&amp;"  "&amp;M66&amp;I66&amp;"," &amp; J66 &amp; "  "</f>
        <v xml:space="preserve">M 348,514  a 216,216  0 0,0  -8,-423  </v>
      </c>
      <c r="P66" s="16" t="str">
        <f t="shared" ref="P66" si="41">IF(L66="l",N66,O66)</f>
        <v xml:space="preserve">M 348,514  a 216,216  0 0,0  -8,-423  </v>
      </c>
      <c r="Q66" s="2"/>
    </row>
    <row r="67" spans="1:17" x14ac:dyDescent="0.2">
      <c r="B67" s="2">
        <v>25</v>
      </c>
      <c r="C67" s="2">
        <v>24</v>
      </c>
      <c r="D67" s="2">
        <v>0</v>
      </c>
      <c r="E67" s="2">
        <f>INDEX(points,$B67,2)</f>
        <v>308</v>
      </c>
      <c r="F67" s="2">
        <f>INDEX(points,$B67,3)</f>
        <v>55</v>
      </c>
      <c r="G67" s="2">
        <f>INDEX(points,$C67,2)</f>
        <v>308</v>
      </c>
      <c r="H67" s="2">
        <f>INDEX(points,$C67,3)</f>
        <v>111</v>
      </c>
      <c r="I67" s="2">
        <f t="shared" ref="I67:I73" si="42">G67-E67</f>
        <v>0</v>
      </c>
      <c r="J67">
        <f t="shared" ref="J67:J73" si="43">H67-F67</f>
        <v>56</v>
      </c>
      <c r="L67" t="s">
        <v>5</v>
      </c>
      <c r="M67" t="str">
        <f>VLOOKUP(L67,curves,2,FALSE)</f>
        <v>x</v>
      </c>
      <c r="N67" t="str">
        <f t="shared" ref="N67:N73" si="44">"M "&amp;E67&amp;","&amp;F67&amp;"  l "&amp;I67&amp;","&amp;J67</f>
        <v>M 308,55  l 0,56</v>
      </c>
      <c r="O67" t="str">
        <f t="shared" ref="O67:O73" si="45">"M "&amp;E67&amp;","&amp;F67&amp;"  a "&amp;D67&amp;","&amp;D67&amp;"  "&amp;M67&amp;I67&amp;"," &amp; J67 &amp; "  "</f>
        <v xml:space="preserve">M 308,55  a 0,0  x0,56  </v>
      </c>
      <c r="P67" s="16" t="str">
        <f t="shared" ref="P67:P73" si="46">IF(L67="l",N67,O67)</f>
        <v>M 308,55  l 0,56</v>
      </c>
      <c r="Q67" s="2"/>
    </row>
    <row r="68" spans="1:17" x14ac:dyDescent="0.2">
      <c r="B68" s="2">
        <v>23</v>
      </c>
      <c r="C68" s="2">
        <v>29</v>
      </c>
      <c r="D68" s="2">
        <v>0</v>
      </c>
      <c r="E68" s="2">
        <f>INDEX(points,$B68,2)</f>
        <v>308</v>
      </c>
      <c r="F68" s="2">
        <f>INDEX(points,$B68,3)</f>
        <v>151</v>
      </c>
      <c r="G68" s="2">
        <f>INDEX(points,$C68,2)</f>
        <v>308</v>
      </c>
      <c r="H68" s="2">
        <f>INDEX(points,$C68,3)</f>
        <v>210</v>
      </c>
      <c r="I68" s="2">
        <f t="shared" si="42"/>
        <v>0</v>
      </c>
      <c r="J68">
        <f t="shared" si="43"/>
        <v>59</v>
      </c>
      <c r="L68" t="s">
        <v>5</v>
      </c>
      <c r="M68" t="str">
        <f>VLOOKUP(L68,curves,2,FALSE)</f>
        <v>x</v>
      </c>
      <c r="N68" t="str">
        <f t="shared" si="44"/>
        <v>M 308,151  l 0,59</v>
      </c>
      <c r="O68" t="str">
        <f t="shared" si="45"/>
        <v xml:space="preserve">M 308,151  a 0,0  x0,59  </v>
      </c>
      <c r="P68" s="16" t="str">
        <f t="shared" si="46"/>
        <v>M 308,151  l 0,59</v>
      </c>
      <c r="Q68" s="2"/>
    </row>
    <row r="69" spans="1:17" x14ac:dyDescent="0.2">
      <c r="B69" s="2">
        <v>13</v>
      </c>
      <c r="C69" s="2">
        <v>15</v>
      </c>
      <c r="D69" s="2">
        <v>0</v>
      </c>
      <c r="E69" s="2">
        <f>INDEX(points,$B69,2)</f>
        <v>88</v>
      </c>
      <c r="F69" s="2">
        <f>INDEX(points,$B69,3)</f>
        <v>304</v>
      </c>
      <c r="G69" s="2">
        <f>INDEX(points,$C69,2)</f>
        <v>142</v>
      </c>
      <c r="H69" s="2">
        <f>INDEX(points,$C69,3)</f>
        <v>304</v>
      </c>
      <c r="I69" s="2">
        <f t="shared" si="42"/>
        <v>54</v>
      </c>
      <c r="J69">
        <f t="shared" si="43"/>
        <v>0</v>
      </c>
      <c r="L69" t="s">
        <v>5</v>
      </c>
      <c r="M69" t="str">
        <f>VLOOKUP(L69,curves,2,FALSE)</f>
        <v>x</v>
      </c>
      <c r="N69" t="str">
        <f t="shared" si="44"/>
        <v>M 88,304  l 54,0</v>
      </c>
      <c r="O69" t="str">
        <f t="shared" si="45"/>
        <v xml:space="preserve">M 88,304  a 0,0  x54,0  </v>
      </c>
      <c r="P69" s="16" t="str">
        <f t="shared" si="46"/>
        <v>M 88,304  l 54,0</v>
      </c>
      <c r="Q69" s="2"/>
    </row>
    <row r="70" spans="1:17" x14ac:dyDescent="0.2">
      <c r="B70" s="2">
        <v>19</v>
      </c>
      <c r="C70" s="2">
        <v>21</v>
      </c>
      <c r="D70" s="2">
        <v>0</v>
      </c>
      <c r="E70" s="2">
        <f>INDEX(points,$B70,2)</f>
        <v>183</v>
      </c>
      <c r="F70" s="2">
        <f>INDEX(points,$B70,3)</f>
        <v>304</v>
      </c>
      <c r="G70" s="2">
        <f>INDEX(points,$C70,2)</f>
        <v>233</v>
      </c>
      <c r="H70" s="2">
        <f>INDEX(points,$C70,3)</f>
        <v>304</v>
      </c>
      <c r="I70" s="2">
        <f t="shared" si="42"/>
        <v>50</v>
      </c>
      <c r="J70">
        <f t="shared" si="43"/>
        <v>0</v>
      </c>
      <c r="L70" t="s">
        <v>5</v>
      </c>
      <c r="M70" t="str">
        <f>VLOOKUP(L70,curves,2,FALSE)</f>
        <v>x</v>
      </c>
      <c r="N70" t="str">
        <f t="shared" si="44"/>
        <v>M 183,304  l 50,0</v>
      </c>
      <c r="O70" t="str">
        <f t="shared" si="45"/>
        <v xml:space="preserve">M 183,304  a 0,0  x50,0  </v>
      </c>
      <c r="P70" s="16" t="str">
        <f t="shared" si="46"/>
        <v>M 183,304  l 50,0</v>
      </c>
      <c r="Q70" s="2"/>
    </row>
    <row r="71" spans="1:17" x14ac:dyDescent="0.2">
      <c r="B71" s="2">
        <v>31</v>
      </c>
      <c r="C71" s="2">
        <v>32</v>
      </c>
      <c r="D71" s="2">
        <v>0</v>
      </c>
      <c r="E71" s="2">
        <f>INDEX(points,$B71,2)</f>
        <v>430</v>
      </c>
      <c r="F71" s="2">
        <f>INDEX(points,$B71,3)</f>
        <v>304</v>
      </c>
      <c r="G71" s="2">
        <f>INDEX(points,$C71,2)</f>
        <v>500</v>
      </c>
      <c r="H71" s="2">
        <f>INDEX(points,$C71,3)</f>
        <v>304</v>
      </c>
      <c r="I71" s="2">
        <f t="shared" si="42"/>
        <v>70</v>
      </c>
      <c r="J71">
        <f t="shared" si="43"/>
        <v>0</v>
      </c>
      <c r="L71" t="s">
        <v>5</v>
      </c>
      <c r="M71" t="str">
        <f>VLOOKUP(L71,curves,2,FALSE)</f>
        <v>x</v>
      </c>
      <c r="N71" t="str">
        <f t="shared" si="44"/>
        <v>M 430,304  l 70,0</v>
      </c>
      <c r="O71" t="str">
        <f t="shared" si="45"/>
        <v xml:space="preserve">M 430,304  a 0,0  x70,0  </v>
      </c>
      <c r="P71" s="16" t="str">
        <f t="shared" si="46"/>
        <v>M 430,304  l 70,0</v>
      </c>
      <c r="Q71" s="2"/>
    </row>
    <row r="72" spans="1:17" x14ac:dyDescent="0.2">
      <c r="B72" s="2">
        <v>33</v>
      </c>
      <c r="C72" s="2">
        <v>2</v>
      </c>
      <c r="D72" s="2">
        <v>0</v>
      </c>
      <c r="E72" s="2">
        <f>INDEX(points,$B72,2)</f>
        <v>520</v>
      </c>
      <c r="F72" s="2">
        <f>INDEX(points,$B72,3)</f>
        <v>304</v>
      </c>
      <c r="G72" s="2">
        <f>INDEX(points,$C72,2)</f>
        <v>580</v>
      </c>
      <c r="H72" s="2">
        <f>INDEX(points,$C72,3)</f>
        <v>304</v>
      </c>
      <c r="I72" s="2">
        <f t="shared" si="42"/>
        <v>60</v>
      </c>
      <c r="J72">
        <f t="shared" si="43"/>
        <v>0</v>
      </c>
      <c r="L72" t="s">
        <v>5</v>
      </c>
      <c r="M72" t="str">
        <f>VLOOKUP(L72,curves,2,FALSE)</f>
        <v>x</v>
      </c>
      <c r="N72" t="str">
        <f t="shared" si="44"/>
        <v>M 520,304  l 60,0</v>
      </c>
      <c r="O72" t="str">
        <f t="shared" si="45"/>
        <v xml:space="preserve">M 520,304  a 0,0  x60,0  </v>
      </c>
      <c r="P72" s="16" t="str">
        <f t="shared" si="46"/>
        <v>M 520,304  l 60,0</v>
      </c>
      <c r="Q72" s="2"/>
    </row>
    <row r="73" spans="1:17" x14ac:dyDescent="0.2">
      <c r="B73" s="2"/>
      <c r="C73" s="2"/>
      <c r="I73" s="2"/>
      <c r="P73" s="16"/>
      <c r="Q73" s="2"/>
    </row>
    <row r="74" spans="1:17" x14ac:dyDescent="0.2">
      <c r="B74" s="2"/>
      <c r="C74" s="2"/>
      <c r="I74" s="2"/>
      <c r="J74" s="2"/>
      <c r="K74" s="2"/>
      <c r="L74" s="2"/>
      <c r="M74" s="2"/>
      <c r="N74" s="2"/>
      <c r="O74" s="2"/>
      <c r="P74" t="str">
        <f>" id=""id"&amp;K75&amp;""""</f>
        <v xml:space="preserve"> id="idr"</v>
      </c>
    </row>
    <row r="75" spans="1:17" x14ac:dyDescent="0.2">
      <c r="B75" s="1" t="s">
        <v>0</v>
      </c>
      <c r="C75" s="1" t="s">
        <v>1</v>
      </c>
      <c r="D75" s="1" t="s">
        <v>19</v>
      </c>
      <c r="E75" s="2" t="s">
        <v>0</v>
      </c>
      <c r="G75" s="2" t="s">
        <v>1</v>
      </c>
      <c r="I75" s="2" t="s">
        <v>2</v>
      </c>
      <c r="K75" t="s">
        <v>4</v>
      </c>
      <c r="L75" s="1" t="s">
        <v>6</v>
      </c>
      <c r="M75" s="1"/>
      <c r="N75" s="1" t="s">
        <v>14</v>
      </c>
      <c r="O75" t="s">
        <v>13</v>
      </c>
    </row>
    <row r="76" spans="1:17" x14ac:dyDescent="0.2">
      <c r="A76">
        <v>1</v>
      </c>
      <c r="B76" s="2">
        <v>1</v>
      </c>
      <c r="C76" s="2">
        <v>3</v>
      </c>
      <c r="D76">
        <v>280</v>
      </c>
      <c r="E76" s="2">
        <f t="shared" ref="E76:E100" si="47">INDEX(points,$B76,2)</f>
        <v>253</v>
      </c>
      <c r="F76" s="2">
        <f t="shared" ref="F76:F100" si="48">INDEX(points,$B76,3)</f>
        <v>579</v>
      </c>
      <c r="G76" s="2">
        <f t="shared" ref="G76:G100" si="49">INDEX(points,$C76,2)</f>
        <v>286</v>
      </c>
      <c r="H76" s="2">
        <f t="shared" ref="H76:H100" si="50">INDEX(points,$C76,3)</f>
        <v>583</v>
      </c>
      <c r="I76" s="2">
        <f t="shared" ref="I76:J91" si="51">G76-E76</f>
        <v>33</v>
      </c>
      <c r="J76">
        <f t="shared" si="51"/>
        <v>4</v>
      </c>
      <c r="L76" t="s">
        <v>7</v>
      </c>
      <c r="M76" t="str">
        <f t="shared" ref="M76:M100" si="52">VLOOKUP(L76,curves,2,FALSE)</f>
        <v xml:space="preserve">0 1,1  </v>
      </c>
      <c r="O76" t="str">
        <f t="shared" ref="O76:O89" si="53">"M "&amp;E76&amp;","&amp;F76&amp;"  a "&amp;D76&amp;","&amp;D76&amp;"  "&amp;M76&amp;I76&amp;"," &amp; J76 &amp; "  "</f>
        <v xml:space="preserve">M 253,579  a 280,280  0 1,1  33,4  </v>
      </c>
    </row>
    <row r="77" spans="1:17" x14ac:dyDescent="0.2">
      <c r="A77">
        <v>2</v>
      </c>
      <c r="B77" s="2">
        <v>4</v>
      </c>
      <c r="C77" s="2">
        <v>34</v>
      </c>
      <c r="D77">
        <v>248</v>
      </c>
      <c r="E77" s="2">
        <f t="shared" si="47"/>
        <v>222</v>
      </c>
      <c r="F77" s="2">
        <f t="shared" si="48"/>
        <v>537</v>
      </c>
      <c r="G77" s="2">
        <f t="shared" si="49"/>
        <v>549</v>
      </c>
      <c r="H77" s="2">
        <f t="shared" si="50"/>
        <v>275</v>
      </c>
      <c r="I77" s="2">
        <f t="shared" si="51"/>
        <v>327</v>
      </c>
      <c r="J77">
        <f t="shared" si="51"/>
        <v>-262</v>
      </c>
      <c r="L77" t="s">
        <v>7</v>
      </c>
      <c r="M77" t="str">
        <f t="shared" si="52"/>
        <v xml:space="preserve">0 1,1  </v>
      </c>
      <c r="O77" t="str">
        <f t="shared" si="53"/>
        <v xml:space="preserve">M 222,537  a 248,248  0 1,1  327,-262  </v>
      </c>
    </row>
    <row r="78" spans="1:17" x14ac:dyDescent="0.2">
      <c r="A78">
        <v>3</v>
      </c>
      <c r="B78" s="2">
        <v>35</v>
      </c>
      <c r="C78" s="2">
        <v>7</v>
      </c>
      <c r="D78">
        <v>248</v>
      </c>
      <c r="E78" s="2">
        <f t="shared" si="47"/>
        <v>548</v>
      </c>
      <c r="F78" s="2">
        <f t="shared" si="48"/>
        <v>338</v>
      </c>
      <c r="G78" s="2">
        <f t="shared" si="49"/>
        <v>318</v>
      </c>
      <c r="H78" s="2">
        <f t="shared" si="50"/>
        <v>550</v>
      </c>
      <c r="I78" s="2">
        <f t="shared" si="51"/>
        <v>-230</v>
      </c>
      <c r="J78">
        <f t="shared" si="51"/>
        <v>212</v>
      </c>
      <c r="L78" t="s">
        <v>8</v>
      </c>
      <c r="M78" t="str">
        <f t="shared" si="52"/>
        <v xml:space="preserve">0 0,1  </v>
      </c>
      <c r="O78" t="str">
        <f t="shared" si="53"/>
        <v xml:space="preserve">M 548,338  a 248,248  0 0,1  -230,212  </v>
      </c>
    </row>
    <row r="79" spans="1:17" x14ac:dyDescent="0.2">
      <c r="A79">
        <v>4</v>
      </c>
      <c r="B79" s="2">
        <v>5</v>
      </c>
      <c r="C79" s="2">
        <v>26</v>
      </c>
      <c r="D79">
        <v>216</v>
      </c>
      <c r="E79" s="2">
        <f t="shared" si="47"/>
        <v>253</v>
      </c>
      <c r="F79" s="2">
        <f t="shared" si="48"/>
        <v>513</v>
      </c>
      <c r="G79" s="2">
        <f t="shared" si="49"/>
        <v>273</v>
      </c>
      <c r="H79" s="2">
        <f t="shared" si="50"/>
        <v>90</v>
      </c>
      <c r="I79" s="2">
        <f t="shared" si="51"/>
        <v>20</v>
      </c>
      <c r="J79">
        <f t="shared" si="51"/>
        <v>-423</v>
      </c>
      <c r="L79" t="s">
        <v>8</v>
      </c>
      <c r="M79" t="str">
        <f t="shared" si="52"/>
        <v xml:space="preserve">0 0,1  </v>
      </c>
      <c r="O79" t="str">
        <f t="shared" si="53"/>
        <v xml:space="preserve">M 253,513  a 216,216  0 0,1  20,-423  </v>
      </c>
    </row>
    <row r="80" spans="1:17" x14ac:dyDescent="0.2">
      <c r="A80">
        <v>5</v>
      </c>
      <c r="B80" s="2">
        <v>27</v>
      </c>
      <c r="C80" s="2">
        <v>9</v>
      </c>
      <c r="D80">
        <v>216</v>
      </c>
      <c r="E80" s="2">
        <f t="shared" si="47"/>
        <v>340</v>
      </c>
      <c r="F80" s="2">
        <f t="shared" si="48"/>
        <v>91</v>
      </c>
      <c r="G80" s="2">
        <f t="shared" si="49"/>
        <v>348</v>
      </c>
      <c r="H80" s="2">
        <f t="shared" si="50"/>
        <v>514</v>
      </c>
      <c r="I80" s="2">
        <f t="shared" si="51"/>
        <v>8</v>
      </c>
      <c r="J80">
        <f t="shared" si="51"/>
        <v>423</v>
      </c>
      <c r="L80" t="s">
        <v>8</v>
      </c>
      <c r="M80" t="str">
        <f t="shared" si="52"/>
        <v xml:space="preserve">0 0,1  </v>
      </c>
      <c r="O80" t="str">
        <f t="shared" si="53"/>
        <v xml:space="preserve">M 340,91  a 216,216  0 0,1  8,423  </v>
      </c>
    </row>
    <row r="81" spans="1:16" x14ac:dyDescent="0.2">
      <c r="A81">
        <v>6</v>
      </c>
      <c r="B81" s="2">
        <v>6</v>
      </c>
      <c r="C81" s="2">
        <v>12</v>
      </c>
      <c r="D81" s="2">
        <v>184</v>
      </c>
      <c r="E81" s="2">
        <f t="shared" si="47"/>
        <v>286</v>
      </c>
      <c r="F81" s="2">
        <f t="shared" si="48"/>
        <v>486</v>
      </c>
      <c r="G81" s="2">
        <f t="shared" si="49"/>
        <v>121</v>
      </c>
      <c r="H81" s="2">
        <f t="shared" si="50"/>
        <v>334</v>
      </c>
      <c r="I81" s="2">
        <f t="shared" si="51"/>
        <v>-165</v>
      </c>
      <c r="J81">
        <f t="shared" si="51"/>
        <v>-152</v>
      </c>
      <c r="L81" t="s">
        <v>8</v>
      </c>
      <c r="M81" t="str">
        <f t="shared" si="52"/>
        <v xml:space="preserve">0 0,1  </v>
      </c>
      <c r="O81" t="str">
        <f t="shared" si="53"/>
        <v xml:space="preserve">M 286,486  a 184,184  0 0,1  -165,-152  </v>
      </c>
    </row>
    <row r="82" spans="1:16" x14ac:dyDescent="0.2">
      <c r="A82">
        <v>7</v>
      </c>
      <c r="B82" s="2">
        <v>14</v>
      </c>
      <c r="C82" s="2">
        <v>8</v>
      </c>
      <c r="D82" s="2">
        <v>184</v>
      </c>
      <c r="E82" s="2">
        <f t="shared" si="47"/>
        <v>123</v>
      </c>
      <c r="F82" s="2">
        <f t="shared" si="48"/>
        <v>270</v>
      </c>
      <c r="G82" s="2">
        <f t="shared" si="49"/>
        <v>318</v>
      </c>
      <c r="H82" s="2">
        <f t="shared" si="50"/>
        <v>486</v>
      </c>
      <c r="I82" s="2">
        <f t="shared" si="51"/>
        <v>195</v>
      </c>
      <c r="J82">
        <f t="shared" si="51"/>
        <v>216</v>
      </c>
      <c r="L82" t="s">
        <v>7</v>
      </c>
      <c r="M82" t="str">
        <f t="shared" si="52"/>
        <v xml:space="preserve">0 1,1  </v>
      </c>
      <c r="O82" t="str">
        <f t="shared" si="53"/>
        <v xml:space="preserve">M 123,270  a 184,184  0 1,1  195,216  </v>
      </c>
    </row>
    <row r="83" spans="1:16" x14ac:dyDescent="0.2">
      <c r="A83">
        <v>8</v>
      </c>
      <c r="B83" s="2">
        <v>11</v>
      </c>
      <c r="C83" s="2">
        <v>30</v>
      </c>
      <c r="D83" s="2">
        <v>152</v>
      </c>
      <c r="E83" s="2">
        <f t="shared" si="47"/>
        <v>254</v>
      </c>
      <c r="F83" s="2">
        <f t="shared" si="48"/>
        <v>445</v>
      </c>
      <c r="G83" s="2">
        <f t="shared" si="49"/>
        <v>453</v>
      </c>
      <c r="H83" s="2">
        <f t="shared" si="50"/>
        <v>278</v>
      </c>
      <c r="I83" s="2">
        <f t="shared" si="51"/>
        <v>199</v>
      </c>
      <c r="J83">
        <f t="shared" si="51"/>
        <v>-167</v>
      </c>
      <c r="L83" t="s">
        <v>7</v>
      </c>
      <c r="M83" t="str">
        <f t="shared" si="52"/>
        <v xml:space="preserve">0 1,1  </v>
      </c>
      <c r="O83" t="str">
        <f t="shared" si="53"/>
        <v xml:space="preserve">M 254,445  a 152,152  0 1,1  199,-167  </v>
      </c>
    </row>
    <row r="84" spans="1:16" x14ac:dyDescent="0.2">
      <c r="A84">
        <v>9</v>
      </c>
      <c r="B84" s="2">
        <v>36</v>
      </c>
      <c r="C84" s="2">
        <v>10</v>
      </c>
      <c r="D84" s="2">
        <v>152</v>
      </c>
      <c r="E84" s="2">
        <f t="shared" si="47"/>
        <v>453</v>
      </c>
      <c r="F84" s="2">
        <f t="shared" si="48"/>
        <v>340</v>
      </c>
      <c r="G84" s="2">
        <f t="shared" si="49"/>
        <v>286</v>
      </c>
      <c r="H84" s="2">
        <f t="shared" si="50"/>
        <v>454</v>
      </c>
      <c r="I84" s="2">
        <f t="shared" si="51"/>
        <v>-167</v>
      </c>
      <c r="J84">
        <f t="shared" si="51"/>
        <v>114</v>
      </c>
      <c r="L84" t="s">
        <v>8</v>
      </c>
      <c r="M84" t="str">
        <f t="shared" si="52"/>
        <v xml:space="preserve">0 0,1  </v>
      </c>
      <c r="O84" t="str">
        <f t="shared" si="53"/>
        <v xml:space="preserve">M 453,340  a 152,152  0 0,1  -167,114  </v>
      </c>
    </row>
    <row r="85" spans="1:16" x14ac:dyDescent="0.2">
      <c r="A85">
        <v>10</v>
      </c>
      <c r="B85" s="2">
        <v>16</v>
      </c>
      <c r="C85" s="2">
        <v>22</v>
      </c>
      <c r="D85" s="2">
        <v>120</v>
      </c>
      <c r="E85" s="2">
        <f t="shared" si="47"/>
        <v>222</v>
      </c>
      <c r="F85" s="2">
        <f t="shared" si="48"/>
        <v>392</v>
      </c>
      <c r="G85" s="2">
        <f t="shared" si="49"/>
        <v>273</v>
      </c>
      <c r="H85" s="2">
        <f t="shared" si="50"/>
        <v>187</v>
      </c>
      <c r="I85" s="2">
        <f t="shared" si="51"/>
        <v>51</v>
      </c>
      <c r="J85">
        <f t="shared" si="51"/>
        <v>-205</v>
      </c>
      <c r="L85" t="s">
        <v>8</v>
      </c>
      <c r="M85" t="str">
        <f t="shared" si="52"/>
        <v xml:space="preserve">0 0,1  </v>
      </c>
      <c r="O85" t="str">
        <f t="shared" si="53"/>
        <v xml:space="preserve">M 222,392  a 120,120  0 0,1  51,-205  </v>
      </c>
    </row>
    <row r="86" spans="1:16" x14ac:dyDescent="0.2">
      <c r="A86">
        <v>11</v>
      </c>
      <c r="B86" s="2">
        <v>28</v>
      </c>
      <c r="C86" s="2">
        <v>39</v>
      </c>
      <c r="D86" s="2">
        <v>120</v>
      </c>
      <c r="E86" s="2">
        <f t="shared" si="47"/>
        <v>338</v>
      </c>
      <c r="F86" s="2">
        <f t="shared" si="48"/>
        <v>190</v>
      </c>
      <c r="G86" s="2">
        <f t="shared" si="49"/>
        <v>318</v>
      </c>
      <c r="H86" s="2">
        <f t="shared" si="50"/>
        <v>422</v>
      </c>
      <c r="I86" s="2">
        <f t="shared" si="51"/>
        <v>-20</v>
      </c>
      <c r="J86">
        <f t="shared" si="51"/>
        <v>232</v>
      </c>
      <c r="L86" t="s">
        <v>8</v>
      </c>
      <c r="M86" t="str">
        <f t="shared" si="52"/>
        <v xml:space="preserve">0 0,1  </v>
      </c>
      <c r="O86" t="str">
        <f t="shared" si="53"/>
        <v xml:space="preserve">M 338,190  a 120,120  0 0,1  -20,232  </v>
      </c>
    </row>
    <row r="87" spans="1:16" x14ac:dyDescent="0.2">
      <c r="A87">
        <v>12</v>
      </c>
      <c r="B87" s="2">
        <v>17</v>
      </c>
      <c r="C87" s="2">
        <v>40</v>
      </c>
      <c r="D87" s="2">
        <v>88</v>
      </c>
      <c r="E87" s="2">
        <f t="shared" si="47"/>
        <v>254</v>
      </c>
      <c r="F87" s="2">
        <f t="shared" si="48"/>
        <v>376</v>
      </c>
      <c r="G87" s="2">
        <f t="shared" si="49"/>
        <v>221</v>
      </c>
      <c r="H87" s="2">
        <f t="shared" si="50"/>
        <v>335</v>
      </c>
      <c r="I87" s="2">
        <f t="shared" si="51"/>
        <v>-33</v>
      </c>
      <c r="J87">
        <f t="shared" si="51"/>
        <v>-41</v>
      </c>
      <c r="L87" t="s">
        <v>8</v>
      </c>
      <c r="M87" t="str">
        <f t="shared" si="52"/>
        <v xml:space="preserve">0 0,1  </v>
      </c>
      <c r="O87" t="str">
        <f t="shared" si="53"/>
        <v xml:space="preserve">M 254,376  a 88,88  0 0,1  -33,-41  </v>
      </c>
    </row>
    <row r="88" spans="1:16" x14ac:dyDescent="0.2">
      <c r="A88">
        <v>13</v>
      </c>
      <c r="B88" s="2">
        <v>20</v>
      </c>
      <c r="C88" s="2">
        <v>38</v>
      </c>
      <c r="D88" s="2">
        <v>88</v>
      </c>
      <c r="E88" s="2">
        <f t="shared" si="47"/>
        <v>221</v>
      </c>
      <c r="F88" s="2">
        <f t="shared" si="48"/>
        <v>270</v>
      </c>
      <c r="G88" s="2">
        <f t="shared" si="49"/>
        <v>347</v>
      </c>
      <c r="H88" s="2">
        <f t="shared" si="50"/>
        <v>377</v>
      </c>
      <c r="I88" s="2">
        <f t="shared" si="51"/>
        <v>126</v>
      </c>
      <c r="J88">
        <f t="shared" si="51"/>
        <v>107</v>
      </c>
      <c r="L88" t="s">
        <v>7</v>
      </c>
      <c r="M88" t="str">
        <f t="shared" si="52"/>
        <v xml:space="preserve">0 1,1  </v>
      </c>
      <c r="O88" t="str">
        <f t="shared" si="53"/>
        <v xml:space="preserve">M 221,270  a 88,88  0 1,1  126,107  </v>
      </c>
      <c r="P88" s="5"/>
    </row>
    <row r="89" spans="1:16" x14ac:dyDescent="0.2">
      <c r="A89" s="5">
        <v>14</v>
      </c>
      <c r="B89" s="6">
        <v>18</v>
      </c>
      <c r="C89" s="6">
        <v>37</v>
      </c>
      <c r="D89" s="6">
        <v>57</v>
      </c>
      <c r="E89" s="6">
        <f t="shared" si="47"/>
        <v>286</v>
      </c>
      <c r="F89" s="6">
        <f t="shared" si="48"/>
        <v>358</v>
      </c>
      <c r="G89" s="6">
        <f t="shared" si="49"/>
        <v>318</v>
      </c>
      <c r="H89" s="6">
        <f t="shared" si="50"/>
        <v>357</v>
      </c>
      <c r="I89" s="6">
        <f t="shared" si="51"/>
        <v>32</v>
      </c>
      <c r="J89" s="5">
        <f t="shared" si="51"/>
        <v>-1</v>
      </c>
      <c r="K89" s="5"/>
      <c r="L89" s="5" t="s">
        <v>7</v>
      </c>
      <c r="M89" s="5" t="str">
        <f t="shared" si="52"/>
        <v xml:space="preserve">0 1,1  </v>
      </c>
      <c r="N89" s="5"/>
      <c r="O89" s="5" t="str">
        <f t="shared" si="53"/>
        <v xml:space="preserve">M 286,358  a 57,57  0 1,1  32,-1  </v>
      </c>
    </row>
    <row r="90" spans="1:16" x14ac:dyDescent="0.2">
      <c r="A90">
        <v>15</v>
      </c>
      <c r="B90" s="2">
        <v>1</v>
      </c>
      <c r="C90" s="2">
        <v>5</v>
      </c>
      <c r="D90" s="2">
        <v>0</v>
      </c>
      <c r="E90" s="2">
        <f t="shared" si="47"/>
        <v>253</v>
      </c>
      <c r="F90" s="2">
        <f t="shared" si="48"/>
        <v>579</v>
      </c>
      <c r="G90" s="2">
        <f t="shared" si="49"/>
        <v>253</v>
      </c>
      <c r="H90" s="2">
        <f t="shared" si="50"/>
        <v>513</v>
      </c>
      <c r="I90" s="2">
        <f t="shared" si="51"/>
        <v>0</v>
      </c>
      <c r="J90">
        <f t="shared" si="51"/>
        <v>-66</v>
      </c>
      <c r="L90" t="s">
        <v>5</v>
      </c>
      <c r="M90" t="str">
        <f t="shared" si="52"/>
        <v>x</v>
      </c>
      <c r="N90" t="str">
        <f t="shared" ref="N90:N100" si="54">"M "&amp;E90&amp;","&amp;F90&amp;"  l "&amp;I90&amp;","&amp;J90</f>
        <v>M 253,579  l 0,-66</v>
      </c>
    </row>
    <row r="91" spans="1:16" x14ac:dyDescent="0.2">
      <c r="A91">
        <v>16</v>
      </c>
      <c r="B91" s="2">
        <v>11</v>
      </c>
      <c r="C91" s="2">
        <v>17</v>
      </c>
      <c r="D91" s="2">
        <v>0</v>
      </c>
      <c r="E91" s="2">
        <f t="shared" si="47"/>
        <v>254</v>
      </c>
      <c r="F91" s="2">
        <f t="shared" si="48"/>
        <v>445</v>
      </c>
      <c r="G91" s="2">
        <f t="shared" si="49"/>
        <v>254</v>
      </c>
      <c r="H91" s="2">
        <f t="shared" si="50"/>
        <v>376</v>
      </c>
      <c r="I91" s="2">
        <f t="shared" si="51"/>
        <v>0</v>
      </c>
      <c r="J91">
        <f t="shared" si="51"/>
        <v>-69</v>
      </c>
      <c r="L91" t="s">
        <v>5</v>
      </c>
      <c r="M91" t="str">
        <f t="shared" si="52"/>
        <v>x</v>
      </c>
      <c r="N91" t="str">
        <f t="shared" si="54"/>
        <v>M 254,445  l 0,-69</v>
      </c>
    </row>
    <row r="92" spans="1:16" x14ac:dyDescent="0.2">
      <c r="A92">
        <v>17</v>
      </c>
      <c r="B92" s="2">
        <v>13</v>
      </c>
      <c r="C92" s="2">
        <v>15</v>
      </c>
      <c r="D92" s="2">
        <v>0</v>
      </c>
      <c r="E92" s="2">
        <f t="shared" si="47"/>
        <v>88</v>
      </c>
      <c r="F92" s="2">
        <f t="shared" si="48"/>
        <v>304</v>
      </c>
      <c r="G92" s="2">
        <f t="shared" si="49"/>
        <v>142</v>
      </c>
      <c r="H92" s="2">
        <f t="shared" si="50"/>
        <v>304</v>
      </c>
      <c r="I92" s="2">
        <f t="shared" ref="I92:J100" si="55">G92-E92</f>
        <v>54</v>
      </c>
      <c r="J92">
        <f t="shared" si="55"/>
        <v>0</v>
      </c>
      <c r="L92" t="s">
        <v>5</v>
      </c>
      <c r="M92" t="str">
        <f t="shared" si="52"/>
        <v>x</v>
      </c>
      <c r="N92" t="str">
        <f t="shared" si="54"/>
        <v>M 88,304  l 54,0</v>
      </c>
    </row>
    <row r="93" spans="1:16" x14ac:dyDescent="0.2">
      <c r="A93">
        <v>18</v>
      </c>
      <c r="B93" s="2">
        <v>19</v>
      </c>
      <c r="C93" s="2">
        <v>21</v>
      </c>
      <c r="D93" s="2">
        <v>0</v>
      </c>
      <c r="E93" s="2">
        <f t="shared" si="47"/>
        <v>183</v>
      </c>
      <c r="F93" s="2">
        <f t="shared" si="48"/>
        <v>304</v>
      </c>
      <c r="G93" s="2">
        <f t="shared" si="49"/>
        <v>233</v>
      </c>
      <c r="H93" s="2">
        <f t="shared" si="50"/>
        <v>304</v>
      </c>
      <c r="I93" s="2">
        <f t="shared" si="55"/>
        <v>50</v>
      </c>
      <c r="J93">
        <f t="shared" si="55"/>
        <v>0</v>
      </c>
      <c r="L93" t="s">
        <v>5</v>
      </c>
      <c r="M93" t="str">
        <f t="shared" si="52"/>
        <v>x</v>
      </c>
      <c r="N93" t="str">
        <f t="shared" si="54"/>
        <v>M 183,304  l 50,0</v>
      </c>
    </row>
    <row r="94" spans="1:16" x14ac:dyDescent="0.2">
      <c r="A94">
        <v>19</v>
      </c>
      <c r="B94" s="2">
        <v>31</v>
      </c>
      <c r="C94" s="2">
        <v>32</v>
      </c>
      <c r="D94" s="2">
        <v>0</v>
      </c>
      <c r="E94" s="2">
        <f t="shared" si="47"/>
        <v>430</v>
      </c>
      <c r="F94" s="2">
        <f t="shared" si="48"/>
        <v>304</v>
      </c>
      <c r="G94" s="2">
        <f t="shared" si="49"/>
        <v>500</v>
      </c>
      <c r="H94" s="2">
        <f t="shared" si="50"/>
        <v>304</v>
      </c>
      <c r="I94" s="2">
        <f t="shared" si="55"/>
        <v>70</v>
      </c>
      <c r="J94">
        <f t="shared" si="55"/>
        <v>0</v>
      </c>
      <c r="L94" t="s">
        <v>5</v>
      </c>
      <c r="M94" t="str">
        <f t="shared" si="52"/>
        <v>x</v>
      </c>
      <c r="N94" t="str">
        <f t="shared" si="54"/>
        <v>M 430,304  l 70,0</v>
      </c>
    </row>
    <row r="95" spans="1:16" x14ac:dyDescent="0.2">
      <c r="A95">
        <v>20</v>
      </c>
      <c r="B95" s="2">
        <v>33</v>
      </c>
      <c r="C95" s="2">
        <v>2</v>
      </c>
      <c r="D95" s="2">
        <v>0</v>
      </c>
      <c r="E95" s="2">
        <f t="shared" si="47"/>
        <v>520</v>
      </c>
      <c r="F95" s="2">
        <f t="shared" si="48"/>
        <v>304</v>
      </c>
      <c r="G95" s="2">
        <f t="shared" si="49"/>
        <v>580</v>
      </c>
      <c r="H95" s="2">
        <f t="shared" si="50"/>
        <v>304</v>
      </c>
      <c r="I95" s="2">
        <f t="shared" si="55"/>
        <v>60</v>
      </c>
      <c r="J95">
        <f t="shared" si="55"/>
        <v>0</v>
      </c>
      <c r="L95" t="s">
        <v>5</v>
      </c>
      <c r="M95" t="str">
        <f t="shared" si="52"/>
        <v>x</v>
      </c>
      <c r="N95" t="str">
        <f t="shared" si="54"/>
        <v>M 520,304  l 60,0</v>
      </c>
    </row>
    <row r="96" spans="1:16" x14ac:dyDescent="0.2">
      <c r="A96">
        <v>21</v>
      </c>
      <c r="B96" s="2">
        <v>3</v>
      </c>
      <c r="C96" s="2">
        <v>18</v>
      </c>
      <c r="D96" s="2">
        <v>0</v>
      </c>
      <c r="E96" s="2">
        <f t="shared" si="47"/>
        <v>286</v>
      </c>
      <c r="F96" s="2">
        <f t="shared" si="48"/>
        <v>583</v>
      </c>
      <c r="G96" s="2">
        <f t="shared" si="49"/>
        <v>286</v>
      </c>
      <c r="H96" s="2">
        <f t="shared" si="50"/>
        <v>358</v>
      </c>
      <c r="I96" s="2">
        <f t="shared" si="55"/>
        <v>0</v>
      </c>
      <c r="J96">
        <f t="shared" si="55"/>
        <v>-225</v>
      </c>
      <c r="L96" t="s">
        <v>5</v>
      </c>
      <c r="M96" t="str">
        <f t="shared" si="52"/>
        <v>x</v>
      </c>
      <c r="N96" t="str">
        <f t="shared" si="54"/>
        <v>M 286,583  l 0,-225</v>
      </c>
    </row>
    <row r="97" spans="1:16" x14ac:dyDescent="0.2">
      <c r="A97">
        <v>22</v>
      </c>
      <c r="B97" s="2">
        <v>7</v>
      </c>
      <c r="C97" s="2">
        <v>8</v>
      </c>
      <c r="D97" s="2">
        <v>0</v>
      </c>
      <c r="E97" s="2">
        <f t="shared" si="47"/>
        <v>318</v>
      </c>
      <c r="F97" s="2">
        <f t="shared" si="48"/>
        <v>550</v>
      </c>
      <c r="G97" s="2">
        <f t="shared" si="49"/>
        <v>318</v>
      </c>
      <c r="H97" s="2">
        <f t="shared" si="50"/>
        <v>486</v>
      </c>
      <c r="I97" s="2">
        <f t="shared" si="55"/>
        <v>0</v>
      </c>
      <c r="J97">
        <f t="shared" si="55"/>
        <v>-64</v>
      </c>
      <c r="L97" t="s">
        <v>5</v>
      </c>
      <c r="M97" t="str">
        <f t="shared" si="52"/>
        <v>x</v>
      </c>
      <c r="N97" t="str">
        <f t="shared" si="54"/>
        <v>M 318,550  l 0,-64</v>
      </c>
    </row>
    <row r="98" spans="1:16" x14ac:dyDescent="0.2">
      <c r="A98">
        <v>23</v>
      </c>
      <c r="B98" s="2">
        <v>39</v>
      </c>
      <c r="C98" s="2">
        <v>37</v>
      </c>
      <c r="D98" s="2">
        <v>0</v>
      </c>
      <c r="E98" s="2">
        <f t="shared" si="47"/>
        <v>318</v>
      </c>
      <c r="F98" s="2">
        <f t="shared" si="48"/>
        <v>422</v>
      </c>
      <c r="G98" s="2">
        <f t="shared" si="49"/>
        <v>318</v>
      </c>
      <c r="H98" s="2">
        <f t="shared" si="50"/>
        <v>357</v>
      </c>
      <c r="I98" s="2">
        <f t="shared" si="55"/>
        <v>0</v>
      </c>
      <c r="J98">
        <f t="shared" si="55"/>
        <v>-65</v>
      </c>
      <c r="L98" t="s">
        <v>5</v>
      </c>
      <c r="M98" t="str">
        <f t="shared" si="52"/>
        <v>x</v>
      </c>
      <c r="N98" t="str">
        <f t="shared" si="54"/>
        <v>M 318,422  l 0,-65</v>
      </c>
    </row>
    <row r="99" spans="1:16" x14ac:dyDescent="0.2">
      <c r="A99">
        <v>24</v>
      </c>
      <c r="B99" s="2">
        <v>29</v>
      </c>
      <c r="C99" s="2">
        <v>23</v>
      </c>
      <c r="D99" s="2">
        <v>0</v>
      </c>
      <c r="E99" s="2">
        <f t="shared" si="47"/>
        <v>308</v>
      </c>
      <c r="F99" s="2">
        <f t="shared" si="48"/>
        <v>210</v>
      </c>
      <c r="G99" s="2">
        <f t="shared" si="49"/>
        <v>308</v>
      </c>
      <c r="H99" s="2">
        <f t="shared" si="50"/>
        <v>151</v>
      </c>
      <c r="I99" s="2">
        <f t="shared" si="55"/>
        <v>0</v>
      </c>
      <c r="J99">
        <f t="shared" si="55"/>
        <v>-59</v>
      </c>
      <c r="L99" t="s">
        <v>5</v>
      </c>
      <c r="M99" t="str">
        <f t="shared" si="52"/>
        <v>x</v>
      </c>
      <c r="N99" t="str">
        <f t="shared" si="54"/>
        <v>M 308,210  l 0,-59</v>
      </c>
    </row>
    <row r="100" spans="1:16" x14ac:dyDescent="0.2">
      <c r="A100">
        <v>25</v>
      </c>
      <c r="B100" s="2">
        <v>24</v>
      </c>
      <c r="C100" s="2">
        <v>25</v>
      </c>
      <c r="D100" s="2">
        <v>0</v>
      </c>
      <c r="E100" s="2">
        <f t="shared" si="47"/>
        <v>308</v>
      </c>
      <c r="F100" s="2">
        <f t="shared" si="48"/>
        <v>111</v>
      </c>
      <c r="G100" s="2">
        <f t="shared" si="49"/>
        <v>308</v>
      </c>
      <c r="H100" s="2">
        <f t="shared" si="50"/>
        <v>55</v>
      </c>
      <c r="I100" s="2">
        <f t="shared" si="55"/>
        <v>0</v>
      </c>
      <c r="J100">
        <f t="shared" si="55"/>
        <v>-56</v>
      </c>
      <c r="L100" t="s">
        <v>5</v>
      </c>
      <c r="M100" t="str">
        <f t="shared" si="52"/>
        <v>x</v>
      </c>
      <c r="N100" t="str">
        <f t="shared" si="54"/>
        <v>M 308,111  l 0,-56</v>
      </c>
    </row>
    <row r="101" spans="1:16" x14ac:dyDescent="0.2">
      <c r="B101" s="2"/>
      <c r="C101" s="2"/>
      <c r="I101" s="2"/>
      <c r="P101" t="str">
        <f>" id=""id"&amp;K102&amp;""""</f>
        <v xml:space="preserve"> id="idr"</v>
      </c>
    </row>
    <row r="102" spans="1:16" x14ac:dyDescent="0.2">
      <c r="B102" s="1" t="s">
        <v>0</v>
      </c>
      <c r="C102" s="1" t="s">
        <v>1</v>
      </c>
      <c r="D102" s="1" t="s">
        <v>19</v>
      </c>
      <c r="E102" s="2" t="s">
        <v>0</v>
      </c>
      <c r="G102" s="2" t="s">
        <v>1</v>
      </c>
      <c r="I102" s="2" t="s">
        <v>2</v>
      </c>
      <c r="K102" t="s">
        <v>4</v>
      </c>
      <c r="L102" s="1" t="s">
        <v>6</v>
      </c>
      <c r="M102" s="1"/>
      <c r="N102" s="1" t="s">
        <v>14</v>
      </c>
      <c r="O10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0560-7BAB-F84E-B98F-B956CC57925A}">
  <dimension ref="A1:P75"/>
  <sheetViews>
    <sheetView topLeftCell="A59" zoomScale="231" zoomScaleNormal="231" workbookViewId="0">
      <selection activeCell="N76" sqref="N76"/>
    </sheetView>
  </sheetViews>
  <sheetFormatPr baseColWidth="10" defaultRowHeight="16" x14ac:dyDescent="0.2"/>
  <cols>
    <col min="1" max="1" width="4.1640625" customWidth="1"/>
    <col min="2" max="3" width="3.83203125" style="1" customWidth="1"/>
    <col min="4" max="6" width="4.6640625" style="2" customWidth="1"/>
    <col min="7" max="7" width="5.1640625" style="2" customWidth="1"/>
    <col min="8" max="8" width="5.33203125" style="2" customWidth="1"/>
    <col min="9" max="9" width="4.83203125" customWidth="1"/>
    <col min="10" max="10" width="4.6640625" customWidth="1"/>
    <col min="11" max="11" width="2.1640625" customWidth="1"/>
    <col min="12" max="12" width="3.33203125" customWidth="1"/>
    <col min="13" max="13" width="4.5" customWidth="1"/>
    <col min="14" max="14" width="16.83203125" customWidth="1"/>
    <col min="15" max="15" width="10.83203125" customWidth="1"/>
    <col min="16" max="16" width="7.83203125" customWidth="1"/>
  </cols>
  <sheetData>
    <row r="1" spans="1:3" x14ac:dyDescent="0.2">
      <c r="B1" s="1" t="s">
        <v>20</v>
      </c>
    </row>
    <row r="2" spans="1:3" x14ac:dyDescent="0.2">
      <c r="B2" s="1" t="s">
        <v>21</v>
      </c>
    </row>
    <row r="3" spans="1:3" x14ac:dyDescent="0.2">
      <c r="A3" s="7" t="s">
        <v>22</v>
      </c>
      <c r="B3" s="8" t="s">
        <v>23</v>
      </c>
      <c r="C3" s="8" t="s">
        <v>24</v>
      </c>
    </row>
    <row r="4" spans="1:3" x14ac:dyDescent="0.2">
      <c r="A4">
        <v>1</v>
      </c>
      <c r="B4" s="2">
        <v>253</v>
      </c>
      <c r="C4" s="2">
        <v>579</v>
      </c>
    </row>
    <row r="5" spans="1:3" x14ac:dyDescent="0.2">
      <c r="A5">
        <v>2</v>
      </c>
      <c r="B5" s="2">
        <v>580</v>
      </c>
      <c r="C5" s="2">
        <v>304</v>
      </c>
    </row>
    <row r="6" spans="1:3" x14ac:dyDescent="0.2">
      <c r="A6">
        <v>3</v>
      </c>
      <c r="B6" s="2">
        <v>286</v>
      </c>
      <c r="C6" s="2">
        <v>583</v>
      </c>
    </row>
    <row r="7" spans="1:3" x14ac:dyDescent="0.2">
      <c r="A7">
        <v>4</v>
      </c>
      <c r="B7" s="2">
        <v>222</v>
      </c>
      <c r="C7" s="2">
        <v>537</v>
      </c>
    </row>
    <row r="8" spans="1:3" x14ac:dyDescent="0.2">
      <c r="A8">
        <v>5</v>
      </c>
      <c r="B8" s="2">
        <v>253</v>
      </c>
      <c r="C8" s="2">
        <v>513</v>
      </c>
    </row>
    <row r="9" spans="1:3" x14ac:dyDescent="0.2">
      <c r="A9">
        <v>6</v>
      </c>
      <c r="B9" s="2">
        <v>286</v>
      </c>
      <c r="C9" s="2">
        <v>486</v>
      </c>
    </row>
    <row r="10" spans="1:3" x14ac:dyDescent="0.2">
      <c r="A10">
        <v>7</v>
      </c>
      <c r="B10" s="2">
        <v>318</v>
      </c>
      <c r="C10" s="2">
        <v>550</v>
      </c>
    </row>
    <row r="11" spans="1:3" x14ac:dyDescent="0.2">
      <c r="A11">
        <v>8</v>
      </c>
      <c r="B11" s="2">
        <v>318</v>
      </c>
      <c r="C11" s="2">
        <v>486</v>
      </c>
    </row>
    <row r="12" spans="1:3" x14ac:dyDescent="0.2">
      <c r="A12">
        <v>9</v>
      </c>
      <c r="B12" s="2">
        <v>348</v>
      </c>
      <c r="C12" s="2">
        <v>514</v>
      </c>
    </row>
    <row r="13" spans="1:3" x14ac:dyDescent="0.2">
      <c r="A13">
        <v>10</v>
      </c>
      <c r="B13" s="2">
        <v>289</v>
      </c>
      <c r="C13" s="2">
        <v>454</v>
      </c>
    </row>
    <row r="14" spans="1:3" x14ac:dyDescent="0.2">
      <c r="A14">
        <v>11</v>
      </c>
      <c r="B14" s="2">
        <v>254</v>
      </c>
      <c r="C14" s="2">
        <v>445</v>
      </c>
    </row>
    <row r="15" spans="1:3" x14ac:dyDescent="0.2">
      <c r="A15">
        <v>12</v>
      </c>
      <c r="B15" s="2">
        <v>121</v>
      </c>
      <c r="C15" s="2">
        <v>334</v>
      </c>
    </row>
    <row r="16" spans="1:3" x14ac:dyDescent="0.2">
      <c r="A16">
        <v>13</v>
      </c>
      <c r="B16" s="2">
        <v>88</v>
      </c>
      <c r="C16" s="2">
        <v>304</v>
      </c>
    </row>
    <row r="17" spans="1:3" x14ac:dyDescent="0.2">
      <c r="A17">
        <v>14</v>
      </c>
      <c r="B17" s="2">
        <v>123</v>
      </c>
      <c r="C17" s="2">
        <v>270</v>
      </c>
    </row>
    <row r="18" spans="1:3" x14ac:dyDescent="0.2">
      <c r="A18">
        <v>15</v>
      </c>
      <c r="B18" s="2">
        <v>142</v>
      </c>
      <c r="C18" s="2">
        <v>304</v>
      </c>
    </row>
    <row r="19" spans="1:3" x14ac:dyDescent="0.2">
      <c r="A19">
        <v>16</v>
      </c>
      <c r="B19" s="2">
        <v>222</v>
      </c>
      <c r="C19" s="2">
        <v>392</v>
      </c>
    </row>
    <row r="20" spans="1:3" x14ac:dyDescent="0.2">
      <c r="A20">
        <v>17</v>
      </c>
      <c r="B20" s="2">
        <v>254</v>
      </c>
      <c r="C20" s="2">
        <v>376</v>
      </c>
    </row>
    <row r="21" spans="1:3" x14ac:dyDescent="0.2">
      <c r="A21">
        <v>18</v>
      </c>
      <c r="B21" s="2">
        <v>286</v>
      </c>
      <c r="C21" s="2">
        <v>358</v>
      </c>
    </row>
    <row r="22" spans="1:3" x14ac:dyDescent="0.2">
      <c r="A22">
        <v>19</v>
      </c>
      <c r="B22" s="2">
        <v>183</v>
      </c>
      <c r="C22" s="2">
        <v>304</v>
      </c>
    </row>
    <row r="23" spans="1:3" x14ac:dyDescent="0.2">
      <c r="A23">
        <v>20</v>
      </c>
      <c r="B23" s="2">
        <v>221</v>
      </c>
      <c r="C23" s="2">
        <v>270</v>
      </c>
    </row>
    <row r="24" spans="1:3" x14ac:dyDescent="0.2">
      <c r="A24">
        <v>21</v>
      </c>
      <c r="B24" s="2">
        <v>233</v>
      </c>
      <c r="C24" s="2">
        <v>304</v>
      </c>
    </row>
    <row r="25" spans="1:3" x14ac:dyDescent="0.2">
      <c r="A25">
        <v>22</v>
      </c>
      <c r="B25" s="2">
        <v>273</v>
      </c>
      <c r="C25" s="2">
        <v>187</v>
      </c>
    </row>
    <row r="26" spans="1:3" x14ac:dyDescent="0.2">
      <c r="A26">
        <v>23</v>
      </c>
      <c r="B26" s="2">
        <v>308</v>
      </c>
      <c r="C26" s="2">
        <v>151</v>
      </c>
    </row>
    <row r="27" spans="1:3" x14ac:dyDescent="0.2">
      <c r="A27">
        <v>24</v>
      </c>
      <c r="B27" s="2">
        <v>308</v>
      </c>
      <c r="C27" s="2">
        <v>111</v>
      </c>
    </row>
    <row r="28" spans="1:3" x14ac:dyDescent="0.2">
      <c r="A28">
        <v>25</v>
      </c>
      <c r="B28" s="2">
        <v>308</v>
      </c>
      <c r="C28" s="2">
        <v>55</v>
      </c>
    </row>
    <row r="29" spans="1:3" x14ac:dyDescent="0.2">
      <c r="A29">
        <v>26</v>
      </c>
      <c r="B29" s="2">
        <v>273</v>
      </c>
      <c r="C29" s="2">
        <v>90</v>
      </c>
    </row>
    <row r="30" spans="1:3" x14ac:dyDescent="0.2">
      <c r="A30">
        <v>27</v>
      </c>
      <c r="B30" s="2">
        <v>340</v>
      </c>
      <c r="C30" s="2">
        <v>91</v>
      </c>
    </row>
    <row r="31" spans="1:3" x14ac:dyDescent="0.2">
      <c r="A31">
        <v>28</v>
      </c>
      <c r="B31" s="2">
        <v>338</v>
      </c>
      <c r="C31" s="2">
        <v>190</v>
      </c>
    </row>
    <row r="32" spans="1:3" x14ac:dyDescent="0.2">
      <c r="A32">
        <v>29</v>
      </c>
      <c r="B32" s="2">
        <v>308</v>
      </c>
      <c r="C32" s="2">
        <v>210</v>
      </c>
    </row>
    <row r="33" spans="1:16" x14ac:dyDescent="0.2">
      <c r="A33">
        <v>30</v>
      </c>
      <c r="B33" s="2">
        <v>453</v>
      </c>
      <c r="C33" s="2">
        <v>278</v>
      </c>
    </row>
    <row r="34" spans="1:16" x14ac:dyDescent="0.2">
      <c r="A34">
        <v>31</v>
      </c>
      <c r="B34" s="2">
        <v>430</v>
      </c>
      <c r="C34" s="2">
        <v>304</v>
      </c>
    </row>
    <row r="35" spans="1:16" x14ac:dyDescent="0.2">
      <c r="A35">
        <v>32</v>
      </c>
      <c r="B35" s="2">
        <v>500</v>
      </c>
      <c r="C35" s="2">
        <v>304</v>
      </c>
    </row>
    <row r="36" spans="1:16" x14ac:dyDescent="0.2">
      <c r="A36">
        <v>33</v>
      </c>
      <c r="B36" s="2">
        <v>520</v>
      </c>
      <c r="C36" s="2">
        <v>304</v>
      </c>
      <c r="F36" s="9" t="s">
        <v>11</v>
      </c>
    </row>
    <row r="37" spans="1:16" x14ac:dyDescent="0.2">
      <c r="A37">
        <v>34</v>
      </c>
      <c r="B37" s="2">
        <v>549</v>
      </c>
      <c r="C37" s="2">
        <v>275</v>
      </c>
      <c r="F37" s="10" t="s">
        <v>7</v>
      </c>
      <c r="G37" s="11" t="s">
        <v>15</v>
      </c>
    </row>
    <row r="38" spans="1:16" x14ac:dyDescent="0.2">
      <c r="A38">
        <v>35</v>
      </c>
      <c r="B38" s="2">
        <v>548</v>
      </c>
      <c r="C38" s="2">
        <v>338</v>
      </c>
      <c r="F38" s="12" t="s">
        <v>8</v>
      </c>
      <c r="G38" s="13" t="s">
        <v>16</v>
      </c>
    </row>
    <row r="39" spans="1:16" x14ac:dyDescent="0.2">
      <c r="A39">
        <v>36</v>
      </c>
      <c r="B39" s="2">
        <v>453</v>
      </c>
      <c r="C39" s="2">
        <v>340</v>
      </c>
      <c r="F39" s="12" t="s">
        <v>9</v>
      </c>
      <c r="G39" s="13" t="s">
        <v>17</v>
      </c>
    </row>
    <row r="40" spans="1:16" x14ac:dyDescent="0.2">
      <c r="A40">
        <v>37</v>
      </c>
      <c r="B40" s="2">
        <v>318</v>
      </c>
      <c r="C40" s="2">
        <v>357</v>
      </c>
      <c r="F40" s="12" t="s">
        <v>10</v>
      </c>
      <c r="G40" s="13" t="s">
        <v>18</v>
      </c>
    </row>
    <row r="41" spans="1:16" x14ac:dyDescent="0.2">
      <c r="A41">
        <v>38</v>
      </c>
      <c r="B41" s="2">
        <v>347</v>
      </c>
      <c r="C41" s="2">
        <v>377</v>
      </c>
      <c r="F41" s="14" t="s">
        <v>5</v>
      </c>
      <c r="G41" s="15" t="s">
        <v>12</v>
      </c>
    </row>
    <row r="42" spans="1:16" x14ac:dyDescent="0.2">
      <c r="A42">
        <v>39</v>
      </c>
      <c r="B42" s="2">
        <v>318</v>
      </c>
      <c r="C42" s="2">
        <v>422</v>
      </c>
    </row>
    <row r="43" spans="1:16" x14ac:dyDescent="0.2">
      <c r="A43">
        <v>40</v>
      </c>
      <c r="B43" s="2">
        <v>221</v>
      </c>
      <c r="C43" s="2">
        <v>335</v>
      </c>
    </row>
    <row r="44" spans="1:16" x14ac:dyDescent="0.2">
      <c r="A44">
        <v>41</v>
      </c>
      <c r="B44" s="2"/>
      <c r="C44" s="2"/>
    </row>
    <row r="45" spans="1:16" x14ac:dyDescent="0.2">
      <c r="B45" s="2"/>
      <c r="C45" s="2"/>
    </row>
    <row r="46" spans="1:16" x14ac:dyDescent="0.2">
      <c r="B46" s="3" t="s">
        <v>3</v>
      </c>
    </row>
    <row r="47" spans="1:16" x14ac:dyDescent="0.2">
      <c r="B47" s="3"/>
      <c r="M47" s="4"/>
      <c r="O47" s="4"/>
    </row>
    <row r="48" spans="1:16" x14ac:dyDescent="0.2">
      <c r="B48" s="1" t="s">
        <v>0</v>
      </c>
      <c r="C48" s="1" t="s">
        <v>1</v>
      </c>
      <c r="D48" s="1" t="s">
        <v>19</v>
      </c>
      <c r="E48" s="2" t="s">
        <v>0</v>
      </c>
      <c r="G48" s="2" t="s">
        <v>1</v>
      </c>
      <c r="I48" s="2" t="s">
        <v>2</v>
      </c>
      <c r="K48" t="s">
        <v>4</v>
      </c>
      <c r="L48" s="1" t="s">
        <v>6</v>
      </c>
      <c r="M48" s="1"/>
      <c r="N48" s="1" t="s">
        <v>14</v>
      </c>
      <c r="O48" t="s">
        <v>13</v>
      </c>
      <c r="P48" t="str">
        <f>" id=""id"&amp;K48&amp;""""</f>
        <v xml:space="preserve"> id="idr"</v>
      </c>
    </row>
    <row r="49" spans="1:16" x14ac:dyDescent="0.2">
      <c r="A49">
        <v>1</v>
      </c>
      <c r="B49" s="2">
        <v>1</v>
      </c>
      <c r="C49" s="2">
        <v>3</v>
      </c>
      <c r="D49">
        <v>280</v>
      </c>
      <c r="E49" s="2">
        <f t="shared" ref="E49:E73" si="0">INDEX(points,$B49,2)</f>
        <v>253</v>
      </c>
      <c r="F49" s="2">
        <f t="shared" ref="F49:F73" si="1">INDEX(points,$B49,3)</f>
        <v>579</v>
      </c>
      <c r="G49" s="2">
        <f t="shared" ref="G49:G73" si="2">INDEX(points,$C49,2)</f>
        <v>286</v>
      </c>
      <c r="H49" s="2">
        <f t="shared" ref="H49:H73" si="3">INDEX(points,$C49,3)</f>
        <v>583</v>
      </c>
      <c r="I49" s="2">
        <f t="shared" ref="I49:I63" si="4">G49-E49</f>
        <v>33</v>
      </c>
      <c r="J49">
        <f t="shared" ref="J49:J63" si="5">H49-F49</f>
        <v>4</v>
      </c>
      <c r="L49" t="s">
        <v>7</v>
      </c>
      <c r="M49" t="str">
        <f t="shared" ref="M49:M73" si="6">VLOOKUP(L49,curves,2,FALSE)</f>
        <v xml:space="preserve">0 1,1  </v>
      </c>
      <c r="O49" t="str">
        <f t="shared" ref="O49:O60" si="7">"M "&amp;E49&amp;","&amp;F49&amp;"  a "&amp;D49&amp;","&amp;D49&amp;"  "&amp;M49&amp;I49&amp;"," &amp; J49 &amp; "  "</f>
        <v xml:space="preserve">M 253,579  a 280,280  0 1,1  33,4  </v>
      </c>
    </row>
    <row r="50" spans="1:16" x14ac:dyDescent="0.2">
      <c r="A50">
        <v>2</v>
      </c>
      <c r="B50" s="2">
        <v>4</v>
      </c>
      <c r="C50" s="2">
        <v>34</v>
      </c>
      <c r="D50">
        <v>248</v>
      </c>
      <c r="E50" s="2">
        <f t="shared" si="0"/>
        <v>222</v>
      </c>
      <c r="F50" s="2">
        <f t="shared" si="1"/>
        <v>537</v>
      </c>
      <c r="G50" s="2">
        <f t="shared" si="2"/>
        <v>549</v>
      </c>
      <c r="H50" s="2">
        <f t="shared" si="3"/>
        <v>275</v>
      </c>
      <c r="I50" s="2">
        <f t="shared" si="4"/>
        <v>327</v>
      </c>
      <c r="J50">
        <f t="shared" si="5"/>
        <v>-262</v>
      </c>
      <c r="L50" t="s">
        <v>7</v>
      </c>
      <c r="M50" t="str">
        <f t="shared" si="6"/>
        <v xml:space="preserve">0 1,1  </v>
      </c>
      <c r="O50" t="str">
        <f t="shared" si="7"/>
        <v xml:space="preserve">M 222,537  a 248,248  0 1,1  327,-262  </v>
      </c>
    </row>
    <row r="51" spans="1:16" x14ac:dyDescent="0.2">
      <c r="A51">
        <v>3</v>
      </c>
      <c r="B51" s="2">
        <v>35</v>
      </c>
      <c r="C51" s="2">
        <v>7</v>
      </c>
      <c r="D51">
        <v>248</v>
      </c>
      <c r="E51" s="2">
        <f t="shared" si="0"/>
        <v>548</v>
      </c>
      <c r="F51" s="2">
        <f t="shared" si="1"/>
        <v>338</v>
      </c>
      <c r="G51" s="2">
        <f t="shared" si="2"/>
        <v>318</v>
      </c>
      <c r="H51" s="2">
        <f t="shared" si="3"/>
        <v>550</v>
      </c>
      <c r="I51" s="2">
        <f t="shared" si="4"/>
        <v>-230</v>
      </c>
      <c r="J51">
        <f t="shared" si="5"/>
        <v>212</v>
      </c>
      <c r="L51" t="s">
        <v>8</v>
      </c>
      <c r="M51" t="str">
        <f t="shared" si="6"/>
        <v xml:space="preserve">0 0,1  </v>
      </c>
      <c r="O51" t="str">
        <f t="shared" si="7"/>
        <v xml:space="preserve">M 548,338  a 248,248  0 0,1  -230,212  </v>
      </c>
    </row>
    <row r="52" spans="1:16" x14ac:dyDescent="0.2">
      <c r="A52">
        <v>4</v>
      </c>
      <c r="B52" s="2">
        <v>5</v>
      </c>
      <c r="C52" s="2">
        <v>26</v>
      </c>
      <c r="D52">
        <v>216</v>
      </c>
      <c r="E52" s="2">
        <f t="shared" si="0"/>
        <v>253</v>
      </c>
      <c r="F52" s="2">
        <f t="shared" si="1"/>
        <v>513</v>
      </c>
      <c r="G52" s="2">
        <f t="shared" si="2"/>
        <v>273</v>
      </c>
      <c r="H52" s="2">
        <f t="shared" si="3"/>
        <v>90</v>
      </c>
      <c r="I52" s="2">
        <f t="shared" si="4"/>
        <v>20</v>
      </c>
      <c r="J52">
        <f t="shared" si="5"/>
        <v>-423</v>
      </c>
      <c r="L52" t="s">
        <v>8</v>
      </c>
      <c r="M52" t="str">
        <f t="shared" si="6"/>
        <v xml:space="preserve">0 0,1  </v>
      </c>
      <c r="O52" t="str">
        <f t="shared" si="7"/>
        <v xml:space="preserve">M 253,513  a 216,216  0 0,1  20,-423  </v>
      </c>
    </row>
    <row r="53" spans="1:16" x14ac:dyDescent="0.2">
      <c r="A53">
        <v>5</v>
      </c>
      <c r="B53" s="2">
        <v>27</v>
      </c>
      <c r="C53" s="2">
        <v>9</v>
      </c>
      <c r="D53">
        <v>216</v>
      </c>
      <c r="E53" s="2">
        <f t="shared" si="0"/>
        <v>340</v>
      </c>
      <c r="F53" s="2">
        <f t="shared" si="1"/>
        <v>91</v>
      </c>
      <c r="G53" s="2">
        <f t="shared" si="2"/>
        <v>348</v>
      </c>
      <c r="H53" s="2">
        <f t="shared" si="3"/>
        <v>514</v>
      </c>
      <c r="I53" s="2">
        <f t="shared" si="4"/>
        <v>8</v>
      </c>
      <c r="J53">
        <f t="shared" si="5"/>
        <v>423</v>
      </c>
      <c r="L53" t="s">
        <v>8</v>
      </c>
      <c r="M53" t="str">
        <f t="shared" si="6"/>
        <v xml:space="preserve">0 0,1  </v>
      </c>
      <c r="O53" t="str">
        <f t="shared" si="7"/>
        <v xml:space="preserve">M 340,91  a 216,216  0 0,1  8,423  </v>
      </c>
    </row>
    <row r="54" spans="1:16" x14ac:dyDescent="0.2">
      <c r="A54">
        <v>6</v>
      </c>
      <c r="B54" s="2">
        <v>6</v>
      </c>
      <c r="C54" s="2">
        <v>12</v>
      </c>
      <c r="D54" s="2">
        <v>184</v>
      </c>
      <c r="E54" s="2">
        <f t="shared" si="0"/>
        <v>286</v>
      </c>
      <c r="F54" s="2">
        <f t="shared" si="1"/>
        <v>486</v>
      </c>
      <c r="G54" s="2">
        <f t="shared" si="2"/>
        <v>121</v>
      </c>
      <c r="H54" s="2">
        <f t="shared" si="3"/>
        <v>334</v>
      </c>
      <c r="I54" s="2">
        <f t="shared" si="4"/>
        <v>-165</v>
      </c>
      <c r="J54">
        <f t="shared" si="5"/>
        <v>-152</v>
      </c>
      <c r="L54" t="s">
        <v>8</v>
      </c>
      <c r="M54" t="str">
        <f t="shared" si="6"/>
        <v xml:space="preserve">0 0,1  </v>
      </c>
      <c r="O54" t="str">
        <f t="shared" si="7"/>
        <v xml:space="preserve">M 286,486  a 184,184  0 0,1  -165,-152  </v>
      </c>
    </row>
    <row r="55" spans="1:16" x14ac:dyDescent="0.2">
      <c r="A55">
        <v>7</v>
      </c>
      <c r="B55" s="2">
        <v>14</v>
      </c>
      <c r="C55" s="2">
        <v>8</v>
      </c>
      <c r="D55" s="2">
        <v>184</v>
      </c>
      <c r="E55" s="2">
        <f t="shared" si="0"/>
        <v>123</v>
      </c>
      <c r="F55" s="2">
        <f t="shared" si="1"/>
        <v>270</v>
      </c>
      <c r="G55" s="2">
        <f t="shared" si="2"/>
        <v>318</v>
      </c>
      <c r="H55" s="2">
        <f t="shared" si="3"/>
        <v>486</v>
      </c>
      <c r="I55" s="2">
        <f t="shared" si="4"/>
        <v>195</v>
      </c>
      <c r="J55">
        <f t="shared" si="5"/>
        <v>216</v>
      </c>
      <c r="L55" t="s">
        <v>7</v>
      </c>
      <c r="M55" t="str">
        <f t="shared" si="6"/>
        <v xml:space="preserve">0 1,1  </v>
      </c>
      <c r="O55" t="str">
        <f t="shared" si="7"/>
        <v xml:space="preserve">M 123,270  a 184,184  0 1,1  195,216  </v>
      </c>
    </row>
    <row r="56" spans="1:16" x14ac:dyDescent="0.2">
      <c r="A56">
        <v>8</v>
      </c>
      <c r="B56" s="2">
        <v>11</v>
      </c>
      <c r="C56" s="2">
        <v>30</v>
      </c>
      <c r="D56" s="2">
        <v>152</v>
      </c>
      <c r="E56" s="2">
        <f t="shared" si="0"/>
        <v>254</v>
      </c>
      <c r="F56" s="2">
        <f t="shared" si="1"/>
        <v>445</v>
      </c>
      <c r="G56" s="2">
        <f t="shared" si="2"/>
        <v>453</v>
      </c>
      <c r="H56" s="2">
        <f t="shared" si="3"/>
        <v>278</v>
      </c>
      <c r="I56" s="2">
        <f t="shared" si="4"/>
        <v>199</v>
      </c>
      <c r="J56">
        <f t="shared" si="5"/>
        <v>-167</v>
      </c>
      <c r="L56" t="s">
        <v>7</v>
      </c>
      <c r="M56" t="str">
        <f t="shared" si="6"/>
        <v xml:space="preserve">0 1,1  </v>
      </c>
      <c r="O56" t="str">
        <f t="shared" si="7"/>
        <v xml:space="preserve">M 254,445  a 152,152  0 1,1  199,-167  </v>
      </c>
    </row>
    <row r="57" spans="1:16" x14ac:dyDescent="0.2">
      <c r="A57">
        <v>9</v>
      </c>
      <c r="B57" s="2">
        <v>36</v>
      </c>
      <c r="C57" s="2">
        <v>10</v>
      </c>
      <c r="D57" s="2">
        <v>152</v>
      </c>
      <c r="E57" s="2">
        <f t="shared" si="0"/>
        <v>453</v>
      </c>
      <c r="F57" s="2">
        <f t="shared" si="1"/>
        <v>340</v>
      </c>
      <c r="G57" s="2">
        <f t="shared" si="2"/>
        <v>289</v>
      </c>
      <c r="H57" s="2">
        <f t="shared" si="3"/>
        <v>454</v>
      </c>
      <c r="I57" s="2">
        <f t="shared" si="4"/>
        <v>-164</v>
      </c>
      <c r="J57">
        <f t="shared" si="5"/>
        <v>114</v>
      </c>
      <c r="L57" t="s">
        <v>8</v>
      </c>
      <c r="M57" t="str">
        <f t="shared" si="6"/>
        <v xml:space="preserve">0 0,1  </v>
      </c>
      <c r="O57" t="str">
        <f t="shared" si="7"/>
        <v xml:space="preserve">M 453,340  a 152,152  0 0,1  -164,114  </v>
      </c>
    </row>
    <row r="58" spans="1:16" x14ac:dyDescent="0.2">
      <c r="A58">
        <v>10</v>
      </c>
      <c r="B58" s="2">
        <v>16</v>
      </c>
      <c r="C58" s="2">
        <v>22</v>
      </c>
      <c r="D58" s="2">
        <v>120</v>
      </c>
      <c r="E58" s="2">
        <f t="shared" si="0"/>
        <v>222</v>
      </c>
      <c r="F58" s="2">
        <f t="shared" si="1"/>
        <v>392</v>
      </c>
      <c r="G58" s="2">
        <f t="shared" si="2"/>
        <v>273</v>
      </c>
      <c r="H58" s="2">
        <f t="shared" si="3"/>
        <v>187</v>
      </c>
      <c r="I58" s="2">
        <f t="shared" si="4"/>
        <v>51</v>
      </c>
      <c r="J58">
        <f t="shared" si="5"/>
        <v>-205</v>
      </c>
      <c r="L58" t="s">
        <v>8</v>
      </c>
      <c r="M58" t="str">
        <f t="shared" si="6"/>
        <v xml:space="preserve">0 0,1  </v>
      </c>
      <c r="O58" t="str">
        <f t="shared" si="7"/>
        <v xml:space="preserve">M 222,392  a 120,120  0 0,1  51,-205  </v>
      </c>
    </row>
    <row r="59" spans="1:16" x14ac:dyDescent="0.2">
      <c r="A59">
        <v>11</v>
      </c>
      <c r="B59" s="2">
        <v>28</v>
      </c>
      <c r="C59" s="2">
        <v>39</v>
      </c>
      <c r="D59" s="2">
        <v>120</v>
      </c>
      <c r="E59" s="2">
        <f t="shared" si="0"/>
        <v>338</v>
      </c>
      <c r="F59" s="2">
        <f t="shared" si="1"/>
        <v>190</v>
      </c>
      <c r="G59" s="2">
        <f t="shared" si="2"/>
        <v>318</v>
      </c>
      <c r="H59" s="2">
        <f t="shared" si="3"/>
        <v>422</v>
      </c>
      <c r="I59" s="2">
        <f t="shared" si="4"/>
        <v>-20</v>
      </c>
      <c r="J59">
        <f t="shared" si="5"/>
        <v>232</v>
      </c>
      <c r="L59" t="s">
        <v>8</v>
      </c>
      <c r="M59" t="str">
        <f t="shared" si="6"/>
        <v xml:space="preserve">0 0,1  </v>
      </c>
      <c r="O59" t="str">
        <f t="shared" si="7"/>
        <v xml:space="preserve">M 338,190  a 120,120  0 0,1  -20,232  </v>
      </c>
    </row>
    <row r="60" spans="1:16" x14ac:dyDescent="0.2">
      <c r="A60">
        <v>12</v>
      </c>
      <c r="B60" s="2">
        <v>17</v>
      </c>
      <c r="C60" s="2">
        <v>40</v>
      </c>
      <c r="D60" s="2">
        <v>88</v>
      </c>
      <c r="E60" s="2">
        <f t="shared" si="0"/>
        <v>254</v>
      </c>
      <c r="F60" s="2">
        <f t="shared" si="1"/>
        <v>376</v>
      </c>
      <c r="G60" s="2">
        <f t="shared" si="2"/>
        <v>221</v>
      </c>
      <c r="H60" s="2">
        <f t="shared" si="3"/>
        <v>335</v>
      </c>
      <c r="I60" s="2">
        <f t="shared" si="4"/>
        <v>-33</v>
      </c>
      <c r="J60">
        <f t="shared" si="5"/>
        <v>-41</v>
      </c>
      <c r="L60" t="s">
        <v>8</v>
      </c>
      <c r="M60" t="str">
        <f t="shared" si="6"/>
        <v xml:space="preserve">0 0,1  </v>
      </c>
      <c r="O60" t="str">
        <f t="shared" si="7"/>
        <v xml:space="preserve">M 254,376  a 88,88  0 0,1  -33,-41  </v>
      </c>
    </row>
    <row r="61" spans="1:16" x14ac:dyDescent="0.2">
      <c r="A61">
        <v>13</v>
      </c>
      <c r="B61" s="2">
        <v>20</v>
      </c>
      <c r="C61" s="2">
        <v>38</v>
      </c>
      <c r="D61" s="2">
        <v>88</v>
      </c>
      <c r="E61" s="2">
        <f t="shared" si="0"/>
        <v>221</v>
      </c>
      <c r="F61" s="2">
        <f t="shared" si="1"/>
        <v>270</v>
      </c>
      <c r="G61" s="2">
        <f t="shared" si="2"/>
        <v>347</v>
      </c>
      <c r="H61" s="2">
        <f t="shared" si="3"/>
        <v>377</v>
      </c>
      <c r="I61" s="2">
        <f t="shared" si="4"/>
        <v>126</v>
      </c>
      <c r="J61">
        <f t="shared" si="5"/>
        <v>107</v>
      </c>
      <c r="L61" t="s">
        <v>7</v>
      </c>
      <c r="M61" t="str">
        <f t="shared" si="6"/>
        <v xml:space="preserve">0 1,1  </v>
      </c>
      <c r="O61" t="str">
        <f t="shared" ref="O61" si="8">"M "&amp;E61&amp;","&amp;F61&amp;"  a "&amp;D61&amp;","&amp;D61&amp;"  "&amp;M61&amp;I61&amp;"," &amp; J61 &amp; "  "</f>
        <v xml:space="preserve">M 221,270  a 88,88  0 1,1  126,107  </v>
      </c>
    </row>
    <row r="62" spans="1:16" x14ac:dyDescent="0.2">
      <c r="A62" s="5">
        <v>14</v>
      </c>
      <c r="B62" s="6">
        <v>18</v>
      </c>
      <c r="C62" s="6">
        <v>37</v>
      </c>
      <c r="D62" s="6">
        <v>57</v>
      </c>
      <c r="E62" s="6">
        <f t="shared" si="0"/>
        <v>286</v>
      </c>
      <c r="F62" s="6">
        <f t="shared" si="1"/>
        <v>358</v>
      </c>
      <c r="G62" s="6">
        <f t="shared" si="2"/>
        <v>318</v>
      </c>
      <c r="H62" s="6">
        <f t="shared" si="3"/>
        <v>357</v>
      </c>
      <c r="I62" s="6">
        <f t="shared" si="4"/>
        <v>32</v>
      </c>
      <c r="J62" s="5">
        <f t="shared" si="5"/>
        <v>-1</v>
      </c>
      <c r="K62" s="5"/>
      <c r="L62" s="5" t="s">
        <v>7</v>
      </c>
      <c r="M62" s="5" t="str">
        <f t="shared" si="6"/>
        <v xml:space="preserve">0 1,1  </v>
      </c>
      <c r="N62" s="5"/>
      <c r="O62" s="5" t="str">
        <f t="shared" ref="O62" si="9">"M "&amp;E62&amp;","&amp;F62&amp;"  a "&amp;D62&amp;","&amp;D62&amp;"  "&amp;M62&amp;I62&amp;"," &amp; J62 &amp; "  "</f>
        <v xml:space="preserve">M 286,358  a 57,57  0 1,1  32,-1  </v>
      </c>
      <c r="P62" s="5"/>
    </row>
    <row r="63" spans="1:16" x14ac:dyDescent="0.2">
      <c r="A63">
        <v>15</v>
      </c>
      <c r="B63" s="2">
        <v>1</v>
      </c>
      <c r="C63" s="2">
        <v>5</v>
      </c>
      <c r="D63" s="2">
        <v>0</v>
      </c>
      <c r="E63" s="2">
        <f t="shared" si="0"/>
        <v>253</v>
      </c>
      <c r="F63" s="2">
        <f t="shared" si="1"/>
        <v>579</v>
      </c>
      <c r="G63" s="2">
        <f t="shared" si="2"/>
        <v>253</v>
      </c>
      <c r="H63" s="2">
        <f t="shared" si="3"/>
        <v>513</v>
      </c>
      <c r="I63" s="2">
        <f t="shared" si="4"/>
        <v>0</v>
      </c>
      <c r="J63">
        <f t="shared" si="5"/>
        <v>-66</v>
      </c>
      <c r="L63" t="s">
        <v>5</v>
      </c>
      <c r="M63" t="str">
        <f t="shared" si="6"/>
        <v>x</v>
      </c>
      <c r="N63" t="str">
        <f t="shared" ref="N63:N66" si="10">"M "&amp;E63&amp;","&amp;F63&amp;"  l "&amp;I63&amp;","&amp;J63</f>
        <v>M 253,579  l 0,-66</v>
      </c>
    </row>
    <row r="64" spans="1:16" x14ac:dyDescent="0.2">
      <c r="A64">
        <v>16</v>
      </c>
      <c r="B64" s="2">
        <v>11</v>
      </c>
      <c r="C64" s="2">
        <v>17</v>
      </c>
      <c r="D64" s="2">
        <v>0</v>
      </c>
      <c r="E64" s="2">
        <f t="shared" si="0"/>
        <v>254</v>
      </c>
      <c r="F64" s="2">
        <f t="shared" si="1"/>
        <v>445</v>
      </c>
      <c r="G64" s="2">
        <f t="shared" si="2"/>
        <v>254</v>
      </c>
      <c r="H64" s="2">
        <f t="shared" si="3"/>
        <v>376</v>
      </c>
      <c r="I64" s="2">
        <f t="shared" ref="I64" si="11">G64-E64</f>
        <v>0</v>
      </c>
      <c r="J64">
        <f t="shared" ref="J64" si="12">H64-F64</f>
        <v>-69</v>
      </c>
      <c r="L64" t="s">
        <v>5</v>
      </c>
      <c r="M64" t="str">
        <f t="shared" si="6"/>
        <v>x</v>
      </c>
      <c r="N64" t="str">
        <f t="shared" si="10"/>
        <v>M 254,445  l 0,-69</v>
      </c>
    </row>
    <row r="65" spans="1:16" x14ac:dyDescent="0.2">
      <c r="A65">
        <v>17</v>
      </c>
      <c r="B65" s="2">
        <v>13</v>
      </c>
      <c r="C65" s="2">
        <v>15</v>
      </c>
      <c r="D65" s="2">
        <v>0</v>
      </c>
      <c r="E65" s="2">
        <f t="shared" si="0"/>
        <v>88</v>
      </c>
      <c r="F65" s="2">
        <f t="shared" si="1"/>
        <v>304</v>
      </c>
      <c r="G65" s="2">
        <f t="shared" si="2"/>
        <v>142</v>
      </c>
      <c r="H65" s="2">
        <f t="shared" si="3"/>
        <v>304</v>
      </c>
      <c r="I65" s="2">
        <f t="shared" ref="I65" si="13">G65-E65</f>
        <v>54</v>
      </c>
      <c r="J65">
        <f t="shared" ref="J65" si="14">H65-F65</f>
        <v>0</v>
      </c>
      <c r="L65" t="s">
        <v>5</v>
      </c>
      <c r="M65" t="str">
        <f t="shared" si="6"/>
        <v>x</v>
      </c>
      <c r="N65" t="str">
        <f t="shared" si="10"/>
        <v>M 88,304  l 54,0</v>
      </c>
    </row>
    <row r="66" spans="1:16" x14ac:dyDescent="0.2">
      <c r="A66">
        <v>18</v>
      </c>
      <c r="B66" s="2">
        <v>19</v>
      </c>
      <c r="C66" s="2">
        <v>21</v>
      </c>
      <c r="D66" s="2">
        <v>0</v>
      </c>
      <c r="E66" s="2">
        <f t="shared" si="0"/>
        <v>183</v>
      </c>
      <c r="F66" s="2">
        <f t="shared" si="1"/>
        <v>304</v>
      </c>
      <c r="G66" s="2">
        <f t="shared" si="2"/>
        <v>233</v>
      </c>
      <c r="H66" s="2">
        <f t="shared" si="3"/>
        <v>304</v>
      </c>
      <c r="I66" s="2">
        <f t="shared" ref="I66:I67" si="15">G66-E66</f>
        <v>50</v>
      </c>
      <c r="J66">
        <f t="shared" ref="J66:J67" si="16">H66-F66</f>
        <v>0</v>
      </c>
      <c r="L66" t="s">
        <v>5</v>
      </c>
      <c r="M66" t="str">
        <f t="shared" si="6"/>
        <v>x</v>
      </c>
      <c r="N66" t="str">
        <f t="shared" si="10"/>
        <v>M 183,304  l 50,0</v>
      </c>
    </row>
    <row r="67" spans="1:16" x14ac:dyDescent="0.2">
      <c r="A67">
        <v>19</v>
      </c>
      <c r="B67" s="2">
        <v>31</v>
      </c>
      <c r="C67" s="2">
        <v>32</v>
      </c>
      <c r="D67" s="2">
        <v>0</v>
      </c>
      <c r="E67" s="2">
        <f t="shared" si="0"/>
        <v>430</v>
      </c>
      <c r="F67" s="2">
        <f t="shared" si="1"/>
        <v>304</v>
      </c>
      <c r="G67" s="2">
        <f t="shared" si="2"/>
        <v>500</v>
      </c>
      <c r="H67" s="2">
        <f t="shared" si="3"/>
        <v>304</v>
      </c>
      <c r="I67" s="2">
        <f t="shared" si="15"/>
        <v>70</v>
      </c>
      <c r="J67">
        <f t="shared" si="16"/>
        <v>0</v>
      </c>
      <c r="L67" t="s">
        <v>5</v>
      </c>
      <c r="M67" t="str">
        <f t="shared" si="6"/>
        <v>x</v>
      </c>
      <c r="N67" t="str">
        <f t="shared" ref="N67" si="17">"M "&amp;E67&amp;","&amp;F67&amp;"  l "&amp;I67&amp;","&amp;J67</f>
        <v>M 430,304  l 70,0</v>
      </c>
    </row>
    <row r="68" spans="1:16" x14ac:dyDescent="0.2">
      <c r="A68">
        <v>20</v>
      </c>
      <c r="B68" s="2">
        <v>33</v>
      </c>
      <c r="C68" s="2">
        <v>2</v>
      </c>
      <c r="D68" s="2">
        <v>0</v>
      </c>
      <c r="E68" s="2">
        <f t="shared" si="0"/>
        <v>520</v>
      </c>
      <c r="F68" s="2">
        <f t="shared" si="1"/>
        <v>304</v>
      </c>
      <c r="G68" s="2">
        <f t="shared" si="2"/>
        <v>580</v>
      </c>
      <c r="H68" s="2">
        <f t="shared" si="3"/>
        <v>304</v>
      </c>
      <c r="I68" s="2">
        <f t="shared" ref="I68:I71" si="18">G68-E68</f>
        <v>60</v>
      </c>
      <c r="J68">
        <f t="shared" ref="J68:J71" si="19">H68-F68</f>
        <v>0</v>
      </c>
      <c r="L68" t="s">
        <v>5</v>
      </c>
      <c r="M68" t="str">
        <f t="shared" si="6"/>
        <v>x</v>
      </c>
      <c r="N68" t="str">
        <f t="shared" ref="N68:N71" si="20">"M "&amp;E68&amp;","&amp;F68&amp;"  l "&amp;I68&amp;","&amp;J68</f>
        <v>M 520,304  l 60,0</v>
      </c>
    </row>
    <row r="69" spans="1:16" x14ac:dyDescent="0.2">
      <c r="A69">
        <v>21</v>
      </c>
      <c r="B69" s="2">
        <v>3</v>
      </c>
      <c r="C69" s="2">
        <v>18</v>
      </c>
      <c r="D69" s="2">
        <v>0</v>
      </c>
      <c r="E69" s="2">
        <f t="shared" si="0"/>
        <v>286</v>
      </c>
      <c r="F69" s="2">
        <f t="shared" si="1"/>
        <v>583</v>
      </c>
      <c r="G69" s="2">
        <f t="shared" si="2"/>
        <v>286</v>
      </c>
      <c r="H69" s="2">
        <f t="shared" si="3"/>
        <v>358</v>
      </c>
      <c r="I69" s="2">
        <f t="shared" si="18"/>
        <v>0</v>
      </c>
      <c r="J69">
        <f t="shared" si="19"/>
        <v>-225</v>
      </c>
      <c r="L69" t="s">
        <v>5</v>
      </c>
      <c r="M69" t="str">
        <f t="shared" si="6"/>
        <v>x</v>
      </c>
      <c r="N69" t="str">
        <f t="shared" si="20"/>
        <v>M 286,583  l 0,-225</v>
      </c>
    </row>
    <row r="70" spans="1:16" x14ac:dyDescent="0.2">
      <c r="A70">
        <v>22</v>
      </c>
      <c r="B70" s="2">
        <v>7</v>
      </c>
      <c r="C70" s="2">
        <v>8</v>
      </c>
      <c r="D70" s="2">
        <v>0</v>
      </c>
      <c r="E70" s="2">
        <f t="shared" si="0"/>
        <v>318</v>
      </c>
      <c r="F70" s="2">
        <f t="shared" si="1"/>
        <v>550</v>
      </c>
      <c r="G70" s="2">
        <f t="shared" si="2"/>
        <v>318</v>
      </c>
      <c r="H70" s="2">
        <f t="shared" si="3"/>
        <v>486</v>
      </c>
      <c r="I70" s="2">
        <f t="shared" si="18"/>
        <v>0</v>
      </c>
      <c r="J70">
        <f t="shared" si="19"/>
        <v>-64</v>
      </c>
      <c r="L70" t="s">
        <v>5</v>
      </c>
      <c r="M70" t="str">
        <f t="shared" si="6"/>
        <v>x</v>
      </c>
      <c r="N70" t="str">
        <f t="shared" si="20"/>
        <v>M 318,550  l 0,-64</v>
      </c>
    </row>
    <row r="71" spans="1:16" x14ac:dyDescent="0.2">
      <c r="A71">
        <v>23</v>
      </c>
      <c r="B71" s="2">
        <v>39</v>
      </c>
      <c r="C71" s="2">
        <v>37</v>
      </c>
      <c r="D71" s="2">
        <v>0</v>
      </c>
      <c r="E71" s="2">
        <f t="shared" si="0"/>
        <v>318</v>
      </c>
      <c r="F71" s="2">
        <f t="shared" si="1"/>
        <v>422</v>
      </c>
      <c r="G71" s="2">
        <f t="shared" si="2"/>
        <v>318</v>
      </c>
      <c r="H71" s="2">
        <f t="shared" si="3"/>
        <v>357</v>
      </c>
      <c r="I71" s="2">
        <f t="shared" si="18"/>
        <v>0</v>
      </c>
      <c r="J71">
        <f t="shared" si="19"/>
        <v>-65</v>
      </c>
      <c r="L71" t="s">
        <v>5</v>
      </c>
      <c r="M71" t="str">
        <f t="shared" si="6"/>
        <v>x</v>
      </c>
      <c r="N71" t="str">
        <f t="shared" si="20"/>
        <v>M 318,422  l 0,-65</v>
      </c>
    </row>
    <row r="72" spans="1:16" x14ac:dyDescent="0.2">
      <c r="A72">
        <v>24</v>
      </c>
      <c r="B72" s="2">
        <v>29</v>
      </c>
      <c r="C72" s="2">
        <v>23</v>
      </c>
      <c r="D72" s="2">
        <v>0</v>
      </c>
      <c r="E72" s="2">
        <f t="shared" si="0"/>
        <v>308</v>
      </c>
      <c r="F72" s="2">
        <f t="shared" si="1"/>
        <v>210</v>
      </c>
      <c r="G72" s="2">
        <f t="shared" si="2"/>
        <v>308</v>
      </c>
      <c r="H72" s="2">
        <f t="shared" si="3"/>
        <v>151</v>
      </c>
      <c r="I72" s="2">
        <f t="shared" ref="I72" si="21">G72-E72</f>
        <v>0</v>
      </c>
      <c r="J72">
        <f t="shared" ref="J72" si="22">H72-F72</f>
        <v>-59</v>
      </c>
      <c r="L72" t="s">
        <v>5</v>
      </c>
      <c r="M72" t="str">
        <f t="shared" si="6"/>
        <v>x</v>
      </c>
      <c r="N72" t="str">
        <f t="shared" ref="N72" si="23">"M "&amp;E72&amp;","&amp;F72&amp;"  l "&amp;I72&amp;","&amp;J72</f>
        <v>M 308,210  l 0,-59</v>
      </c>
    </row>
    <row r="73" spans="1:16" x14ac:dyDescent="0.2">
      <c r="A73">
        <v>25</v>
      </c>
      <c r="B73" s="2">
        <v>24</v>
      </c>
      <c r="C73" s="2">
        <v>25</v>
      </c>
      <c r="D73" s="2">
        <v>0</v>
      </c>
      <c r="E73" s="2">
        <f t="shared" si="0"/>
        <v>308</v>
      </c>
      <c r="F73" s="2">
        <f t="shared" si="1"/>
        <v>111</v>
      </c>
      <c r="G73" s="2">
        <f t="shared" si="2"/>
        <v>308</v>
      </c>
      <c r="H73" s="2">
        <f t="shared" si="3"/>
        <v>55</v>
      </c>
      <c r="I73" s="2">
        <f t="shared" ref="I73" si="24">G73-E73</f>
        <v>0</v>
      </c>
      <c r="J73">
        <f t="shared" ref="J73" si="25">H73-F73</f>
        <v>-56</v>
      </c>
      <c r="L73" t="s">
        <v>5</v>
      </c>
      <c r="M73" t="str">
        <f t="shared" si="6"/>
        <v>x</v>
      </c>
      <c r="N73" t="str">
        <f t="shared" ref="N73" si="26">"M "&amp;E73&amp;","&amp;F73&amp;"  l "&amp;I73&amp;","&amp;J73</f>
        <v>M 308,111  l 0,-56</v>
      </c>
    </row>
    <row r="74" spans="1:16" x14ac:dyDescent="0.2">
      <c r="B74" s="2"/>
      <c r="C74" s="2"/>
      <c r="I74" s="2"/>
    </row>
    <row r="75" spans="1:16" x14ac:dyDescent="0.2">
      <c r="B75" s="1" t="s">
        <v>0</v>
      </c>
      <c r="C75" s="1" t="s">
        <v>1</v>
      </c>
      <c r="D75" s="1" t="s">
        <v>19</v>
      </c>
      <c r="E75" s="2" t="s">
        <v>0</v>
      </c>
      <c r="G75" s="2" t="s">
        <v>1</v>
      </c>
      <c r="I75" s="2" t="s">
        <v>2</v>
      </c>
      <c r="K75" t="s">
        <v>4</v>
      </c>
      <c r="L75" s="1" t="s">
        <v>6</v>
      </c>
      <c r="M75" s="1"/>
      <c r="N75" s="1" t="s">
        <v>14</v>
      </c>
      <c r="O75" t="s">
        <v>13</v>
      </c>
      <c r="P75" t="str">
        <f>" id=""id"&amp;K75&amp;""""</f>
        <v xml:space="preserve"> id="idr"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gen3</vt:lpstr>
      <vt:lpstr>gen2</vt:lpstr>
      <vt:lpstr>'gen3'!curves</vt:lpstr>
      <vt:lpstr>curves</vt:lpstr>
      <vt:lpstr>'gen3'!points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2022-06-16T13:42:29Z</dcterms:created>
  <dcterms:modified xsi:type="dcterms:W3CDTF">2022-06-17T23:10:57Z</dcterms:modified>
</cp:coreProperties>
</file>