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bo\Documents\"/>
    </mc:Choice>
  </mc:AlternateContent>
  <xr:revisionPtr revIDLastSave="0" documentId="13_ncr:1_{94068C47-2430-433D-8ADD-15273B7041A3}" xr6:coauthVersionLast="47" xr6:coauthVersionMax="47" xr10:uidLastSave="{00000000-0000-0000-0000-000000000000}"/>
  <bookViews>
    <workbookView xWindow="-120" yWindow="-120" windowWidth="29040" windowHeight="17640" activeTab="1" xr2:uid="{87F9AF8D-7353-4897-9D98-663154B062F6}"/>
  </bookViews>
  <sheets>
    <sheet name="data" sheetId="1" r:id="rId1"/>
    <sheet name="Tabelle4" sheetId="4" r:id="rId2"/>
    <sheet name="wiki_incentiv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F3" i="4" a="1"/>
  <c r="F3" i="4" s="1"/>
  <c r="F4" i="4" a="1"/>
  <c r="F4" i="4" s="1"/>
  <c r="F10" i="4"/>
  <c r="F9" i="4"/>
  <c r="F8" i="4"/>
  <c r="F7" i="4"/>
  <c r="F6" i="4"/>
  <c r="F5" i="4"/>
  <c r="B2" i="1"/>
  <c r="C2" i="1"/>
  <c r="D2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K35" i="1"/>
  <c r="L35" i="1"/>
  <c r="M35" i="1"/>
  <c r="N35" i="1"/>
  <c r="J35" i="1"/>
  <c r="K34" i="1"/>
  <c r="L34" i="1"/>
  <c r="M34" i="1"/>
  <c r="N34" i="1"/>
  <c r="J34" i="1"/>
  <c r="K15" i="1"/>
  <c r="L15" i="1"/>
  <c r="M15" i="1"/>
  <c r="N15" i="1"/>
  <c r="J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<sst xmlns="http://schemas.openxmlformats.org/spreadsheetml/2006/main" count="164" uniqueCount="67">
  <si>
    <t>Country</t>
  </si>
  <si>
    <t>Gold</t>
  </si>
  <si>
    <t>Silver</t>
  </si>
  <si>
    <t>Bronze</t>
  </si>
  <si>
    <t>ppg</t>
  </si>
  <si>
    <t>pps</t>
  </si>
  <si>
    <t>ppb</t>
  </si>
  <si>
    <t>gw</t>
  </si>
  <si>
    <t>sw</t>
  </si>
  <si>
    <t>bw</t>
  </si>
  <si>
    <t>TÃ¼rkiye</t>
  </si>
  <si>
    <t>Australia</t>
  </si>
  <si>
    <t>Austria</t>
  </si>
  <si>
    <t>Azerbaijan</t>
  </si>
  <si>
    <t>Belgium</t>
  </si>
  <si>
    <t>Brazil</t>
  </si>
  <si>
    <t>Bulgaria</t>
  </si>
  <si>
    <t>Canada</t>
  </si>
  <si>
    <t>Denmark</t>
  </si>
  <si>
    <t>Estonia</t>
  </si>
  <si>
    <t>Finland</t>
  </si>
  <si>
    <t>Fiji</t>
  </si>
  <si>
    <t>France</t>
  </si>
  <si>
    <t>Germany</t>
  </si>
  <si>
    <t>Great Britain</t>
  </si>
  <si>
    <t>Hong Kong</t>
  </si>
  <si>
    <t>Hungary</t>
  </si>
  <si>
    <t>Indonesia</t>
  </si>
  <si>
    <t>Israel</t>
  </si>
  <si>
    <t>Italy</t>
  </si>
  <si>
    <t>Japan</t>
  </si>
  <si>
    <t>Kazakhstan</t>
  </si>
  <si>
    <t>Kosovo</t>
  </si>
  <si>
    <t>Liechtenstein</t>
  </si>
  <si>
    <t>Lithuania</t>
  </si>
  <si>
    <t>Malaysia</t>
  </si>
  <si>
    <t>Mexico</t>
  </si>
  <si>
    <t>Morocco</t>
  </si>
  <si>
    <t>Netherlands</t>
  </si>
  <si>
    <t>New Zealand</t>
  </si>
  <si>
    <t>Norway</t>
  </si>
  <si>
    <t>Philippines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</si>
  <si>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</si>
  <si>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</si>
  <si>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</si>
  <si>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</si>
  <si>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</si>
  <si>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</si>
  <si>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</si>
  <si>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</si>
  <si>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</si>
  <si>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</si>
  <si>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Chinese Taipei (Taiwan)</t>
  </si>
  <si>
    <t>Thailand</t>
  </si>
  <si>
    <t>United States</t>
  </si>
  <si>
    <t>Countries</t>
  </si>
  <si>
    <t>https://en.wikipedia.org/wiki/Incentives_for_Olympic_medalists_by_country</t>
  </si>
  <si>
    <t>Taiwan</t>
  </si>
  <si>
    <t>part</t>
  </si>
  <si>
    <t>tw</t>
  </si>
  <si>
    <t>East Germany</t>
  </si>
  <si>
    <t>West Germany</t>
  </si>
  <si>
    <t>Russian Empire</t>
  </si>
  <si>
    <t xml:space="preserve">Serbia </t>
  </si>
  <si>
    <t>Serbia and Montenegro</t>
  </si>
  <si>
    <t>Turkey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</si>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</sst>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6" fontId="0" fillId="0" borderId="0" xfId="0" applyNumberFormat="1"/>
    <xf numFmtId="0" fontId="1" fillId="0" borderId="0" xfId="1"/>
    <xf numFmtId="3" fontId="0" fillId="0" borderId="0" xfId="0" applyNumberFormat="1"/>
    <xf numFmtId="0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Incentives_for_Olympic_medalists_by_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5583-44BF-4991-A2F6-580C307DB5F3}">
  <dimension ref="A1:AG46"/>
  <sheetViews>
    <sheetView topLeftCell="A8" workbookViewId="0">
      <selection activeCell="Q37" sqref="Q37"/>
    </sheetView>
  </sheetViews>
  <sheetFormatPr baseColWidth="10" defaultRowHeight="15" x14ac:dyDescent="0.25"/>
  <cols>
    <col min="2" max="2" width="14.42578125" customWidth="1"/>
    <col min="3" max="3" width="15.28515625" customWidth="1"/>
    <col min="4" max="4" width="13.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58</v>
      </c>
      <c r="K1" t="s">
        <v>7</v>
      </c>
      <c r="L1" t="s">
        <v>8</v>
      </c>
      <c r="M1" t="s">
        <v>9</v>
      </c>
      <c r="N1" t="s">
        <v>59</v>
      </c>
    </row>
    <row r="2" spans="1:33" x14ac:dyDescent="0.25">
      <c r="A2" t="s">
        <v>11</v>
      </c>
      <c r="B2" s="2">
        <f>F2*K2/1000</f>
        <v>3400</v>
      </c>
      <c r="C2" s="2">
        <f t="shared" ref="C2:D2" si="0">G2*L2/1000</f>
        <v>2700</v>
      </c>
      <c r="D2" s="2">
        <f t="shared" si="0"/>
        <v>2160</v>
      </c>
      <c r="F2" s="2">
        <v>20000</v>
      </c>
      <c r="G2" s="2">
        <v>15000</v>
      </c>
      <c r="H2" s="2">
        <v>10000</v>
      </c>
      <c r="J2">
        <v>47</v>
      </c>
      <c r="K2">
        <v>170</v>
      </c>
      <c r="L2">
        <v>180</v>
      </c>
      <c r="M2">
        <v>216</v>
      </c>
      <c r="N2">
        <v>566</v>
      </c>
    </row>
    <row r="3" spans="1:33" x14ac:dyDescent="0.25">
      <c r="A3" t="s">
        <v>12</v>
      </c>
      <c r="B3" s="2">
        <f t="shared" ref="B3:B45" si="1">F3*K3/1000</f>
        <v>1664.9359999999999</v>
      </c>
      <c r="C3" s="2">
        <f t="shared" ref="C3:C45" si="2">G3*L3/1000</f>
        <v>1722</v>
      </c>
      <c r="D3" s="2">
        <f t="shared" ref="D3:D45" si="3">H3*M3/1000</f>
        <v>1562.616</v>
      </c>
      <c r="F3" s="2">
        <v>18296</v>
      </c>
      <c r="G3" s="2">
        <v>14000</v>
      </c>
      <c r="H3" s="2">
        <v>11838</v>
      </c>
      <c r="J3">
        <v>52</v>
      </c>
      <c r="K3">
        <v>91</v>
      </c>
      <c r="L3">
        <v>123</v>
      </c>
      <c r="M3">
        <v>132</v>
      </c>
      <c r="N3">
        <v>346</v>
      </c>
    </row>
    <row r="4" spans="1:33" x14ac:dyDescent="0.25">
      <c r="A4" t="s">
        <v>13</v>
      </c>
      <c r="B4" s="2">
        <f t="shared" si="1"/>
        <v>1645</v>
      </c>
      <c r="C4" s="2">
        <f t="shared" si="2"/>
        <v>1645</v>
      </c>
      <c r="D4" s="2">
        <f t="shared" si="3"/>
        <v>1645</v>
      </c>
      <c r="F4" s="2">
        <v>235000</v>
      </c>
      <c r="G4" s="2">
        <v>117500</v>
      </c>
      <c r="H4" s="2">
        <v>58750</v>
      </c>
      <c r="J4">
        <v>14</v>
      </c>
      <c r="K4">
        <v>7</v>
      </c>
      <c r="L4">
        <v>14</v>
      </c>
      <c r="M4">
        <v>28</v>
      </c>
      <c r="N4">
        <v>49</v>
      </c>
    </row>
    <row r="5" spans="1:33" x14ac:dyDescent="0.25">
      <c r="A5" t="s">
        <v>14</v>
      </c>
      <c r="B5" s="2">
        <f t="shared" si="1"/>
        <v>2489.3359999999998</v>
      </c>
      <c r="C5" s="2">
        <f t="shared" si="2"/>
        <v>1883.26</v>
      </c>
      <c r="D5" s="2">
        <f t="shared" si="3"/>
        <v>1320.4059999999999</v>
      </c>
      <c r="F5" s="2">
        <v>54116</v>
      </c>
      <c r="G5" s="2">
        <v>32470</v>
      </c>
      <c r="H5" s="2">
        <v>21646</v>
      </c>
      <c r="J5">
        <v>49</v>
      </c>
      <c r="K5">
        <v>46</v>
      </c>
      <c r="L5">
        <v>58</v>
      </c>
      <c r="M5">
        <v>61</v>
      </c>
      <c r="N5">
        <v>165</v>
      </c>
    </row>
    <row r="6" spans="1:33" x14ac:dyDescent="0.25">
      <c r="A6" t="s">
        <v>15</v>
      </c>
      <c r="B6" s="2">
        <f t="shared" si="1"/>
        <v>1813</v>
      </c>
      <c r="C6" s="2">
        <f t="shared" si="2"/>
        <v>1218</v>
      </c>
      <c r="D6" s="2">
        <f t="shared" si="3"/>
        <v>1420</v>
      </c>
      <c r="F6" s="2">
        <v>49000</v>
      </c>
      <c r="G6" s="2">
        <v>29000</v>
      </c>
      <c r="H6" s="2">
        <v>20000</v>
      </c>
      <c r="J6">
        <v>32</v>
      </c>
      <c r="K6">
        <v>37</v>
      </c>
      <c r="L6">
        <v>42</v>
      </c>
      <c r="M6">
        <v>71</v>
      </c>
      <c r="N6">
        <v>150</v>
      </c>
    </row>
    <row r="7" spans="1:33" x14ac:dyDescent="0.25">
      <c r="A7" t="s">
        <v>16</v>
      </c>
      <c r="B7" s="2">
        <f t="shared" si="1"/>
        <v>5005.4399999999996</v>
      </c>
      <c r="C7" s="2">
        <f t="shared" si="2"/>
        <v>6552.54</v>
      </c>
      <c r="D7" s="2">
        <f t="shared" si="3"/>
        <v>4641.4250000000002</v>
      </c>
      <c r="F7" s="2">
        <v>91008</v>
      </c>
      <c r="G7" s="2">
        <v>72806</v>
      </c>
      <c r="H7" s="2">
        <v>54605</v>
      </c>
      <c r="J7">
        <v>42</v>
      </c>
      <c r="K7">
        <v>55</v>
      </c>
      <c r="L7">
        <v>90</v>
      </c>
      <c r="M7">
        <v>85</v>
      </c>
      <c r="N7">
        <v>230</v>
      </c>
    </row>
    <row r="8" spans="1:33" x14ac:dyDescent="0.25">
      <c r="A8" t="s">
        <v>17</v>
      </c>
      <c r="B8" s="2">
        <f t="shared" si="1"/>
        <v>2368</v>
      </c>
      <c r="C8" s="2">
        <f t="shared" si="2"/>
        <v>2184</v>
      </c>
      <c r="D8" s="2">
        <f t="shared" si="3"/>
        <v>1768</v>
      </c>
      <c r="F8" s="2">
        <v>16000</v>
      </c>
      <c r="G8" s="2">
        <v>12000</v>
      </c>
      <c r="H8" s="2">
        <v>8000</v>
      </c>
      <c r="J8">
        <v>51</v>
      </c>
      <c r="K8">
        <v>148</v>
      </c>
      <c r="L8">
        <v>182</v>
      </c>
      <c r="M8">
        <v>221</v>
      </c>
      <c r="N8">
        <v>551</v>
      </c>
    </row>
    <row r="9" spans="1:33" x14ac:dyDescent="0.25">
      <c r="A9" t="s">
        <v>57</v>
      </c>
      <c r="B9" s="2">
        <f t="shared" si="1"/>
        <v>5040</v>
      </c>
      <c r="C9" s="2">
        <f t="shared" si="2"/>
        <v>2761</v>
      </c>
      <c r="D9" s="2">
        <f t="shared" si="3"/>
        <v>3204</v>
      </c>
      <c r="F9" s="2">
        <v>720000</v>
      </c>
      <c r="G9" s="2">
        <v>251000</v>
      </c>
      <c r="H9" s="2">
        <v>178000</v>
      </c>
      <c r="J9">
        <v>28</v>
      </c>
      <c r="K9">
        <v>7</v>
      </c>
      <c r="L9">
        <v>11</v>
      </c>
      <c r="M9">
        <v>18</v>
      </c>
      <c r="N9">
        <v>36</v>
      </c>
    </row>
    <row r="10" spans="1:33" x14ac:dyDescent="0.25">
      <c r="A10" t="s">
        <v>18</v>
      </c>
      <c r="B10" s="2">
        <f t="shared" si="1"/>
        <v>766.17600000000004</v>
      </c>
      <c r="C10" s="2">
        <f t="shared" si="2"/>
        <v>945.70899999999995</v>
      </c>
      <c r="D10" s="2">
        <f t="shared" si="3"/>
        <v>630.49900000000002</v>
      </c>
      <c r="F10" s="2">
        <v>15962</v>
      </c>
      <c r="G10" s="2">
        <v>11971</v>
      </c>
      <c r="H10" s="2">
        <v>7981</v>
      </c>
      <c r="J10">
        <v>43</v>
      </c>
      <c r="K10">
        <v>48</v>
      </c>
      <c r="L10">
        <v>79</v>
      </c>
      <c r="M10">
        <v>79</v>
      </c>
      <c r="N10">
        <v>206</v>
      </c>
    </row>
    <row r="11" spans="1:33" x14ac:dyDescent="0.25">
      <c r="A11" t="s">
        <v>19</v>
      </c>
      <c r="B11" s="2">
        <f t="shared" si="1"/>
        <v>1645</v>
      </c>
      <c r="C11" s="2">
        <f t="shared" si="2"/>
        <v>904.75</v>
      </c>
      <c r="D11" s="2">
        <f t="shared" si="3"/>
        <v>988</v>
      </c>
      <c r="F11" s="2">
        <v>117500</v>
      </c>
      <c r="G11" s="2">
        <v>82250</v>
      </c>
      <c r="H11" s="2">
        <v>52000</v>
      </c>
      <c r="J11">
        <v>24</v>
      </c>
      <c r="K11">
        <v>14</v>
      </c>
      <c r="L11">
        <v>11</v>
      </c>
      <c r="M11">
        <v>19</v>
      </c>
      <c r="N11">
        <v>44</v>
      </c>
    </row>
    <row r="12" spans="1:33" x14ac:dyDescent="0.25">
      <c r="A12" t="s">
        <v>21</v>
      </c>
      <c r="B12" s="2">
        <f t="shared" si="1"/>
        <v>100</v>
      </c>
      <c r="C12" s="2">
        <f t="shared" si="2"/>
        <v>0</v>
      </c>
      <c r="D12" s="2">
        <f t="shared" si="3"/>
        <v>10</v>
      </c>
      <c r="F12" s="2">
        <v>50000</v>
      </c>
      <c r="G12" s="2">
        <v>20000</v>
      </c>
      <c r="H12" s="2">
        <v>10000</v>
      </c>
      <c r="J12">
        <v>18</v>
      </c>
      <c r="K12">
        <v>2</v>
      </c>
      <c r="L12">
        <v>0</v>
      </c>
      <c r="M12">
        <v>1</v>
      </c>
      <c r="N12">
        <v>3</v>
      </c>
    </row>
    <row r="13" spans="1:33" x14ac:dyDescent="0.25">
      <c r="A13" t="s">
        <v>20</v>
      </c>
      <c r="B13" s="2">
        <f t="shared" si="1"/>
        <v>8663.9320000000007</v>
      </c>
      <c r="C13" s="2">
        <f t="shared" si="2"/>
        <v>5340.75</v>
      </c>
      <c r="D13" s="2">
        <f t="shared" si="3"/>
        <v>4367.6080000000002</v>
      </c>
      <c r="F13" s="2">
        <v>59342</v>
      </c>
      <c r="G13" s="2">
        <v>35605</v>
      </c>
      <c r="H13" s="2">
        <v>23737</v>
      </c>
      <c r="J13">
        <v>50</v>
      </c>
      <c r="K13">
        <v>146</v>
      </c>
      <c r="L13">
        <v>150</v>
      </c>
      <c r="M13">
        <v>184</v>
      </c>
      <c r="N13">
        <v>480</v>
      </c>
    </row>
    <row r="14" spans="1:33" x14ac:dyDescent="0.25">
      <c r="A14" t="s">
        <v>22</v>
      </c>
      <c r="B14" s="2">
        <f t="shared" si="1"/>
        <v>22880.880000000001</v>
      </c>
      <c r="C14" s="2">
        <f t="shared" si="2"/>
        <v>12697.155000000001</v>
      </c>
      <c r="D14" s="2">
        <f t="shared" si="3"/>
        <v>7193.4440000000004</v>
      </c>
      <c r="F14" s="2">
        <v>86670</v>
      </c>
      <c r="G14" s="2">
        <v>43335</v>
      </c>
      <c r="H14" s="2">
        <v>21667</v>
      </c>
      <c r="J14">
        <v>53</v>
      </c>
      <c r="K14">
        <v>264</v>
      </c>
      <c r="L14">
        <v>293</v>
      </c>
      <c r="M14">
        <v>332</v>
      </c>
      <c r="N14">
        <v>889</v>
      </c>
      <c r="Q14" t="s">
        <v>23</v>
      </c>
      <c r="W14" t="s">
        <v>60</v>
      </c>
      <c r="AC14" t="s">
        <v>61</v>
      </c>
    </row>
    <row r="15" spans="1:33" x14ac:dyDescent="0.25">
      <c r="A15" t="s">
        <v>23</v>
      </c>
      <c r="B15" s="2">
        <f t="shared" si="1"/>
        <v>12408</v>
      </c>
      <c r="C15" s="2">
        <f t="shared" si="2"/>
        <v>9384</v>
      </c>
      <c r="D15" s="2">
        <f t="shared" si="3"/>
        <v>6248</v>
      </c>
      <c r="F15" s="2">
        <v>22000</v>
      </c>
      <c r="G15" s="2">
        <v>17000</v>
      </c>
      <c r="H15" s="2">
        <v>11000</v>
      </c>
      <c r="J15">
        <f>Q15+W15+AC15</f>
        <v>52</v>
      </c>
      <c r="K15">
        <f t="shared" ref="K15:N15" si="4">R15+X15+AD15</f>
        <v>564</v>
      </c>
      <c r="L15">
        <f t="shared" si="4"/>
        <v>552</v>
      </c>
      <c r="M15">
        <f t="shared" si="4"/>
        <v>568</v>
      </c>
      <c r="N15">
        <f t="shared" si="4"/>
        <v>1684</v>
      </c>
      <c r="Q15">
        <v>30</v>
      </c>
      <c r="R15">
        <v>305</v>
      </c>
      <c r="S15">
        <v>305</v>
      </c>
      <c r="T15">
        <v>312</v>
      </c>
      <c r="U15">
        <v>922</v>
      </c>
      <c r="W15">
        <v>11</v>
      </c>
      <c r="X15">
        <v>192</v>
      </c>
      <c r="Y15">
        <v>165</v>
      </c>
      <c r="Z15">
        <v>162</v>
      </c>
      <c r="AA15">
        <v>519</v>
      </c>
      <c r="AC15">
        <v>11</v>
      </c>
      <c r="AD15">
        <v>67</v>
      </c>
      <c r="AE15">
        <v>82</v>
      </c>
      <c r="AF15">
        <v>94</v>
      </c>
      <c r="AG15">
        <v>243</v>
      </c>
    </row>
    <row r="16" spans="1:33" x14ac:dyDescent="0.25">
      <c r="A16" t="s">
        <v>24</v>
      </c>
      <c r="B16" s="2">
        <f t="shared" si="1"/>
        <v>0</v>
      </c>
      <c r="C16" s="2">
        <f t="shared" si="2"/>
        <v>0</v>
      </c>
      <c r="D16" s="2">
        <f t="shared" si="3"/>
        <v>0</v>
      </c>
      <c r="F16" s="2">
        <v>0</v>
      </c>
      <c r="G16" s="2">
        <v>0</v>
      </c>
      <c r="H16" s="2">
        <v>0</v>
      </c>
      <c r="J16">
        <v>53</v>
      </c>
      <c r="K16">
        <v>296</v>
      </c>
      <c r="L16">
        <v>323</v>
      </c>
      <c r="M16">
        <v>331</v>
      </c>
      <c r="N16">
        <v>950</v>
      </c>
    </row>
    <row r="17" spans="1:14" x14ac:dyDescent="0.25">
      <c r="A17" t="s">
        <v>25</v>
      </c>
      <c r="B17" s="2">
        <f t="shared" si="1"/>
        <v>1539.116</v>
      </c>
      <c r="C17" s="2">
        <f t="shared" si="2"/>
        <v>1152.837</v>
      </c>
      <c r="D17" s="2">
        <f t="shared" si="3"/>
        <v>768.55600000000004</v>
      </c>
      <c r="F17" s="2">
        <v>769558</v>
      </c>
      <c r="G17" s="2">
        <v>384279</v>
      </c>
      <c r="H17" s="2">
        <v>192139</v>
      </c>
      <c r="J17">
        <v>23</v>
      </c>
      <c r="K17">
        <v>2</v>
      </c>
      <c r="L17">
        <v>3</v>
      </c>
      <c r="M17">
        <v>4</v>
      </c>
      <c r="N17">
        <v>9</v>
      </c>
    </row>
    <row r="18" spans="1:14" x14ac:dyDescent="0.25">
      <c r="A18" t="s">
        <v>26</v>
      </c>
      <c r="B18" s="2">
        <f t="shared" si="1"/>
        <v>27450</v>
      </c>
      <c r="C18" s="2">
        <f t="shared" si="2"/>
        <v>16536</v>
      </c>
      <c r="D18" s="2">
        <f t="shared" si="3"/>
        <v>15288</v>
      </c>
      <c r="F18" s="2">
        <v>150000</v>
      </c>
      <c r="G18" s="2">
        <v>106000</v>
      </c>
      <c r="H18" s="2">
        <v>84000</v>
      </c>
      <c r="J18">
        <v>51</v>
      </c>
      <c r="K18">
        <v>183</v>
      </c>
      <c r="L18">
        <v>156</v>
      </c>
      <c r="M18">
        <v>182</v>
      </c>
      <c r="N18">
        <v>521</v>
      </c>
    </row>
    <row r="19" spans="1:14" x14ac:dyDescent="0.25">
      <c r="A19" t="s">
        <v>27</v>
      </c>
      <c r="B19" s="2">
        <f t="shared" si="1"/>
        <v>2768</v>
      </c>
      <c r="C19" s="2">
        <f t="shared" si="2"/>
        <v>1939</v>
      </c>
      <c r="D19" s="2">
        <f t="shared" si="3"/>
        <v>1038.75</v>
      </c>
      <c r="F19" s="2">
        <v>346000</v>
      </c>
      <c r="G19" s="2">
        <v>138500</v>
      </c>
      <c r="H19" s="2">
        <v>69250</v>
      </c>
      <c r="J19">
        <v>16</v>
      </c>
      <c r="K19">
        <v>8</v>
      </c>
      <c r="L19">
        <v>14</v>
      </c>
      <c r="M19">
        <v>15</v>
      </c>
      <c r="N19">
        <v>37</v>
      </c>
    </row>
    <row r="20" spans="1:14" x14ac:dyDescent="0.25">
      <c r="A20" t="s">
        <v>28</v>
      </c>
      <c r="B20" s="2">
        <f t="shared" si="1"/>
        <v>789</v>
      </c>
      <c r="C20" s="2">
        <f t="shared" si="2"/>
        <v>197</v>
      </c>
      <c r="D20" s="2">
        <f t="shared" si="3"/>
        <v>1179</v>
      </c>
      <c r="F20" s="2">
        <v>263000</v>
      </c>
      <c r="G20" s="2">
        <v>197000</v>
      </c>
      <c r="H20" s="2">
        <v>131000</v>
      </c>
      <c r="J20">
        <v>25</v>
      </c>
      <c r="K20">
        <v>3</v>
      </c>
      <c r="L20">
        <v>1</v>
      </c>
      <c r="M20">
        <v>9</v>
      </c>
      <c r="N20">
        <v>13</v>
      </c>
    </row>
    <row r="21" spans="1:14" x14ac:dyDescent="0.25">
      <c r="A21" t="s">
        <v>29</v>
      </c>
      <c r="B21" s="2">
        <f t="shared" si="1"/>
        <v>55167</v>
      </c>
      <c r="C21" s="2">
        <f t="shared" si="2"/>
        <v>24717</v>
      </c>
      <c r="D21" s="2">
        <f t="shared" si="3"/>
        <v>19099</v>
      </c>
      <c r="F21" s="2">
        <v>213000</v>
      </c>
      <c r="G21" s="2">
        <v>107000</v>
      </c>
      <c r="H21" s="2">
        <v>71000</v>
      </c>
      <c r="J21">
        <v>52</v>
      </c>
      <c r="K21">
        <v>259</v>
      </c>
      <c r="L21">
        <v>231</v>
      </c>
      <c r="M21">
        <v>269</v>
      </c>
      <c r="N21">
        <v>759</v>
      </c>
    </row>
    <row r="22" spans="1:14" x14ac:dyDescent="0.25">
      <c r="A22" t="s">
        <v>30</v>
      </c>
      <c r="B22" s="2">
        <f t="shared" si="1"/>
        <v>8370</v>
      </c>
      <c r="C22" s="2">
        <f t="shared" si="2"/>
        <v>3222</v>
      </c>
      <c r="D22" s="2">
        <f t="shared" si="3"/>
        <v>1872</v>
      </c>
      <c r="F22" s="2">
        <v>45000</v>
      </c>
      <c r="G22" s="2">
        <v>18000</v>
      </c>
      <c r="H22" s="2">
        <v>9000</v>
      </c>
      <c r="J22">
        <v>45</v>
      </c>
      <c r="K22">
        <v>186</v>
      </c>
      <c r="L22">
        <v>179</v>
      </c>
      <c r="M22">
        <v>208</v>
      </c>
      <c r="N22">
        <v>573</v>
      </c>
    </row>
    <row r="23" spans="1:14" x14ac:dyDescent="0.25">
      <c r="A23" t="s">
        <v>31</v>
      </c>
      <c r="B23" s="2">
        <f t="shared" si="1"/>
        <v>3750</v>
      </c>
      <c r="C23" s="2">
        <f t="shared" si="2"/>
        <v>3750</v>
      </c>
      <c r="D23" s="2">
        <f t="shared" si="3"/>
        <v>2925</v>
      </c>
      <c r="F23" s="2">
        <v>250000</v>
      </c>
      <c r="G23" s="2">
        <v>150000</v>
      </c>
      <c r="H23" s="2">
        <v>75000</v>
      </c>
      <c r="J23">
        <v>15</v>
      </c>
      <c r="K23">
        <v>15</v>
      </c>
      <c r="L23">
        <v>25</v>
      </c>
      <c r="M23">
        <v>39</v>
      </c>
      <c r="N23">
        <v>79</v>
      </c>
    </row>
    <row r="24" spans="1:14" x14ac:dyDescent="0.25">
      <c r="A24" t="s">
        <v>32</v>
      </c>
      <c r="B24" s="2">
        <f t="shared" si="1"/>
        <v>356.04899999999998</v>
      </c>
      <c r="C24" s="2">
        <f t="shared" si="2"/>
        <v>0</v>
      </c>
      <c r="D24" s="2">
        <f t="shared" si="3"/>
        <v>0</v>
      </c>
      <c r="F24" s="2">
        <v>118683</v>
      </c>
      <c r="G24" s="2">
        <v>71210</v>
      </c>
      <c r="H24" s="2">
        <v>47473</v>
      </c>
      <c r="J24">
        <v>4</v>
      </c>
      <c r="K24">
        <v>3</v>
      </c>
      <c r="L24">
        <v>0</v>
      </c>
      <c r="M24">
        <v>0</v>
      </c>
      <c r="N24">
        <v>3</v>
      </c>
    </row>
    <row r="25" spans="1:14" x14ac:dyDescent="0.25">
      <c r="A25" t="s">
        <v>33</v>
      </c>
      <c r="B25" s="2">
        <f t="shared" si="1"/>
        <v>55.204000000000001</v>
      </c>
      <c r="C25" s="2">
        <f t="shared" si="2"/>
        <v>44.164000000000001</v>
      </c>
      <c r="D25" s="2">
        <f t="shared" si="3"/>
        <v>99.366</v>
      </c>
      <c r="F25" s="2">
        <v>27602</v>
      </c>
      <c r="G25" s="2">
        <v>22082</v>
      </c>
      <c r="H25" s="2">
        <v>16561</v>
      </c>
      <c r="J25">
        <v>38</v>
      </c>
      <c r="K25">
        <v>2</v>
      </c>
      <c r="L25">
        <v>2</v>
      </c>
      <c r="M25">
        <v>6</v>
      </c>
      <c r="N25">
        <v>10</v>
      </c>
    </row>
    <row r="26" spans="1:14" x14ac:dyDescent="0.25">
      <c r="A26" t="s">
        <v>34</v>
      </c>
      <c r="B26" s="2">
        <f t="shared" si="1"/>
        <v>868.75800000000004</v>
      </c>
      <c r="C26" s="2">
        <f t="shared" si="2"/>
        <v>506.779</v>
      </c>
      <c r="D26" s="2">
        <f t="shared" si="3"/>
        <v>705.09400000000005</v>
      </c>
      <c r="F26" s="2">
        <v>144793</v>
      </c>
      <c r="G26" s="2">
        <v>72397</v>
      </c>
      <c r="H26" s="2">
        <v>54238</v>
      </c>
      <c r="J26">
        <v>20</v>
      </c>
      <c r="K26">
        <v>6</v>
      </c>
      <c r="L26">
        <v>7</v>
      </c>
      <c r="M26">
        <v>13</v>
      </c>
      <c r="N26">
        <v>26</v>
      </c>
    </row>
    <row r="27" spans="1:14" x14ac:dyDescent="0.25">
      <c r="A27" t="s">
        <v>35</v>
      </c>
      <c r="B27" s="2">
        <f t="shared" si="1"/>
        <v>0</v>
      </c>
      <c r="C27" s="2">
        <f t="shared" si="2"/>
        <v>568</v>
      </c>
      <c r="D27" s="2">
        <f t="shared" si="3"/>
        <v>120</v>
      </c>
      <c r="F27" s="2">
        <v>236000</v>
      </c>
      <c r="G27" s="2">
        <v>71000</v>
      </c>
      <c r="H27" s="2">
        <v>24000</v>
      </c>
      <c r="J27">
        <v>16</v>
      </c>
      <c r="K27">
        <v>0</v>
      </c>
      <c r="L27">
        <v>8</v>
      </c>
      <c r="M27">
        <v>5</v>
      </c>
      <c r="N27">
        <v>13</v>
      </c>
    </row>
    <row r="28" spans="1:14" x14ac:dyDescent="0.25">
      <c r="A28" t="s">
        <v>36</v>
      </c>
      <c r="B28" s="2">
        <f t="shared" si="1"/>
        <v>2199.7559999999999</v>
      </c>
      <c r="C28" s="2">
        <f t="shared" si="2"/>
        <v>2707.3919999999998</v>
      </c>
      <c r="D28" s="2">
        <f t="shared" si="3"/>
        <v>2030.5440000000001</v>
      </c>
      <c r="F28" s="2">
        <v>169212</v>
      </c>
      <c r="G28" s="2">
        <v>112808</v>
      </c>
      <c r="H28" s="2">
        <v>56404</v>
      </c>
      <c r="J28">
        <v>34</v>
      </c>
      <c r="K28">
        <v>13</v>
      </c>
      <c r="L28">
        <v>24</v>
      </c>
      <c r="M28">
        <v>36</v>
      </c>
      <c r="N28">
        <v>73</v>
      </c>
    </row>
    <row r="29" spans="1:14" x14ac:dyDescent="0.25">
      <c r="A29" t="s">
        <v>37</v>
      </c>
      <c r="B29" s="2">
        <f t="shared" si="1"/>
        <v>1575.4690000000001</v>
      </c>
      <c r="C29" s="2">
        <f t="shared" si="2"/>
        <v>703.33500000000004</v>
      </c>
      <c r="D29" s="2">
        <f t="shared" si="3"/>
        <v>1012.8</v>
      </c>
      <c r="F29" s="2">
        <v>225067</v>
      </c>
      <c r="G29" s="2">
        <v>140667</v>
      </c>
      <c r="H29" s="2">
        <v>84400</v>
      </c>
      <c r="J29">
        <v>23</v>
      </c>
      <c r="K29">
        <v>7</v>
      </c>
      <c r="L29">
        <v>5</v>
      </c>
      <c r="M29">
        <v>12</v>
      </c>
      <c r="N29">
        <v>24</v>
      </c>
    </row>
    <row r="30" spans="1:14" x14ac:dyDescent="0.25">
      <c r="A30" t="s">
        <v>38</v>
      </c>
      <c r="B30" s="2">
        <f t="shared" si="1"/>
        <v>4826.8720000000003</v>
      </c>
      <c r="C30" s="2">
        <f t="shared" si="2"/>
        <v>3766.84</v>
      </c>
      <c r="D30" s="2">
        <f t="shared" si="3"/>
        <v>2723.2689999999998</v>
      </c>
      <c r="F30" s="2">
        <v>32614</v>
      </c>
      <c r="G30" s="2">
        <v>24460</v>
      </c>
      <c r="H30" s="2">
        <v>16307</v>
      </c>
      <c r="J30">
        <v>49</v>
      </c>
      <c r="K30">
        <v>148</v>
      </c>
      <c r="L30">
        <v>154</v>
      </c>
      <c r="M30">
        <v>167</v>
      </c>
      <c r="N30">
        <v>469</v>
      </c>
    </row>
    <row r="31" spans="1:14" x14ac:dyDescent="0.25">
      <c r="A31" t="s">
        <v>39</v>
      </c>
      <c r="B31" s="2">
        <f t="shared" si="1"/>
        <v>0</v>
      </c>
      <c r="C31" s="2">
        <f t="shared" si="2"/>
        <v>0</v>
      </c>
      <c r="D31" s="2">
        <f t="shared" si="3"/>
        <v>0</v>
      </c>
      <c r="F31" s="2">
        <v>0</v>
      </c>
      <c r="G31" s="2">
        <v>0</v>
      </c>
      <c r="H31" s="2">
        <v>0</v>
      </c>
      <c r="J31">
        <v>41</v>
      </c>
      <c r="K31">
        <v>55</v>
      </c>
      <c r="L31">
        <v>35</v>
      </c>
      <c r="M31">
        <v>53</v>
      </c>
      <c r="N31">
        <v>143</v>
      </c>
    </row>
    <row r="32" spans="1:14" x14ac:dyDescent="0.25">
      <c r="A32" t="s">
        <v>40</v>
      </c>
      <c r="B32" s="2">
        <f t="shared" si="1"/>
        <v>0</v>
      </c>
      <c r="C32" s="2">
        <f t="shared" si="2"/>
        <v>0</v>
      </c>
      <c r="D32" s="2">
        <f t="shared" si="3"/>
        <v>0</v>
      </c>
      <c r="F32" s="2">
        <v>0</v>
      </c>
      <c r="G32" s="2">
        <v>0</v>
      </c>
      <c r="H32" s="2">
        <v>0</v>
      </c>
      <c r="J32">
        <v>51</v>
      </c>
      <c r="K32">
        <v>209</v>
      </c>
      <c r="L32">
        <v>186</v>
      </c>
      <c r="M32">
        <v>173</v>
      </c>
      <c r="N32">
        <v>568</v>
      </c>
    </row>
    <row r="33" spans="1:30" x14ac:dyDescent="0.25">
      <c r="A33" t="s">
        <v>41</v>
      </c>
      <c r="B33" s="2">
        <f t="shared" si="1"/>
        <v>200</v>
      </c>
      <c r="C33" s="2">
        <f t="shared" si="2"/>
        <v>500</v>
      </c>
      <c r="D33" s="2">
        <f t="shared" si="3"/>
        <v>320</v>
      </c>
      <c r="F33" s="2">
        <v>200000</v>
      </c>
      <c r="G33" s="2">
        <v>100000</v>
      </c>
      <c r="H33" s="2">
        <v>40000</v>
      </c>
      <c r="J33">
        <v>28</v>
      </c>
      <c r="K33">
        <v>1</v>
      </c>
      <c r="L33">
        <v>5</v>
      </c>
      <c r="M33">
        <v>8</v>
      </c>
      <c r="N33">
        <v>14</v>
      </c>
      <c r="Q33" t="s">
        <v>42</v>
      </c>
      <c r="W33" t="s">
        <v>62</v>
      </c>
    </row>
    <row r="34" spans="1:30" x14ac:dyDescent="0.25">
      <c r="A34" t="s">
        <v>42</v>
      </c>
      <c r="B34" s="2">
        <f t="shared" si="1"/>
        <v>11895</v>
      </c>
      <c r="C34" s="2">
        <f t="shared" si="2"/>
        <v>6422</v>
      </c>
      <c r="D34" s="2">
        <f t="shared" si="3"/>
        <v>4888</v>
      </c>
      <c r="F34" s="2">
        <v>61000</v>
      </c>
      <c r="G34" s="2">
        <v>38000</v>
      </c>
      <c r="H34" s="2">
        <v>26000</v>
      </c>
      <c r="J34">
        <f>Q34+W34</f>
        <v>15</v>
      </c>
      <c r="K34">
        <f t="shared" ref="K34:N34" si="5">R34+X34</f>
        <v>195</v>
      </c>
      <c r="L34">
        <f t="shared" si="5"/>
        <v>169</v>
      </c>
      <c r="M34">
        <f t="shared" si="5"/>
        <v>188</v>
      </c>
      <c r="N34">
        <f t="shared" si="5"/>
        <v>552</v>
      </c>
      <c r="Q34">
        <v>12</v>
      </c>
      <c r="R34">
        <v>194</v>
      </c>
      <c r="S34">
        <v>165</v>
      </c>
      <c r="T34">
        <v>185</v>
      </c>
      <c r="U34">
        <v>544</v>
      </c>
      <c r="W34">
        <v>3</v>
      </c>
      <c r="X34">
        <v>1</v>
      </c>
      <c r="Y34">
        <v>4</v>
      </c>
      <c r="Z34">
        <v>3</v>
      </c>
      <c r="AA34">
        <v>8</v>
      </c>
    </row>
    <row r="35" spans="1:30" x14ac:dyDescent="0.25">
      <c r="A35" t="s">
        <v>43</v>
      </c>
      <c r="B35" s="2">
        <f t="shared" si="1"/>
        <v>569.67999999999995</v>
      </c>
      <c r="C35" s="2">
        <f t="shared" si="2"/>
        <v>652.76199999999994</v>
      </c>
      <c r="D35" s="2">
        <f t="shared" si="3"/>
        <v>664.62199999999996</v>
      </c>
      <c r="F35" s="2">
        <v>71210</v>
      </c>
      <c r="G35" s="2">
        <v>59342</v>
      </c>
      <c r="H35" s="2">
        <v>47473</v>
      </c>
      <c r="J35">
        <f>R35+Z35</f>
        <v>15</v>
      </c>
      <c r="K35">
        <f t="shared" ref="K35:N35" si="6">S35+AA35</f>
        <v>8</v>
      </c>
      <c r="L35">
        <f t="shared" si="6"/>
        <v>11</v>
      </c>
      <c r="M35">
        <f t="shared" si="6"/>
        <v>14</v>
      </c>
      <c r="N35">
        <f t="shared" si="6"/>
        <v>33</v>
      </c>
      <c r="Q35" t="s">
        <v>63</v>
      </c>
      <c r="R35">
        <v>9</v>
      </c>
      <c r="S35">
        <v>6</v>
      </c>
      <c r="T35">
        <v>7</v>
      </c>
      <c r="U35">
        <v>11</v>
      </c>
      <c r="V35">
        <v>24</v>
      </c>
      <c r="X35" t="s">
        <v>64</v>
      </c>
      <c r="Z35">
        <v>6</v>
      </c>
      <c r="AA35">
        <v>2</v>
      </c>
      <c r="AB35">
        <v>4</v>
      </c>
      <c r="AC35">
        <v>3</v>
      </c>
      <c r="AD35">
        <v>9</v>
      </c>
    </row>
    <row r="36" spans="1:30" x14ac:dyDescent="0.25">
      <c r="A36" t="s">
        <v>44</v>
      </c>
      <c r="B36" s="2">
        <f t="shared" si="1"/>
        <v>737</v>
      </c>
      <c r="C36" s="2">
        <f t="shared" si="2"/>
        <v>738</v>
      </c>
      <c r="D36" s="2">
        <f t="shared" si="3"/>
        <v>368</v>
      </c>
      <c r="F36" s="2">
        <v>737000</v>
      </c>
      <c r="G36" s="2">
        <v>369000</v>
      </c>
      <c r="H36" s="2">
        <v>184000</v>
      </c>
      <c r="J36">
        <v>18</v>
      </c>
      <c r="K36">
        <v>1</v>
      </c>
      <c r="L36">
        <v>2</v>
      </c>
      <c r="M36">
        <v>2</v>
      </c>
      <c r="N36">
        <v>5</v>
      </c>
    </row>
    <row r="37" spans="1:30" x14ac:dyDescent="0.25">
      <c r="A37" t="s">
        <v>45</v>
      </c>
      <c r="B37" s="2">
        <f t="shared" si="1"/>
        <v>830.78800000000001</v>
      </c>
      <c r="C37" s="2">
        <f t="shared" si="2"/>
        <v>854.51400000000001</v>
      </c>
      <c r="D37" s="2">
        <f t="shared" si="3"/>
        <v>356.05</v>
      </c>
      <c r="F37" s="2">
        <v>59342</v>
      </c>
      <c r="G37" s="2">
        <v>47473</v>
      </c>
      <c r="H37" s="2">
        <v>35605</v>
      </c>
      <c r="J37">
        <v>15</v>
      </c>
      <c r="K37">
        <v>14</v>
      </c>
      <c r="L37">
        <v>18</v>
      </c>
      <c r="M37">
        <v>10</v>
      </c>
      <c r="N37">
        <v>42</v>
      </c>
    </row>
    <row r="38" spans="1:30" x14ac:dyDescent="0.25">
      <c r="A38" t="s">
        <v>46</v>
      </c>
      <c r="B38" s="2">
        <f t="shared" si="1"/>
        <v>284.84399999999999</v>
      </c>
      <c r="C38" s="2">
        <f t="shared" si="2"/>
        <v>353.09</v>
      </c>
      <c r="D38" s="2">
        <f t="shared" si="3"/>
        <v>409.44600000000003</v>
      </c>
      <c r="F38" s="2">
        <v>23737</v>
      </c>
      <c r="G38" s="2">
        <v>20770</v>
      </c>
      <c r="H38" s="2">
        <v>17802</v>
      </c>
      <c r="J38">
        <v>17</v>
      </c>
      <c r="K38">
        <v>12</v>
      </c>
      <c r="L38">
        <v>17</v>
      </c>
      <c r="M38">
        <v>23</v>
      </c>
      <c r="N38">
        <v>52</v>
      </c>
    </row>
    <row r="39" spans="1:30" x14ac:dyDescent="0.25">
      <c r="A39" t="s">
        <v>47</v>
      </c>
      <c r="B39" s="2">
        <f t="shared" si="1"/>
        <v>999</v>
      </c>
      <c r="C39" s="2">
        <f t="shared" si="2"/>
        <v>627</v>
      </c>
      <c r="D39" s="2">
        <f t="shared" si="3"/>
        <v>203</v>
      </c>
      <c r="F39" s="2">
        <v>37000</v>
      </c>
      <c r="G39" s="2">
        <v>19000</v>
      </c>
      <c r="H39" s="2">
        <v>7000</v>
      </c>
      <c r="J39">
        <v>27</v>
      </c>
      <c r="K39">
        <v>27</v>
      </c>
      <c r="L39">
        <v>33</v>
      </c>
      <c r="M39">
        <v>29</v>
      </c>
      <c r="N39">
        <v>89</v>
      </c>
    </row>
    <row r="40" spans="1:30" x14ac:dyDescent="0.25">
      <c r="A40" t="s">
        <v>48</v>
      </c>
      <c r="B40" s="2">
        <f t="shared" si="1"/>
        <v>7064.9430000000002</v>
      </c>
      <c r="C40" s="2">
        <f t="shared" si="2"/>
        <v>3681.5459999999998</v>
      </c>
      <c r="D40" s="2">
        <f t="shared" si="3"/>
        <v>2542.761</v>
      </c>
      <c r="F40" s="2">
        <v>54767</v>
      </c>
      <c r="G40" s="2">
        <v>30426</v>
      </c>
      <c r="H40" s="2">
        <v>21733</v>
      </c>
      <c r="J40">
        <v>37</v>
      </c>
      <c r="K40">
        <v>129</v>
      </c>
      <c r="L40">
        <v>121</v>
      </c>
      <c r="M40">
        <v>117</v>
      </c>
      <c r="N40">
        <v>367</v>
      </c>
    </row>
    <row r="41" spans="1:30" x14ac:dyDescent="0.25">
      <c r="A41" t="s">
        <v>49</v>
      </c>
      <c r="B41" s="2">
        <f t="shared" si="1"/>
        <v>5466.5379999999996</v>
      </c>
      <c r="C41" s="2">
        <f t="shared" si="2"/>
        <v>4158.6639999999998</v>
      </c>
      <c r="D41" s="2">
        <f t="shared" si="3"/>
        <v>1851.46</v>
      </c>
      <c r="F41" s="2">
        <v>111562</v>
      </c>
      <c r="G41" s="2">
        <v>56968</v>
      </c>
      <c r="H41" s="2">
        <v>35605</v>
      </c>
      <c r="J41">
        <v>45</v>
      </c>
      <c r="K41">
        <v>49</v>
      </c>
      <c r="L41">
        <v>73</v>
      </c>
      <c r="M41">
        <v>52</v>
      </c>
      <c r="N41">
        <v>174</v>
      </c>
    </row>
    <row r="42" spans="1:30" x14ac:dyDescent="0.25">
      <c r="A42" t="s">
        <v>50</v>
      </c>
      <c r="B42" s="2">
        <f t="shared" si="1"/>
        <v>0</v>
      </c>
      <c r="C42" s="2">
        <f t="shared" si="2"/>
        <v>0</v>
      </c>
      <c r="D42" s="2">
        <f t="shared" si="3"/>
        <v>0</v>
      </c>
      <c r="F42" s="2">
        <v>0</v>
      </c>
      <c r="G42" s="2">
        <v>0</v>
      </c>
      <c r="H42" s="2">
        <v>0</v>
      </c>
      <c r="J42">
        <v>52</v>
      </c>
      <c r="K42">
        <v>212</v>
      </c>
      <c r="L42">
        <v>228</v>
      </c>
      <c r="M42">
        <v>239</v>
      </c>
      <c r="N42">
        <v>679</v>
      </c>
    </row>
    <row r="43" spans="1:30" x14ac:dyDescent="0.25">
      <c r="A43" t="s">
        <v>51</v>
      </c>
      <c r="B43" s="2">
        <f t="shared" si="1"/>
        <v>5123.8360000000002</v>
      </c>
      <c r="C43" s="2">
        <f t="shared" si="2"/>
        <v>4174.2539999999999</v>
      </c>
      <c r="D43" s="2">
        <f t="shared" si="3"/>
        <v>2915.3519999999999</v>
      </c>
      <c r="F43" s="2">
        <v>44171</v>
      </c>
      <c r="G43" s="2">
        <v>33129</v>
      </c>
      <c r="H43" s="2">
        <v>22086</v>
      </c>
      <c r="J43">
        <v>53</v>
      </c>
      <c r="K43">
        <v>116</v>
      </c>
      <c r="L43">
        <v>126</v>
      </c>
      <c r="M43">
        <v>132</v>
      </c>
      <c r="N43">
        <v>374</v>
      </c>
    </row>
    <row r="44" spans="1:30" x14ac:dyDescent="0.25">
      <c r="A44" t="s">
        <v>65</v>
      </c>
      <c r="B44" s="2">
        <f t="shared" si="1"/>
        <v>21.797158000000003</v>
      </c>
      <c r="C44" s="2">
        <f t="shared" si="2"/>
        <v>8.1447079999999996</v>
      </c>
      <c r="D44" s="2">
        <f t="shared" si="3"/>
        <v>5.6741760000000001</v>
      </c>
      <c r="F44" s="1">
        <v>531.63800000000003</v>
      </c>
      <c r="G44" s="1">
        <v>313.25799999999998</v>
      </c>
      <c r="H44" s="1">
        <v>157.61600000000001</v>
      </c>
      <c r="J44">
        <v>41</v>
      </c>
      <c r="K44">
        <v>41</v>
      </c>
      <c r="L44">
        <v>26</v>
      </c>
      <c r="M44">
        <v>36</v>
      </c>
      <c r="N44">
        <v>103</v>
      </c>
    </row>
    <row r="45" spans="1:30" x14ac:dyDescent="0.25">
      <c r="A45" t="s">
        <v>53</v>
      </c>
      <c r="B45" s="2">
        <f t="shared" si="1"/>
        <v>3651.5</v>
      </c>
      <c r="C45" s="2">
        <f t="shared" si="2"/>
        <v>1752.72</v>
      </c>
      <c r="D45" s="2">
        <f t="shared" si="3"/>
        <v>2483.02</v>
      </c>
      <c r="F45" s="2">
        <v>365150</v>
      </c>
      <c r="G45" s="2">
        <v>219090</v>
      </c>
      <c r="H45" s="2">
        <v>146060</v>
      </c>
      <c r="J45">
        <v>22</v>
      </c>
      <c r="K45">
        <v>10</v>
      </c>
      <c r="L45">
        <v>8</v>
      </c>
      <c r="M45">
        <v>17</v>
      </c>
      <c r="N45">
        <v>35</v>
      </c>
    </row>
    <row r="46" spans="1:30" x14ac:dyDescent="0.25">
      <c r="A46" t="s">
        <v>54</v>
      </c>
      <c r="B46" s="2">
        <f t="shared" ref="B46" si="7">F46*K46/1000</f>
        <v>44062.5</v>
      </c>
      <c r="C46" s="2">
        <f t="shared" ref="C46" si="8">G46*L46/1000</f>
        <v>21397.5</v>
      </c>
      <c r="D46" s="2">
        <f t="shared" ref="D46" si="9">H46*M46/1000</f>
        <v>12495</v>
      </c>
      <c r="F46" s="2">
        <v>37500</v>
      </c>
      <c r="G46" s="2">
        <v>22500</v>
      </c>
      <c r="H46" s="2">
        <v>15000</v>
      </c>
      <c r="J46">
        <v>52</v>
      </c>
      <c r="K46" s="4">
        <v>1175</v>
      </c>
      <c r="L46">
        <v>951</v>
      </c>
      <c r="M46">
        <v>833</v>
      </c>
      <c r="N46" s="4">
        <v>2959</v>
      </c>
      <c r="O46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F468-6D0E-42A1-80E3-14138C51E504}">
  <dimension ref="A1:G46"/>
  <sheetViews>
    <sheetView tabSelected="1" workbookViewId="0">
      <selection activeCell="P34" sqref="P34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t="s">
        <v>3</v>
      </c>
      <c r="E1" s="2"/>
      <c r="F1" s="2"/>
      <c r="G1" s="2"/>
    </row>
    <row r="2" spans="1:7" x14ac:dyDescent="0.25">
      <c r="A2" s="2" t="s">
        <v>11</v>
      </c>
      <c r="B2" s="2">
        <v>3400</v>
      </c>
      <c r="C2" s="2">
        <v>2700</v>
      </c>
      <c r="D2">
        <v>2160</v>
      </c>
      <c r="E2" s="2"/>
      <c r="F2" s="5" t="s">
        <v>66</v>
      </c>
      <c r="G2" s="2" t="e" cm="1">
        <f t="array" aca="1" ref="G2" ca="1">_xludf.ROW()</f>
        <v>#NAME?</v>
      </c>
    </row>
    <row r="3" spans="1:7" x14ac:dyDescent="0.25">
      <c r="A3" s="2" t="s">
        <v>12</v>
      </c>
      <c r="B3" s="2">
        <v>1664.9359999999999</v>
      </c>
      <c r="C3" s="2">
        <v>1722</v>
      </c>
      <c r="D3">
        <v>1562.616</v>
      </c>
      <c r="E3" s="2"/>
      <c r="F3" s="5" t="e" cm="1">
        <f t="array" aca="1" ref="F3" ca="1">_xludf.ROW(F3)</f>
        <v>#NAME?</v>
      </c>
      <c r="G3" s="2"/>
    </row>
    <row r="4" spans="1:7" x14ac:dyDescent="0.25">
      <c r="A4" s="2" t="s">
        <v>13</v>
      </c>
      <c r="B4" s="2">
        <v>1645</v>
      </c>
      <c r="C4" s="2">
        <v>1645</v>
      </c>
      <c r="D4">
        <v>1645</v>
      </c>
      <c r="E4" s="2"/>
      <c r="F4" s="5" t="e" cm="1">
        <f t="array" aca="1" ref="F4" ca="1">INDEX($A$2:$A$44,_xludf.ROW(A3)*3-2)</f>
        <v>#NAME?</v>
      </c>
      <c r="G4" s="2"/>
    </row>
    <row r="5" spans="1:7" x14ac:dyDescent="0.25">
      <c r="A5" s="2" t="s">
        <v>14</v>
      </c>
      <c r="B5" s="2">
        <v>2489.3359999999998</v>
      </c>
      <c r="C5" s="2">
        <v>1883.26</v>
      </c>
      <c r="D5">
        <v>1320.4059999999999</v>
      </c>
      <c r="E5" s="2"/>
      <c r="F5" s="5" t="str">
        <f>A3</f>
        <v>Austria</v>
      </c>
      <c r="G5" s="2"/>
    </row>
    <row r="6" spans="1:7" x14ac:dyDescent="0.25">
      <c r="A6" s="2" t="s">
        <v>15</v>
      </c>
      <c r="B6" s="2">
        <v>1813</v>
      </c>
      <c r="C6" s="2">
        <v>1218</v>
      </c>
      <c r="D6">
        <v>1420</v>
      </c>
      <c r="E6" s="2"/>
      <c r="F6" s="5" t="str">
        <f>A3</f>
        <v>Austria</v>
      </c>
      <c r="G6" s="2"/>
    </row>
    <row r="7" spans="1:7" x14ac:dyDescent="0.25">
      <c r="A7" s="2" t="s">
        <v>16</v>
      </c>
      <c r="B7" s="2">
        <v>5005.4399999999996</v>
      </c>
      <c r="C7" s="2">
        <v>6552.54</v>
      </c>
      <c r="D7">
        <v>4641.4250000000002</v>
      </c>
      <c r="E7" s="2"/>
      <c r="F7" s="5" t="str">
        <f>A3</f>
        <v>Austria</v>
      </c>
      <c r="G7" s="2"/>
    </row>
    <row r="8" spans="1:7" x14ac:dyDescent="0.25">
      <c r="A8" s="2" t="s">
        <v>17</v>
      </c>
      <c r="B8" s="2">
        <v>2368</v>
      </c>
      <c r="C8" s="2">
        <v>2184</v>
      </c>
      <c r="D8">
        <v>1768</v>
      </c>
      <c r="E8" s="2"/>
      <c r="F8" s="5" t="str">
        <f>A4</f>
        <v>Azerbaijan</v>
      </c>
      <c r="G8" s="2"/>
    </row>
    <row r="9" spans="1:7" x14ac:dyDescent="0.25">
      <c r="A9" s="2" t="s">
        <v>57</v>
      </c>
      <c r="B9" s="2">
        <v>5040</v>
      </c>
      <c r="C9" s="2">
        <v>2761</v>
      </c>
      <c r="D9">
        <v>3204</v>
      </c>
      <c r="E9" s="2"/>
      <c r="F9" s="5" t="str">
        <f>A4</f>
        <v>Azerbaijan</v>
      </c>
      <c r="G9" s="2"/>
    </row>
    <row r="10" spans="1:7" x14ac:dyDescent="0.25">
      <c r="A10" s="2" t="s">
        <v>18</v>
      </c>
      <c r="B10" s="2">
        <v>766.17600000000004</v>
      </c>
      <c r="C10" s="2">
        <v>945.70899999999995</v>
      </c>
      <c r="D10">
        <v>630.49900000000002</v>
      </c>
      <c r="E10" s="2"/>
      <c r="F10" s="5" t="str">
        <f>A4</f>
        <v>Azerbaijan</v>
      </c>
      <c r="G10" s="2"/>
    </row>
    <row r="11" spans="1:7" x14ac:dyDescent="0.25">
      <c r="A11" s="2" t="s">
        <v>19</v>
      </c>
      <c r="B11" s="2">
        <v>1645</v>
      </c>
      <c r="C11" s="2">
        <v>904.75</v>
      </c>
      <c r="D11">
        <v>988</v>
      </c>
      <c r="E11" s="2"/>
      <c r="F11" s="5"/>
      <c r="G11" s="2"/>
    </row>
    <row r="12" spans="1:7" x14ac:dyDescent="0.25">
      <c r="A12" s="2" t="s">
        <v>21</v>
      </c>
      <c r="B12" s="2">
        <v>100</v>
      </c>
      <c r="C12" s="2">
        <v>0</v>
      </c>
      <c r="D12">
        <v>10</v>
      </c>
      <c r="E12" s="2"/>
      <c r="F12" s="5"/>
      <c r="G12" s="2"/>
    </row>
    <row r="13" spans="1:7" x14ac:dyDescent="0.25">
      <c r="A13" s="2" t="s">
        <v>20</v>
      </c>
      <c r="B13" s="2">
        <v>8663.9320000000007</v>
      </c>
      <c r="C13" s="2">
        <v>5340.75</v>
      </c>
      <c r="D13">
        <v>4367.6080000000002</v>
      </c>
      <c r="E13" s="2"/>
      <c r="F13" s="5"/>
      <c r="G13" s="2"/>
    </row>
    <row r="14" spans="1:7" x14ac:dyDescent="0.25">
      <c r="A14" s="2" t="s">
        <v>22</v>
      </c>
      <c r="B14" s="2">
        <v>22880.880000000001</v>
      </c>
      <c r="C14" s="2">
        <v>12697.155000000001</v>
      </c>
      <c r="D14">
        <v>7193.4440000000004</v>
      </c>
      <c r="E14" s="2"/>
      <c r="F14" s="5"/>
      <c r="G14" s="2"/>
    </row>
    <row r="15" spans="1:7" x14ac:dyDescent="0.25">
      <c r="A15" s="2" t="s">
        <v>23</v>
      </c>
      <c r="B15" s="2">
        <v>12408</v>
      </c>
      <c r="C15" s="2">
        <v>9384</v>
      </c>
      <c r="D15">
        <v>6248</v>
      </c>
      <c r="E15" s="2"/>
      <c r="F15" s="5"/>
      <c r="G15" s="2"/>
    </row>
    <row r="16" spans="1:7" x14ac:dyDescent="0.25">
      <c r="A16" s="2" t="s">
        <v>24</v>
      </c>
      <c r="B16" s="2">
        <v>0</v>
      </c>
      <c r="C16" s="2">
        <v>0</v>
      </c>
      <c r="D16">
        <v>0</v>
      </c>
      <c r="E16" s="2"/>
      <c r="F16" s="5"/>
      <c r="G16" s="2"/>
    </row>
    <row r="17" spans="1:7" x14ac:dyDescent="0.25">
      <c r="A17" s="2" t="s">
        <v>25</v>
      </c>
      <c r="B17" s="2">
        <v>1539.116</v>
      </c>
      <c r="C17" s="2">
        <v>1152.837</v>
      </c>
      <c r="D17">
        <v>768.55600000000004</v>
      </c>
      <c r="E17" s="2"/>
      <c r="F17" s="5"/>
      <c r="G17" s="2"/>
    </row>
    <row r="18" spans="1:7" x14ac:dyDescent="0.25">
      <c r="A18" s="2" t="s">
        <v>26</v>
      </c>
      <c r="B18" s="2">
        <v>27450</v>
      </c>
      <c r="C18" s="2">
        <v>16536</v>
      </c>
      <c r="D18">
        <v>15288</v>
      </c>
      <c r="E18" s="2"/>
      <c r="F18" s="5"/>
      <c r="G18" s="2"/>
    </row>
    <row r="19" spans="1:7" x14ac:dyDescent="0.25">
      <c r="A19" s="2" t="s">
        <v>27</v>
      </c>
      <c r="B19" s="2">
        <v>2768</v>
      </c>
      <c r="C19" s="2">
        <v>1939</v>
      </c>
      <c r="D19">
        <v>1038.75</v>
      </c>
      <c r="E19" s="2"/>
      <c r="F19" s="5"/>
      <c r="G19" s="2"/>
    </row>
    <row r="20" spans="1:7" x14ac:dyDescent="0.25">
      <c r="A20" s="2" t="s">
        <v>28</v>
      </c>
      <c r="B20" s="2">
        <v>789</v>
      </c>
      <c r="C20" s="2">
        <v>197</v>
      </c>
      <c r="D20">
        <v>1179</v>
      </c>
      <c r="E20" s="2"/>
      <c r="F20" s="5"/>
      <c r="G20" s="2"/>
    </row>
    <row r="21" spans="1:7" x14ac:dyDescent="0.25">
      <c r="A21" s="2" t="s">
        <v>29</v>
      </c>
      <c r="B21" s="2">
        <v>55167</v>
      </c>
      <c r="C21" s="2">
        <v>24717</v>
      </c>
      <c r="D21">
        <v>19099</v>
      </c>
      <c r="E21" s="2"/>
      <c r="F21" s="5"/>
      <c r="G21" s="2"/>
    </row>
    <row r="22" spans="1:7" x14ac:dyDescent="0.25">
      <c r="A22" s="2" t="s">
        <v>30</v>
      </c>
      <c r="B22" s="2">
        <v>8370</v>
      </c>
      <c r="C22" s="2">
        <v>3222</v>
      </c>
      <c r="D22">
        <v>1872</v>
      </c>
      <c r="E22" s="2"/>
      <c r="F22" s="5"/>
      <c r="G22" s="2"/>
    </row>
    <row r="23" spans="1:7" x14ac:dyDescent="0.25">
      <c r="A23" s="2" t="s">
        <v>31</v>
      </c>
      <c r="B23" s="2">
        <v>3750</v>
      </c>
      <c r="C23" s="2">
        <v>3750</v>
      </c>
      <c r="D23">
        <v>2925</v>
      </c>
      <c r="E23" s="2"/>
      <c r="F23" s="5"/>
      <c r="G23" s="2"/>
    </row>
    <row r="24" spans="1:7" x14ac:dyDescent="0.25">
      <c r="A24" s="2" t="s">
        <v>32</v>
      </c>
      <c r="B24" s="2">
        <v>356.04899999999998</v>
      </c>
      <c r="C24" s="2">
        <v>0</v>
      </c>
      <c r="D24">
        <v>0</v>
      </c>
      <c r="E24" s="2"/>
      <c r="F24" s="5"/>
      <c r="G24" s="2"/>
    </row>
    <row r="25" spans="1:7" x14ac:dyDescent="0.25">
      <c r="A25" s="2" t="s">
        <v>33</v>
      </c>
      <c r="B25" s="2">
        <v>55.204000000000001</v>
      </c>
      <c r="C25" s="2">
        <v>44.164000000000001</v>
      </c>
      <c r="D25">
        <v>99.366</v>
      </c>
      <c r="E25" s="2"/>
      <c r="F25" s="5"/>
      <c r="G25" s="2"/>
    </row>
    <row r="26" spans="1:7" x14ac:dyDescent="0.25">
      <c r="A26" s="2" t="s">
        <v>34</v>
      </c>
      <c r="B26" s="2">
        <v>868.75800000000004</v>
      </c>
      <c r="C26" s="2">
        <v>506.779</v>
      </c>
      <c r="D26">
        <v>705.09400000000005</v>
      </c>
      <c r="E26" s="2"/>
      <c r="F26" s="5"/>
      <c r="G26" s="2"/>
    </row>
    <row r="27" spans="1:7" x14ac:dyDescent="0.25">
      <c r="A27" s="2" t="s">
        <v>35</v>
      </c>
      <c r="B27" s="2">
        <v>0</v>
      </c>
      <c r="C27" s="2">
        <v>568</v>
      </c>
      <c r="D27">
        <v>120</v>
      </c>
      <c r="E27" s="2"/>
      <c r="F27" s="5"/>
      <c r="G27" s="2"/>
    </row>
    <row r="28" spans="1:7" x14ac:dyDescent="0.25">
      <c r="A28" s="2" t="s">
        <v>36</v>
      </c>
      <c r="B28" s="2">
        <v>2199.7559999999999</v>
      </c>
      <c r="C28" s="2">
        <v>2707.3919999999998</v>
      </c>
      <c r="D28">
        <v>2030.5440000000001</v>
      </c>
      <c r="E28" s="2"/>
      <c r="F28" s="5"/>
      <c r="G28" s="2"/>
    </row>
    <row r="29" spans="1:7" x14ac:dyDescent="0.25">
      <c r="A29" s="2" t="s">
        <v>37</v>
      </c>
      <c r="B29" s="2">
        <v>1575.4690000000001</v>
      </c>
      <c r="C29" s="2">
        <v>703.33500000000004</v>
      </c>
      <c r="D29">
        <v>1012.8</v>
      </c>
      <c r="E29" s="2"/>
      <c r="F29" s="5"/>
      <c r="G29" s="2"/>
    </row>
    <row r="30" spans="1:7" x14ac:dyDescent="0.25">
      <c r="A30" s="2" t="s">
        <v>38</v>
      </c>
      <c r="B30" s="2">
        <v>4826.8720000000003</v>
      </c>
      <c r="C30" s="2">
        <v>3766.84</v>
      </c>
      <c r="D30">
        <v>2723.2689999999998</v>
      </c>
      <c r="E30" s="2"/>
      <c r="F30" s="5"/>
      <c r="G30" s="2"/>
    </row>
    <row r="31" spans="1:7" x14ac:dyDescent="0.25">
      <c r="A31" s="2" t="s">
        <v>39</v>
      </c>
      <c r="B31" s="2">
        <v>0</v>
      </c>
      <c r="C31" s="2">
        <v>0</v>
      </c>
      <c r="D31">
        <v>0</v>
      </c>
      <c r="E31" s="2"/>
      <c r="F31" s="5"/>
      <c r="G31" s="2"/>
    </row>
    <row r="32" spans="1:7" x14ac:dyDescent="0.25">
      <c r="A32" s="2" t="s">
        <v>40</v>
      </c>
      <c r="B32" s="2">
        <v>0</v>
      </c>
      <c r="C32" s="2">
        <v>0</v>
      </c>
      <c r="D32">
        <v>0</v>
      </c>
      <c r="E32" s="2"/>
      <c r="F32" s="5"/>
      <c r="G32" s="2"/>
    </row>
    <row r="33" spans="1:7" x14ac:dyDescent="0.25">
      <c r="A33" s="2" t="s">
        <v>41</v>
      </c>
      <c r="B33" s="2">
        <v>200</v>
      </c>
      <c r="C33" s="2">
        <v>500</v>
      </c>
      <c r="D33">
        <v>320</v>
      </c>
      <c r="E33" s="2"/>
      <c r="F33" s="5"/>
      <c r="G33" s="2"/>
    </row>
    <row r="34" spans="1:7" x14ac:dyDescent="0.25">
      <c r="A34" s="2" t="s">
        <v>42</v>
      </c>
      <c r="B34" s="2">
        <v>11895</v>
      </c>
      <c r="C34" s="2">
        <v>6422</v>
      </c>
      <c r="D34">
        <v>4888</v>
      </c>
      <c r="E34" s="2"/>
      <c r="F34" s="5"/>
      <c r="G34" s="2"/>
    </row>
    <row r="35" spans="1:7" x14ac:dyDescent="0.25">
      <c r="A35" s="2" t="s">
        <v>43</v>
      </c>
      <c r="B35" s="2">
        <v>569.67999999999995</v>
      </c>
      <c r="C35" s="2">
        <v>652.76199999999994</v>
      </c>
      <c r="D35">
        <v>664.62199999999996</v>
      </c>
      <c r="E35" s="2"/>
      <c r="F35" s="5"/>
      <c r="G35" s="2"/>
    </row>
    <row r="36" spans="1:7" x14ac:dyDescent="0.25">
      <c r="A36" s="2" t="s">
        <v>44</v>
      </c>
      <c r="B36" s="2">
        <v>737</v>
      </c>
      <c r="C36" s="2">
        <v>738</v>
      </c>
      <c r="D36">
        <v>368</v>
      </c>
      <c r="E36" s="2"/>
      <c r="F36" s="5"/>
      <c r="G36" s="2"/>
    </row>
    <row r="37" spans="1:7" x14ac:dyDescent="0.25">
      <c r="A37" s="2" t="s">
        <v>45</v>
      </c>
      <c r="B37" s="2">
        <v>830.78800000000001</v>
      </c>
      <c r="C37" s="2">
        <v>854.51400000000001</v>
      </c>
      <c r="D37">
        <v>356.05</v>
      </c>
      <c r="E37" s="2"/>
      <c r="F37" s="5"/>
      <c r="G37" s="2"/>
    </row>
    <row r="38" spans="1:7" x14ac:dyDescent="0.25">
      <c r="A38" s="2" t="s">
        <v>46</v>
      </c>
      <c r="B38" s="2">
        <v>284.84399999999999</v>
      </c>
      <c r="C38" s="2">
        <v>353.09</v>
      </c>
      <c r="D38">
        <v>409.44600000000003</v>
      </c>
      <c r="E38" s="2"/>
      <c r="F38" s="5"/>
      <c r="G38" s="2"/>
    </row>
    <row r="39" spans="1:7" x14ac:dyDescent="0.25">
      <c r="A39" s="2" t="s">
        <v>47</v>
      </c>
      <c r="B39" s="2">
        <v>999</v>
      </c>
      <c r="C39" s="2">
        <v>627</v>
      </c>
      <c r="D39">
        <v>203</v>
      </c>
      <c r="E39" s="2"/>
      <c r="F39" s="5"/>
      <c r="G39" s="2"/>
    </row>
    <row r="40" spans="1:7" x14ac:dyDescent="0.25">
      <c r="A40" s="2" t="s">
        <v>48</v>
      </c>
      <c r="B40" s="2">
        <v>7064.9430000000002</v>
      </c>
      <c r="C40" s="2">
        <v>3681.5459999999998</v>
      </c>
      <c r="D40">
        <v>2542.761</v>
      </c>
      <c r="E40" s="2"/>
      <c r="F40" s="5"/>
      <c r="G40" s="2"/>
    </row>
    <row r="41" spans="1:7" x14ac:dyDescent="0.25">
      <c r="A41" s="2" t="s">
        <v>49</v>
      </c>
      <c r="B41" s="2">
        <v>5466.5379999999996</v>
      </c>
      <c r="C41" s="2">
        <v>4158.6639999999998</v>
      </c>
      <c r="D41">
        <v>1851.46</v>
      </c>
      <c r="E41" s="2"/>
      <c r="F41" s="5"/>
      <c r="G41" s="2"/>
    </row>
    <row r="42" spans="1:7" x14ac:dyDescent="0.25">
      <c r="A42" s="2" t="s">
        <v>50</v>
      </c>
      <c r="B42" s="2">
        <v>0</v>
      </c>
      <c r="C42" s="2">
        <v>0</v>
      </c>
      <c r="D42">
        <v>0</v>
      </c>
      <c r="E42" s="2"/>
      <c r="F42" s="5"/>
      <c r="G42" s="2"/>
    </row>
    <row r="43" spans="1:7" x14ac:dyDescent="0.25">
      <c r="A43" s="1" t="s">
        <v>51</v>
      </c>
      <c r="B43" s="1">
        <v>5123.8360000000002</v>
      </c>
      <c r="C43" s="1">
        <v>4174.2539999999999</v>
      </c>
      <c r="D43">
        <v>2915.3519999999999</v>
      </c>
      <c r="E43" s="2"/>
      <c r="F43" s="5"/>
      <c r="G43" s="2"/>
    </row>
    <row r="44" spans="1:7" x14ac:dyDescent="0.25">
      <c r="A44" s="2" t="s">
        <v>65</v>
      </c>
      <c r="B44" s="2">
        <v>21.797158000000003</v>
      </c>
      <c r="C44" s="2">
        <v>8.1447079999999996</v>
      </c>
      <c r="D44">
        <v>5.6741760000000001</v>
      </c>
      <c r="E44" s="2"/>
      <c r="F44" s="5"/>
      <c r="G44" s="2"/>
    </row>
    <row r="45" spans="1:7" x14ac:dyDescent="0.25">
      <c r="A45" s="2" t="s">
        <v>53</v>
      </c>
      <c r="B45" s="2">
        <v>3651.5</v>
      </c>
      <c r="C45" s="2">
        <v>1752.72</v>
      </c>
      <c r="D45">
        <v>2483.02</v>
      </c>
      <c r="E45" s="2"/>
      <c r="F45" s="5"/>
      <c r="G45" s="2"/>
    </row>
    <row r="46" spans="1:7" x14ac:dyDescent="0.25">
      <c r="A46" t="s">
        <v>54</v>
      </c>
      <c r="B46">
        <v>44062.5</v>
      </c>
      <c r="C46">
        <v>21397.5</v>
      </c>
      <c r="D46">
        <v>12495</v>
      </c>
      <c r="F46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0995-58AD-47F9-94C0-F04517827D7B}">
  <dimension ref="A1:F46"/>
  <sheetViews>
    <sheetView topLeftCell="A11" workbookViewId="0">
      <selection activeCell="B2" sqref="B2:D46"/>
    </sheetView>
  </sheetViews>
  <sheetFormatPr baseColWidth="10" defaultRowHeight="15" x14ac:dyDescent="0.25"/>
  <sheetData>
    <row r="1" spans="1:6" x14ac:dyDescent="0.25">
      <c r="A1" t="s">
        <v>55</v>
      </c>
      <c r="B1" t="s">
        <v>1</v>
      </c>
      <c r="C1" t="s">
        <v>2</v>
      </c>
      <c r="D1" t="s">
        <v>3</v>
      </c>
    </row>
    <row r="2" spans="1:6" x14ac:dyDescent="0.25">
      <c r="A2" t="s">
        <v>11</v>
      </c>
      <c r="B2" s="2">
        <v>20000</v>
      </c>
      <c r="C2" s="2">
        <v>15000</v>
      </c>
      <c r="D2" s="2">
        <v>10000</v>
      </c>
      <c r="F2" s="3" t="s">
        <v>56</v>
      </c>
    </row>
    <row r="3" spans="1:6" x14ac:dyDescent="0.25">
      <c r="A3" t="s">
        <v>12</v>
      </c>
      <c r="B3" s="2">
        <v>18296</v>
      </c>
      <c r="C3" s="2">
        <v>14000</v>
      </c>
      <c r="D3" s="2">
        <v>11838</v>
      </c>
    </row>
    <row r="4" spans="1:6" x14ac:dyDescent="0.25">
      <c r="A4" t="s">
        <v>13</v>
      </c>
      <c r="B4" s="2">
        <v>235000</v>
      </c>
      <c r="C4" s="2">
        <v>117500</v>
      </c>
      <c r="D4" s="2">
        <v>58750</v>
      </c>
    </row>
    <row r="5" spans="1:6" x14ac:dyDescent="0.25">
      <c r="A5" t="s">
        <v>14</v>
      </c>
      <c r="B5" s="2">
        <v>54116</v>
      </c>
      <c r="C5" s="2">
        <v>32470</v>
      </c>
      <c r="D5" s="2">
        <v>21646</v>
      </c>
    </row>
    <row r="6" spans="1:6" x14ac:dyDescent="0.25">
      <c r="A6" t="s">
        <v>15</v>
      </c>
      <c r="B6" s="2">
        <v>49000</v>
      </c>
      <c r="C6" s="2">
        <v>29000</v>
      </c>
      <c r="D6" s="2">
        <v>20000</v>
      </c>
    </row>
    <row r="7" spans="1:6" x14ac:dyDescent="0.25">
      <c r="A7" t="s">
        <v>16</v>
      </c>
      <c r="B7" s="2">
        <v>91008</v>
      </c>
      <c r="C7" s="2">
        <v>72806</v>
      </c>
      <c r="D7" s="2">
        <v>54605</v>
      </c>
    </row>
    <row r="8" spans="1:6" x14ac:dyDescent="0.25">
      <c r="A8" t="s">
        <v>17</v>
      </c>
      <c r="B8" s="2">
        <v>16000</v>
      </c>
      <c r="C8" s="2">
        <v>12000</v>
      </c>
      <c r="D8" s="2">
        <v>8000</v>
      </c>
    </row>
    <row r="9" spans="1:6" x14ac:dyDescent="0.25">
      <c r="A9" t="s">
        <v>52</v>
      </c>
      <c r="B9" s="2">
        <v>720000</v>
      </c>
      <c r="C9" s="2">
        <v>251000</v>
      </c>
      <c r="D9" s="2">
        <v>178000</v>
      </c>
    </row>
    <row r="10" spans="1:6" x14ac:dyDescent="0.25">
      <c r="A10" t="s">
        <v>18</v>
      </c>
      <c r="B10" s="2">
        <v>15962</v>
      </c>
      <c r="C10" s="2">
        <v>11971</v>
      </c>
      <c r="D10" s="2">
        <v>7981</v>
      </c>
    </row>
    <row r="11" spans="1:6" x14ac:dyDescent="0.25">
      <c r="A11" t="s">
        <v>19</v>
      </c>
      <c r="B11" s="2">
        <v>117500</v>
      </c>
      <c r="C11" s="2">
        <v>82250</v>
      </c>
      <c r="D11" s="2">
        <v>52000</v>
      </c>
    </row>
    <row r="12" spans="1:6" x14ac:dyDescent="0.25">
      <c r="A12" t="s">
        <v>21</v>
      </c>
      <c r="B12" s="2">
        <v>50000</v>
      </c>
      <c r="C12" s="2">
        <v>20000</v>
      </c>
      <c r="D12" s="2">
        <v>10000</v>
      </c>
    </row>
    <row r="13" spans="1:6" x14ac:dyDescent="0.25">
      <c r="A13" t="s">
        <v>20</v>
      </c>
      <c r="B13" s="2">
        <v>59342</v>
      </c>
      <c r="C13" s="2">
        <v>35605</v>
      </c>
      <c r="D13" s="2">
        <v>23737</v>
      </c>
    </row>
    <row r="14" spans="1:6" x14ac:dyDescent="0.25">
      <c r="A14" t="s">
        <v>22</v>
      </c>
      <c r="B14" s="2">
        <v>86670</v>
      </c>
      <c r="C14" s="2">
        <v>43335</v>
      </c>
      <c r="D14" s="2">
        <v>21667</v>
      </c>
    </row>
    <row r="15" spans="1:6" x14ac:dyDescent="0.25">
      <c r="A15" t="s">
        <v>23</v>
      </c>
      <c r="B15" s="2">
        <v>22000</v>
      </c>
      <c r="C15" s="2">
        <v>17000</v>
      </c>
      <c r="D15" s="2">
        <v>11000</v>
      </c>
    </row>
    <row r="16" spans="1:6" x14ac:dyDescent="0.25">
      <c r="A16" t="s">
        <v>24</v>
      </c>
      <c r="B16" s="2">
        <v>0</v>
      </c>
      <c r="C16" s="2">
        <v>0</v>
      </c>
      <c r="D16" s="2">
        <v>0</v>
      </c>
    </row>
    <row r="17" spans="1:4" x14ac:dyDescent="0.25">
      <c r="A17" t="s">
        <v>25</v>
      </c>
      <c r="B17" s="2">
        <v>769558</v>
      </c>
      <c r="C17" s="2">
        <v>384279</v>
      </c>
      <c r="D17" s="2">
        <v>192139</v>
      </c>
    </row>
    <row r="18" spans="1:4" x14ac:dyDescent="0.25">
      <c r="A18" t="s">
        <v>26</v>
      </c>
      <c r="B18" s="2">
        <v>150000</v>
      </c>
      <c r="C18" s="2">
        <v>106000</v>
      </c>
      <c r="D18" s="2">
        <v>84000</v>
      </c>
    </row>
    <row r="19" spans="1:4" x14ac:dyDescent="0.25">
      <c r="A19" t="s">
        <v>27</v>
      </c>
      <c r="B19" s="2">
        <v>346000</v>
      </c>
      <c r="C19" s="2">
        <v>138500</v>
      </c>
      <c r="D19" s="2">
        <v>69250</v>
      </c>
    </row>
    <row r="20" spans="1:4" x14ac:dyDescent="0.25">
      <c r="A20" t="s">
        <v>28</v>
      </c>
      <c r="B20" s="2">
        <v>263000</v>
      </c>
      <c r="C20" s="2">
        <v>197000</v>
      </c>
      <c r="D20" s="2">
        <v>131000</v>
      </c>
    </row>
    <row r="21" spans="1:4" x14ac:dyDescent="0.25">
      <c r="A21" t="s">
        <v>29</v>
      </c>
      <c r="B21" s="2">
        <v>213000</v>
      </c>
      <c r="C21" s="2">
        <v>107000</v>
      </c>
      <c r="D21" s="2">
        <v>71000</v>
      </c>
    </row>
    <row r="22" spans="1:4" x14ac:dyDescent="0.25">
      <c r="A22" t="s">
        <v>30</v>
      </c>
      <c r="B22" s="2">
        <v>45000</v>
      </c>
      <c r="C22" s="2">
        <v>18000</v>
      </c>
      <c r="D22" s="2">
        <v>9000</v>
      </c>
    </row>
    <row r="23" spans="1:4" x14ac:dyDescent="0.25">
      <c r="A23" t="s">
        <v>31</v>
      </c>
      <c r="B23" s="2">
        <v>250000</v>
      </c>
      <c r="C23" s="2">
        <v>150000</v>
      </c>
      <c r="D23" s="2">
        <v>75000</v>
      </c>
    </row>
    <row r="24" spans="1:4" x14ac:dyDescent="0.25">
      <c r="A24" t="s">
        <v>32</v>
      </c>
      <c r="B24" s="2">
        <v>118683</v>
      </c>
      <c r="C24" s="2">
        <v>71210</v>
      </c>
      <c r="D24" s="2">
        <v>47473</v>
      </c>
    </row>
    <row r="25" spans="1:4" x14ac:dyDescent="0.25">
      <c r="A25" t="s">
        <v>33</v>
      </c>
      <c r="B25" s="2">
        <v>27602</v>
      </c>
      <c r="C25" s="2">
        <v>22082</v>
      </c>
      <c r="D25" s="2">
        <v>16561</v>
      </c>
    </row>
    <row r="26" spans="1:4" x14ac:dyDescent="0.25">
      <c r="A26" t="s">
        <v>34</v>
      </c>
      <c r="B26" s="2">
        <v>144793</v>
      </c>
      <c r="C26" s="2">
        <v>72397</v>
      </c>
      <c r="D26" s="2">
        <v>54238</v>
      </c>
    </row>
    <row r="27" spans="1:4" x14ac:dyDescent="0.25">
      <c r="A27" t="s">
        <v>35</v>
      </c>
      <c r="B27" s="2">
        <v>236000</v>
      </c>
      <c r="C27" s="2">
        <v>71000</v>
      </c>
      <c r="D27" s="2">
        <v>24000</v>
      </c>
    </row>
    <row r="28" spans="1:4" x14ac:dyDescent="0.25">
      <c r="A28" t="s">
        <v>36</v>
      </c>
      <c r="B28" s="2">
        <v>169212</v>
      </c>
      <c r="C28" s="2">
        <v>112808</v>
      </c>
      <c r="D28" s="2">
        <v>56404</v>
      </c>
    </row>
    <row r="29" spans="1:4" x14ac:dyDescent="0.25">
      <c r="A29" t="s">
        <v>37</v>
      </c>
      <c r="B29" s="2">
        <v>225067</v>
      </c>
      <c r="C29" s="2">
        <v>140667</v>
      </c>
      <c r="D29" s="2">
        <v>84400</v>
      </c>
    </row>
    <row r="30" spans="1:4" x14ac:dyDescent="0.25">
      <c r="A30" t="s">
        <v>38</v>
      </c>
      <c r="B30" s="2">
        <v>32614</v>
      </c>
      <c r="C30" s="2">
        <v>24460</v>
      </c>
      <c r="D30" s="2">
        <v>16307</v>
      </c>
    </row>
    <row r="31" spans="1:4" x14ac:dyDescent="0.25">
      <c r="A31" t="s">
        <v>39</v>
      </c>
      <c r="B31" s="2">
        <v>0</v>
      </c>
      <c r="C31" s="2">
        <v>0</v>
      </c>
      <c r="D31" s="2">
        <v>0</v>
      </c>
    </row>
    <row r="32" spans="1:4" x14ac:dyDescent="0.25">
      <c r="A32" t="s">
        <v>40</v>
      </c>
      <c r="B32" s="2">
        <v>0</v>
      </c>
      <c r="C32" s="2">
        <v>0</v>
      </c>
      <c r="D32" s="2">
        <v>0</v>
      </c>
    </row>
    <row r="33" spans="1:4" x14ac:dyDescent="0.25">
      <c r="A33" t="s">
        <v>41</v>
      </c>
      <c r="B33" s="2">
        <v>200000</v>
      </c>
      <c r="C33" s="2">
        <v>100000</v>
      </c>
      <c r="D33" s="2">
        <v>40000</v>
      </c>
    </row>
    <row r="34" spans="1:4" x14ac:dyDescent="0.25">
      <c r="A34" t="s">
        <v>42</v>
      </c>
      <c r="B34" s="2">
        <v>61000</v>
      </c>
      <c r="C34" s="2">
        <v>38000</v>
      </c>
      <c r="D34" s="2">
        <v>26000</v>
      </c>
    </row>
    <row r="35" spans="1:4" x14ac:dyDescent="0.25">
      <c r="A35" t="s">
        <v>43</v>
      </c>
      <c r="B35" s="2">
        <v>71210</v>
      </c>
      <c r="C35" s="2">
        <v>59342</v>
      </c>
      <c r="D35" s="2">
        <v>47473</v>
      </c>
    </row>
    <row r="36" spans="1:4" x14ac:dyDescent="0.25">
      <c r="A36" t="s">
        <v>44</v>
      </c>
      <c r="B36" s="2">
        <v>737000</v>
      </c>
      <c r="C36" s="2">
        <v>369000</v>
      </c>
      <c r="D36" s="2">
        <v>184000</v>
      </c>
    </row>
    <row r="37" spans="1:4" x14ac:dyDescent="0.25">
      <c r="A37" t="s">
        <v>45</v>
      </c>
      <c r="B37" s="2">
        <v>59342</v>
      </c>
      <c r="C37" s="2">
        <v>47473</v>
      </c>
      <c r="D37" s="2">
        <v>35605</v>
      </c>
    </row>
    <row r="38" spans="1:4" x14ac:dyDescent="0.25">
      <c r="A38" t="s">
        <v>46</v>
      </c>
      <c r="B38" s="2">
        <v>23737</v>
      </c>
      <c r="C38" s="2">
        <v>20770</v>
      </c>
      <c r="D38" s="2">
        <v>17802</v>
      </c>
    </row>
    <row r="39" spans="1:4" x14ac:dyDescent="0.25">
      <c r="A39" t="s">
        <v>47</v>
      </c>
      <c r="B39" s="2">
        <v>37000</v>
      </c>
      <c r="C39" s="2">
        <v>19000</v>
      </c>
      <c r="D39" s="2">
        <v>7000</v>
      </c>
    </row>
    <row r="40" spans="1:4" x14ac:dyDescent="0.25">
      <c r="A40" t="s">
        <v>48</v>
      </c>
      <c r="B40" s="2">
        <v>54767</v>
      </c>
      <c r="C40" s="2">
        <v>30426</v>
      </c>
      <c r="D40" s="2">
        <v>21733</v>
      </c>
    </row>
    <row r="41" spans="1:4" x14ac:dyDescent="0.25">
      <c r="A41" t="s">
        <v>49</v>
      </c>
      <c r="B41" s="2">
        <v>111562</v>
      </c>
      <c r="C41" s="2">
        <v>56968</v>
      </c>
      <c r="D41" s="2">
        <v>35605</v>
      </c>
    </row>
    <row r="42" spans="1:4" x14ac:dyDescent="0.25">
      <c r="A42" t="s">
        <v>50</v>
      </c>
      <c r="B42" s="2">
        <v>0</v>
      </c>
      <c r="C42" s="2">
        <v>0</v>
      </c>
      <c r="D42" s="2">
        <v>0</v>
      </c>
    </row>
    <row r="43" spans="1:4" x14ac:dyDescent="0.25">
      <c r="A43" t="s">
        <v>51</v>
      </c>
      <c r="B43" s="2">
        <v>44171</v>
      </c>
      <c r="C43" s="2">
        <v>33129</v>
      </c>
      <c r="D43" s="2">
        <v>22086</v>
      </c>
    </row>
    <row r="44" spans="1:4" x14ac:dyDescent="0.25">
      <c r="A44" t="s">
        <v>10</v>
      </c>
      <c r="B44" s="1">
        <v>531.63800000000003</v>
      </c>
      <c r="C44" s="1">
        <v>313.25799999999998</v>
      </c>
      <c r="D44" s="1">
        <v>157.61600000000001</v>
      </c>
    </row>
    <row r="45" spans="1:4" x14ac:dyDescent="0.25">
      <c r="A45" t="s">
        <v>53</v>
      </c>
      <c r="B45" s="2">
        <v>365150</v>
      </c>
      <c r="C45" s="2">
        <v>219090</v>
      </c>
      <c r="D45" s="2">
        <v>146060</v>
      </c>
    </row>
    <row r="46" spans="1:4" x14ac:dyDescent="0.25">
      <c r="A46" t="s">
        <v>54</v>
      </c>
      <c r="B46" s="2">
        <v>37500</v>
      </c>
      <c r="C46" s="2">
        <v>22500</v>
      </c>
      <c r="D46" s="2">
        <v>15000</v>
      </c>
    </row>
  </sheetData>
  <sortState xmlns:xlrd2="http://schemas.microsoft.com/office/spreadsheetml/2017/richdata2" ref="A2:D46">
    <sortCondition ref="A2:A46"/>
  </sortState>
  <hyperlinks>
    <hyperlink ref="F2" r:id="rId1" xr:uid="{27003B41-EDFF-4769-BE7A-641040DFB8B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Tabelle4</vt:lpstr>
      <vt:lpstr>wiki_incentives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brentspine !</dc:creator>
  <cp:lastModifiedBy>brentspine !</cp:lastModifiedBy>
  <dcterms:created xsi:type="dcterms:W3CDTF">2024-08-01T21:17:11Z</dcterms:created>
  <dcterms:modified xsi:type="dcterms:W3CDTF">2024-08-01T22:24:37Z</dcterms:modified>
</cp:coreProperties>
</file>