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br/Documents/GitHub/sandbox_template_officedown/data/"/>
    </mc:Choice>
  </mc:AlternateContent>
  <xr:revisionPtr revIDLastSave="0" documentId="13_ncr:1_{C28148DC-9869-A24C-A7DE-77095475E42F}" xr6:coauthVersionLast="47" xr6:coauthVersionMax="47" xr10:uidLastSave="{00000000-0000-0000-0000-000000000000}"/>
  <bookViews>
    <workbookView xWindow="0" yWindow="500" windowWidth="38400" windowHeight="20000" xr2:uid="{00000000-000D-0000-FFFF-FFFF00000000}"/>
  </bookViews>
  <sheets>
    <sheet name="Feuille 1" sheetId="1" r:id="rId1"/>
  </sheets>
  <definedNames>
    <definedName name="_xlnm._FilterDatabase" localSheetId="0" hidden="1">'Feuille 1'!$A$1:$AG$47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AC47" i="1"/>
  <c r="AB47" i="1"/>
  <c r="AA47" i="1"/>
  <c r="L47" i="1" s="1"/>
  <c r="K47" i="1" s="1"/>
  <c r="J47" i="1"/>
  <c r="AC46" i="1"/>
  <c r="AB46" i="1"/>
  <c r="AA46" i="1"/>
  <c r="L46" i="1" s="1"/>
  <c r="K46" i="1" s="1"/>
  <c r="J46" i="1"/>
  <c r="AC45" i="1"/>
  <c r="AB45" i="1"/>
  <c r="AA45" i="1"/>
  <c r="L45" i="1"/>
  <c r="K45" i="1" s="1"/>
  <c r="J45" i="1"/>
  <c r="AC44" i="1"/>
  <c r="AB44" i="1"/>
  <c r="AA44" i="1"/>
  <c r="J44" i="1"/>
  <c r="AC43" i="1"/>
  <c r="AB43" i="1"/>
  <c r="AA43" i="1"/>
  <c r="L43" i="1"/>
  <c r="K43" i="1"/>
  <c r="J43" i="1"/>
  <c r="AC42" i="1"/>
  <c r="AB42" i="1"/>
  <c r="AA42" i="1"/>
  <c r="J42" i="1"/>
  <c r="AC41" i="1"/>
  <c r="AB41" i="1"/>
  <c r="AA41" i="1"/>
  <c r="L41" i="1" s="1"/>
  <c r="K41" i="1" s="1"/>
  <c r="J41" i="1"/>
  <c r="AC40" i="1"/>
  <c r="AB40" i="1"/>
  <c r="AA40" i="1"/>
  <c r="J40" i="1"/>
  <c r="AC39" i="1"/>
  <c r="AB39" i="1"/>
  <c r="AA39" i="1"/>
  <c r="L39" i="1" s="1"/>
  <c r="K39" i="1" s="1"/>
  <c r="J39" i="1"/>
  <c r="AC38" i="1"/>
  <c r="AB38" i="1"/>
  <c r="AA38" i="1"/>
  <c r="J38" i="1"/>
  <c r="AC37" i="1"/>
  <c r="AB37" i="1"/>
  <c r="AA37" i="1"/>
  <c r="L37" i="1"/>
  <c r="K37" i="1" s="1"/>
  <c r="J37" i="1"/>
  <c r="AC36" i="1"/>
  <c r="AB36" i="1"/>
  <c r="AA36" i="1"/>
  <c r="L36" i="1" s="1"/>
  <c r="K36" i="1" s="1"/>
  <c r="J36" i="1"/>
  <c r="AC35" i="1"/>
  <c r="AB35" i="1"/>
  <c r="AA35" i="1"/>
  <c r="L35" i="1" s="1"/>
  <c r="K35" i="1" s="1"/>
  <c r="J35" i="1"/>
  <c r="AC34" i="1"/>
  <c r="AB34" i="1"/>
  <c r="L34" i="1" s="1"/>
  <c r="K34" i="1" s="1"/>
  <c r="AA34" i="1"/>
  <c r="J34" i="1"/>
  <c r="AC33" i="1"/>
  <c r="AB33" i="1"/>
  <c r="AA33" i="1"/>
  <c r="L33" i="1"/>
  <c r="K33" i="1" s="1"/>
  <c r="J33" i="1"/>
  <c r="AC32" i="1"/>
  <c r="AB32" i="1"/>
  <c r="AA32" i="1"/>
  <c r="L32" i="1" s="1"/>
  <c r="K32" i="1" s="1"/>
  <c r="J32" i="1"/>
  <c r="AC31" i="1"/>
  <c r="AB31" i="1"/>
  <c r="AA31" i="1"/>
  <c r="L31" i="1"/>
  <c r="K31" i="1" s="1"/>
  <c r="J31" i="1"/>
  <c r="AC30" i="1"/>
  <c r="AB30" i="1"/>
  <c r="L30" i="1" s="1"/>
  <c r="K30" i="1" s="1"/>
  <c r="AA30" i="1"/>
  <c r="J30" i="1"/>
  <c r="AC29" i="1"/>
  <c r="AB29" i="1"/>
  <c r="AA29" i="1"/>
  <c r="L29" i="1" s="1"/>
  <c r="K29" i="1" s="1"/>
  <c r="J29" i="1"/>
  <c r="AC28" i="1"/>
  <c r="AB28" i="1"/>
  <c r="AA28" i="1"/>
  <c r="L28" i="1" s="1"/>
  <c r="K28" i="1" s="1"/>
  <c r="J28" i="1"/>
  <c r="AC27" i="1"/>
  <c r="AB27" i="1"/>
  <c r="AA27" i="1"/>
  <c r="J27" i="1"/>
  <c r="AC26" i="1"/>
  <c r="AB26" i="1"/>
  <c r="AA26" i="1"/>
  <c r="J26" i="1"/>
  <c r="AC25" i="1"/>
  <c r="AB25" i="1"/>
  <c r="AA25" i="1"/>
  <c r="L25" i="1" s="1"/>
  <c r="K25" i="1" s="1"/>
  <c r="J25" i="1"/>
  <c r="AC24" i="1"/>
  <c r="AB24" i="1"/>
  <c r="AA24" i="1"/>
  <c r="L24" i="1" s="1"/>
  <c r="K24" i="1" s="1"/>
  <c r="J24" i="1"/>
  <c r="AC23" i="1"/>
  <c r="AB23" i="1"/>
  <c r="AA23" i="1"/>
  <c r="L23" i="1"/>
  <c r="K23" i="1" s="1"/>
  <c r="J23" i="1"/>
  <c r="AC22" i="1"/>
  <c r="AB22" i="1"/>
  <c r="L22" i="1" s="1"/>
  <c r="K22" i="1" s="1"/>
  <c r="AA22" i="1"/>
  <c r="J22" i="1"/>
  <c r="AC21" i="1"/>
  <c r="AB21" i="1"/>
  <c r="AA21" i="1"/>
  <c r="L21" i="1" s="1"/>
  <c r="K21" i="1" s="1"/>
  <c r="J21" i="1"/>
  <c r="AC20" i="1"/>
  <c r="AB20" i="1"/>
  <c r="AA20" i="1"/>
  <c r="L20" i="1"/>
  <c r="K20" i="1"/>
  <c r="J20" i="1"/>
  <c r="AC19" i="1"/>
  <c r="AB19" i="1"/>
  <c r="AA19" i="1"/>
  <c r="J19" i="1"/>
  <c r="AC18" i="1"/>
  <c r="AB18" i="1"/>
  <c r="AA18" i="1"/>
  <c r="J18" i="1"/>
  <c r="AC17" i="1"/>
  <c r="AB17" i="1"/>
  <c r="AA17" i="1"/>
  <c r="L17" i="1" s="1"/>
  <c r="K17" i="1" s="1"/>
  <c r="J17" i="1"/>
  <c r="AC16" i="1"/>
  <c r="AB16" i="1"/>
  <c r="AA16" i="1"/>
  <c r="L16" i="1" s="1"/>
  <c r="K16" i="1" s="1"/>
  <c r="J16" i="1"/>
  <c r="AC15" i="1"/>
  <c r="AB15" i="1"/>
  <c r="AA15" i="1"/>
  <c r="J15" i="1"/>
  <c r="AC14" i="1"/>
  <c r="AB14" i="1"/>
  <c r="AA14" i="1"/>
  <c r="J14" i="1"/>
  <c r="AC13" i="1"/>
  <c r="AB13" i="1"/>
  <c r="AA13" i="1"/>
  <c r="L13" i="1"/>
  <c r="K13" i="1" s="1"/>
  <c r="J13" i="1"/>
  <c r="AC12" i="1"/>
  <c r="AB12" i="1"/>
  <c r="AA12" i="1"/>
  <c r="L12" i="1" s="1"/>
  <c r="K12" i="1" s="1"/>
  <c r="J12" i="1"/>
  <c r="AC11" i="1"/>
  <c r="AB11" i="1"/>
  <c r="L11" i="1" s="1"/>
  <c r="K11" i="1" s="1"/>
  <c r="AA11" i="1"/>
  <c r="J11" i="1"/>
  <c r="AC10" i="1"/>
  <c r="AB10" i="1"/>
  <c r="AA10" i="1"/>
  <c r="J10" i="1"/>
  <c r="AC9" i="1"/>
  <c r="AB9" i="1"/>
  <c r="AA9" i="1"/>
  <c r="L9" i="1"/>
  <c r="K9" i="1" s="1"/>
  <c r="J9" i="1"/>
  <c r="AC8" i="1"/>
  <c r="AB8" i="1"/>
  <c r="AA8" i="1"/>
  <c r="L8" i="1"/>
  <c r="K8" i="1" s="1"/>
  <c r="J8" i="1"/>
  <c r="AC7" i="1"/>
  <c r="AB7" i="1"/>
  <c r="L7" i="1" s="1"/>
  <c r="K7" i="1" s="1"/>
  <c r="AA7" i="1"/>
  <c r="J7" i="1"/>
  <c r="AC6" i="1"/>
  <c r="AB6" i="1"/>
  <c r="L6" i="1" s="1"/>
  <c r="K6" i="1" s="1"/>
  <c r="AA6" i="1"/>
  <c r="J6" i="1"/>
  <c r="AC5" i="1"/>
  <c r="AB5" i="1"/>
  <c r="AA5" i="1"/>
  <c r="L5" i="1"/>
  <c r="K5" i="1" s="1"/>
  <c r="J5" i="1"/>
  <c r="AC4" i="1"/>
  <c r="AB4" i="1"/>
  <c r="AA4" i="1"/>
  <c r="L4" i="1"/>
  <c r="K4" i="1"/>
  <c r="J4" i="1"/>
  <c r="AC3" i="1"/>
  <c r="AB3" i="1"/>
  <c r="AA3" i="1"/>
  <c r="J3" i="1"/>
  <c r="AC2" i="1"/>
  <c r="AB2" i="1"/>
  <c r="AA2" i="1"/>
  <c r="J2" i="1"/>
  <c r="L26" i="1" l="1"/>
  <c r="K26" i="1" s="1"/>
  <c r="L15" i="1"/>
  <c r="K15" i="1" s="1"/>
  <c r="L38" i="1"/>
  <c r="K38" i="1" s="1"/>
  <c r="L10" i="1"/>
  <c r="K10" i="1" s="1"/>
  <c r="L40" i="1"/>
  <c r="K40" i="1" s="1"/>
  <c r="L3" i="1"/>
  <c r="K3" i="1" s="1"/>
  <c r="L27" i="1"/>
  <c r="K27" i="1" s="1"/>
  <c r="L42" i="1"/>
  <c r="K42" i="1" s="1"/>
  <c r="L14" i="1"/>
  <c r="K14" i="1" s="1"/>
  <c r="L44" i="1"/>
  <c r="K44" i="1" s="1"/>
  <c r="L18" i="1"/>
  <c r="K18" i="1" s="1"/>
  <c r="L2" i="1"/>
  <c r="K2" i="1" s="1"/>
  <c r="L19" i="1"/>
  <c r="K19" i="1" s="1"/>
</calcChain>
</file>

<file path=xl/sharedStrings.xml><?xml version="1.0" encoding="utf-8"?>
<sst xmlns="http://schemas.openxmlformats.org/spreadsheetml/2006/main" count="360" uniqueCount="218">
  <si>
    <t>nom</t>
  </si>
  <si>
    <t>prenom</t>
  </si>
  <si>
    <t>nom_prenom</t>
  </si>
  <si>
    <t>email</t>
  </si>
  <si>
    <t>volee</t>
  </si>
  <si>
    <t>groupe</t>
  </si>
  <si>
    <t>email_secure</t>
  </si>
  <si>
    <t>date_eval</t>
  </si>
  <si>
    <t>points_totaux</t>
  </si>
  <si>
    <t>note</t>
  </si>
  <si>
    <t>points_obtenus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</si>
  <si>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</si>
  <si>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</si>
  <si>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</si>
  <si>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</si>
  <si>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</si>
  <si>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</si>
  <si>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</si>
  <si>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</si>
  <si>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</si>
  <si>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</si>
  <si>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</si>
  <si>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</si>
  <si>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di</t>
  </si>
  <si>
    <t>ag</t>
  </si>
  <si>
    <t>di_coeff</t>
  </si>
  <si>
    <t>ag_coeff</t>
  </si>
  <si>
    <t>di_int</t>
  </si>
  <si>
    <t>comment</t>
  </si>
  <si>
    <t>G Merge Status</t>
  </si>
  <si>
    <t>Email Tracking Status</t>
  </si>
  <si>
    <t>Document URL</t>
  </si>
  <si>
    <t>G Merge Id</t>
  </si>
  <si>
    <t>Blasi</t>
  </si>
  <si>
    <t>Charlotte Emilie</t>
  </si>
  <si>
    <t>Blasi Charlotte Emilie</t>
  </si>
  <si>
    <t>Charlotte.Blasi@students.hepvs.ch</t>
  </si>
  <si>
    <t>2021-2022</t>
  </si>
  <si>
    <t>020.201</t>
  </si>
  <si>
    <t>nic.bressoud@bluewin.ch</t>
  </si>
  <si>
    <t>Not opened</t>
  </si>
  <si>
    <t>https://docs.google.com/open?id=1ZF4POG5mh36crCCC3DkkvXx2Xz2B0XcTmRt_dfVYY1w</t>
  </si>
  <si>
    <t>Bonvin</t>
  </si>
  <si>
    <t>Pierre</t>
  </si>
  <si>
    <t>Bonvin Pierre</t>
  </si>
  <si>
    <t>Pierre.Bonvin@students.hepvs.ch</t>
  </si>
  <si>
    <t>103.201</t>
  </si>
  <si>
    <t>https://docs.google.com/open?id=14dcZ0o6jkvTa8o8o7SDhNriQw89Im5PwC4-28WvRDXo</t>
  </si>
  <si>
    <t>Cacaj</t>
  </si>
  <si>
    <t>Dardane</t>
  </si>
  <si>
    <t>Cacaj Dardane</t>
  </si>
  <si>
    <t>Dardane.Cacaj@students.hepvs.ch</t>
  </si>
  <si>
    <t>Carron</t>
  </si>
  <si>
    <t>Delphine</t>
  </si>
  <si>
    <t>Carron Delphine</t>
  </si>
  <si>
    <t>Delphine.Carron@students.hepvs.ch</t>
  </si>
  <si>
    <t>Corthesy</t>
  </si>
  <si>
    <t>Pascal</t>
  </si>
  <si>
    <t>Corthesy Pascal</t>
  </si>
  <si>
    <t>Pascal.Corthesy@students.hepvs.ch</t>
  </si>
  <si>
    <t>Cotter</t>
  </si>
  <si>
    <t>Amelie</t>
  </si>
  <si>
    <t>Cotter Amelie</t>
  </si>
  <si>
    <t>Amelie.Cotter@students.hepvs.ch</t>
  </si>
  <si>
    <t>Dayer</t>
  </si>
  <si>
    <t>Romain Jerome</t>
  </si>
  <si>
    <t>Dayer Romain Jerome</t>
  </si>
  <si>
    <t>Romain.Dayer@students.hepvs.ch</t>
  </si>
  <si>
    <t>De Los Santos-Lockwood</t>
  </si>
  <si>
    <t>Amal</t>
  </si>
  <si>
    <t>De Los Santos-Lockwood Amal</t>
  </si>
  <si>
    <t>Amal.DeLosSantos-Lockwood@students.hepvs.ch</t>
  </si>
  <si>
    <t>De Torrente</t>
  </si>
  <si>
    <t>Florine</t>
  </si>
  <si>
    <t>De Torrente Florine</t>
  </si>
  <si>
    <t>Florine.DeTorrente@students.hepvs.ch</t>
  </si>
  <si>
    <t>Defayes</t>
  </si>
  <si>
    <t>Fabien</t>
  </si>
  <si>
    <t>Defayes Fabien</t>
  </si>
  <si>
    <t>Fabien.Defayes@students.hepvs.ch</t>
  </si>
  <si>
    <t>Desse</t>
  </si>
  <si>
    <t>Fabrice</t>
  </si>
  <si>
    <t>Desse Fabrice</t>
  </si>
  <si>
    <t>Fabrice.Desse@students.hepvs.ch</t>
  </si>
  <si>
    <t>Dessimoz</t>
  </si>
  <si>
    <t>Michael</t>
  </si>
  <si>
    <t>Dessimoz Michael</t>
  </si>
  <si>
    <t>Michael.Dessimoz@students.hepvs.ch</t>
  </si>
  <si>
    <t>Dormia</t>
  </si>
  <si>
    <t>Mathieu</t>
  </si>
  <si>
    <t>Dormia Mathieu</t>
  </si>
  <si>
    <t>Mathieu.Dormia@students.hepvs.ch</t>
  </si>
  <si>
    <t>Dorsaz</t>
  </si>
  <si>
    <t>Ludmilla</t>
  </si>
  <si>
    <t>Dorsaz Ludmilla</t>
  </si>
  <si>
    <t>Ludmilla.Dorsaz@students.hepvs.ch</t>
  </si>
  <si>
    <t>Dubuis</t>
  </si>
  <si>
    <t>Damien</t>
  </si>
  <si>
    <t>Dubuis Damien</t>
  </si>
  <si>
    <t>Damien.Dubuis@students.hepvs.ch</t>
  </si>
  <si>
    <t>Farquet</t>
  </si>
  <si>
    <t>Louis</t>
  </si>
  <si>
    <t>Farquet Louis</t>
  </si>
  <si>
    <t>Louis.Farquet@students.hepvs.ch</t>
  </si>
  <si>
    <t>Fournier</t>
  </si>
  <si>
    <t>Thomas</t>
  </si>
  <si>
    <t>Fournier Thomas</t>
  </si>
  <si>
    <t>Thomas.Fournier@students.hepvs.ch</t>
  </si>
  <si>
    <t>Christelle</t>
  </si>
  <si>
    <t>Fournier Christelle</t>
  </si>
  <si>
    <t>Christelle.Fournier@students.hepvs.ch</t>
  </si>
  <si>
    <t>Frey</t>
  </si>
  <si>
    <t>Frey Pierre</t>
  </si>
  <si>
    <t>Pierre.Frey@students.hepvs.ch</t>
  </si>
  <si>
    <t>Gambarotto</t>
  </si>
  <si>
    <t>Pietro</t>
  </si>
  <si>
    <t>Gambarotto Pietro</t>
  </si>
  <si>
    <t>Pietro.Gambarotto@students.hepvs.ch</t>
  </si>
  <si>
    <t>Guerra</t>
  </si>
  <si>
    <t>Flora</t>
  </si>
  <si>
    <t>Guerra Flora</t>
  </si>
  <si>
    <t>flora_rossi@hotmail.com</t>
  </si>
  <si>
    <t>Jan</t>
  </si>
  <si>
    <t>Malika</t>
  </si>
  <si>
    <t>Jan Malika</t>
  </si>
  <si>
    <t>Malika.Jan@students.hepvs.ch</t>
  </si>
  <si>
    <t>Joliquin</t>
  </si>
  <si>
    <t>Lora</t>
  </si>
  <si>
    <t>Joliquin Lora</t>
  </si>
  <si>
    <t>Lora.Joliquin@students.hepvs.ch</t>
  </si>
  <si>
    <t>Jollien</t>
  </si>
  <si>
    <t>David</t>
  </si>
  <si>
    <t>Jollien David</t>
  </si>
  <si>
    <t>David.Jollien@students.hepvs.ch</t>
  </si>
  <si>
    <t>Lochmatter</t>
  </si>
  <si>
    <t>Lochmatter David</t>
  </si>
  <si>
    <t>David.Lochmatter@students.hepvs.ch</t>
  </si>
  <si>
    <t>Metrailler</t>
  </si>
  <si>
    <t>Sebastien</t>
  </si>
  <si>
    <t>Metrailler Sebastien</t>
  </si>
  <si>
    <t>Sebastien.Metrailler@students.hepvs.ch</t>
  </si>
  <si>
    <t>Meugnier</t>
  </si>
  <si>
    <t>Claire</t>
  </si>
  <si>
    <t>Meugnier Claire</t>
  </si>
  <si>
    <t>Claire.Meugnier@students.hepvs.ch</t>
  </si>
  <si>
    <t>Michel</t>
  </si>
  <si>
    <t>Valentine</t>
  </si>
  <si>
    <t>Michel Valentine</t>
  </si>
  <si>
    <t>Valentine.Michel@students.hepvs.ch</t>
  </si>
  <si>
    <t>Oertel</t>
  </si>
  <si>
    <t>Jessica</t>
  </si>
  <si>
    <t>Oertel Jessica</t>
  </si>
  <si>
    <t>Jessica.Oertel@students.hepvs.ch</t>
  </si>
  <si>
    <t>Oreiller</t>
  </si>
  <si>
    <t>Virginie</t>
  </si>
  <si>
    <t>Oreiller Virginie</t>
  </si>
  <si>
    <t>Virginie.Oreiller@students.hepvs.ch</t>
  </si>
  <si>
    <t>Perico</t>
  </si>
  <si>
    <t>Matthieu</t>
  </si>
  <si>
    <t>Perico Matthieu</t>
  </si>
  <si>
    <t>Matthieu.Perico@students.hepvs.ch</t>
  </si>
  <si>
    <t>Philippoz</t>
  </si>
  <si>
    <t>Julien</t>
  </si>
  <si>
    <t>Philippoz Julien</t>
  </si>
  <si>
    <t>Julien.Philippoz@students.hepvs.ch</t>
  </si>
  <si>
    <t>Piffaretti</t>
  </si>
  <si>
    <t>Sarah</t>
  </si>
  <si>
    <t>Piffaretti Sarah</t>
  </si>
  <si>
    <t>Sarah.Piffaretti@students.hepvs.ch</t>
  </si>
  <si>
    <t>Pralong</t>
  </si>
  <si>
    <t>Joelle</t>
  </si>
  <si>
    <t>Pralong Joelle</t>
  </si>
  <si>
    <t>Joelle.Pralong@students.hepvs.ch</t>
  </si>
  <si>
    <t>Raymond Pralong</t>
  </si>
  <si>
    <t>Melanie</t>
  </si>
  <si>
    <t>Raymond Pralong Melanie</t>
  </si>
  <si>
    <t>Melanie.Raymond@students.hepvs.ch</t>
  </si>
  <si>
    <t>Roduit</t>
  </si>
  <si>
    <t>Boris</t>
  </si>
  <si>
    <t>Roduit Boris</t>
  </si>
  <si>
    <t>Boris.Roduit@students.hepvs.ch</t>
  </si>
  <si>
    <t>Roy</t>
  </si>
  <si>
    <t>Roy Louis</t>
  </si>
  <si>
    <t>Louis.Roy@students.hepvs.ch</t>
  </si>
  <si>
    <t>Sierro Fardel</t>
  </si>
  <si>
    <t>Sierro Fardel Christelle</t>
  </si>
  <si>
    <t>Christelle.Sierro@students.hepvs.ch</t>
  </si>
  <si>
    <t>Simon</t>
  </si>
  <si>
    <t>Cristina</t>
  </si>
  <si>
    <t>Simon Cristina</t>
  </si>
  <si>
    <t>Cristina.Simon@students.hepvs.ch</t>
  </si>
  <si>
    <t>Thurre</t>
  </si>
  <si>
    <t>Morgane</t>
  </si>
  <si>
    <t>Thurre Morgane</t>
  </si>
  <si>
    <t>Morgane.Thurre@students.hepvs.ch</t>
  </si>
  <si>
    <t>Trachsel</t>
  </si>
  <si>
    <t>Trachsel Melanie</t>
  </si>
  <si>
    <t>Melanie.Trachsel@students.hepvs.ch</t>
  </si>
  <si>
    <t>Ueregen</t>
  </si>
  <si>
    <t>Sule</t>
  </si>
  <si>
    <t>Ueregen Sule</t>
  </si>
  <si>
    <t>Sule.Ueregen@students.hepvs.ch</t>
  </si>
  <si>
    <t>Vaudroz</t>
  </si>
  <si>
    <t>Joanne</t>
  </si>
  <si>
    <t>Vaudroz Joanne</t>
  </si>
  <si>
    <t>Joanne.Vaudroz@students.hepvs.ch</t>
  </si>
  <si>
    <t>Weissen</t>
  </si>
  <si>
    <t>Mathias</t>
  </si>
  <si>
    <t>Weissen Mathias</t>
  </si>
  <si>
    <t>Mathias.Weissen@students.hepvs.ch</t>
  </si>
  <si>
    <t>Wernecke</t>
  </si>
  <si>
    <t>Stefanie</t>
  </si>
  <si>
    <t>Wernecke Stefanie</t>
  </si>
  <si>
    <t>Stefanie.Wernecke@students.hepvs.ch</t>
  </si>
  <si>
    <t>Julie</t>
  </si>
  <si>
    <t>Farquet Julie</t>
  </si>
  <si>
    <t>julie.metral@students.hepvs.ch</t>
  </si>
  <si>
    <t>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</si>
</sst>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5" fillId="3" borderId="0" xfId="0" applyFont="1" applyFill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lie.metral@students.hepvs.ch" TargetMode="External"/><Relationship Id="rId2" Type="http://schemas.openxmlformats.org/officeDocument/2006/relationships/hyperlink" Target="https://docs.google.com/open?id=14dcZ0o6jkvTa8o8o7SDhNriQw89Im5PwC4-28WvRDXo" TargetMode="External"/><Relationship Id="rId1" Type="http://schemas.openxmlformats.org/officeDocument/2006/relationships/hyperlink" Target="https://docs.google.com/open?id=1ZF4POG5mh36crCCC3DkkvXx2Xz2B0XcTmRt_dfVYY1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7"/>
  <sheetViews>
    <sheetView tabSelected="1" workbookViewId="0">
      <selection activeCell="AC2" sqref="AC2"/>
    </sheetView>
  </sheetViews>
  <sheetFormatPr baseColWidth="10" defaultColWidth="14.5" defaultRowHeight="15.75" customHeight="1" x14ac:dyDescent="0.15"/>
  <cols>
    <col min="1" max="2" width="26.5" customWidth="1"/>
    <col min="3" max="3" width="33.5" customWidth="1"/>
    <col min="4" max="4" width="38.33203125" customWidth="1"/>
    <col min="8" max="8" width="38.33203125" customWidth="1"/>
    <col min="27" max="29" width="30.1640625" customWidth="1"/>
    <col min="31" max="33" width="21.5" customWidth="1"/>
    <col min="34" max="34" width="21.5" hidden="1" customWidth="1"/>
  </cols>
  <sheetData>
    <row r="1" spans="1:3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217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 ht="15" x14ac:dyDescent="0.2">
      <c r="A2" s="3" t="s">
        <v>33</v>
      </c>
      <c r="B2" s="3" t="s">
        <v>34</v>
      </c>
      <c r="C2" s="3" t="s">
        <v>35</v>
      </c>
      <c r="D2" s="3" t="s">
        <v>36</v>
      </c>
      <c r="E2" s="1" t="s">
        <v>37</v>
      </c>
      <c r="F2" s="6" t="str">
        <f>IF(G2="020.201","2","4")</f>
        <v>2</v>
      </c>
      <c r="G2" s="3" t="s">
        <v>38</v>
      </c>
      <c r="H2" s="1" t="s">
        <v>39</v>
      </c>
      <c r="I2" s="8">
        <v>44447</v>
      </c>
      <c r="J2" s="4" t="str">
        <f t="shared" ref="J2:J47" si="0">IF(G2="103.201", "204", "90")</f>
        <v>90</v>
      </c>
      <c r="K2" s="4" t="str">
        <f t="shared" ref="K2:K47" si="1">IF(G2="103.201",IF(AND(204&gt;=L2,L2&gt;=187), "A", IF(AND(186&gt;=L2,L2&gt;=169),"B",IF(AND(168&gt;=L2,L2&gt;=151),"C",IF(AND(150&gt;=L2,L2&gt;=133),"D",IF(AND(132&gt;=L2,L2&gt;=115),"E","F"))))),IF(AND(90&gt;=L2,L2&gt;=80), "A", IF(AND(79&gt;=L2,L2&gt;=69),"B",IF(AND(68&gt;=L2,L2&gt;=58),"C",IF(AND(57&gt;=L2,L2&gt;=47),"D",IF(AND(46&gt;=L2,L2&gt;=35),"E","F"))))))</f>
        <v>F</v>
      </c>
      <c r="L2" s="4">
        <f t="shared" ref="L2:L47" si="2">SUM(M2:X2,AA2,AB2)</f>
        <v>0</v>
      </c>
      <c r="AA2" s="1" t="str">
        <f t="shared" ref="AA2:AA47" si="3">IF(G2="103.201", Y2*5, "")</f>
        <v/>
      </c>
      <c r="AB2" s="1">
        <f t="shared" ref="AB2:AB47" si="4">Z2*4</f>
        <v>0</v>
      </c>
      <c r="AC2" s="1" t="str">
        <f t="shared" ref="AC2:AC47" si="5">IF(G2="103.201", "Dispositif Instrumenté (coeff. 5) - ","")</f>
        <v/>
      </c>
      <c r="AF2" s="1" t="s">
        <v>40</v>
      </c>
      <c r="AG2" s="5" t="s">
        <v>41</v>
      </c>
      <c r="AH2" s="6">
        <v>1631103387699</v>
      </c>
    </row>
    <row r="3" spans="1:34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1" t="s">
        <v>37</v>
      </c>
      <c r="F3" s="6" t="str">
        <f t="shared" ref="F3:F47" si="6">IF(G3="020.201","2","4")</f>
        <v>4</v>
      </c>
      <c r="G3" s="3" t="s">
        <v>46</v>
      </c>
      <c r="H3" s="1" t="s">
        <v>39</v>
      </c>
      <c r="I3" s="8">
        <v>44447</v>
      </c>
      <c r="J3" s="4" t="str">
        <f t="shared" si="0"/>
        <v>204</v>
      </c>
      <c r="K3" s="4" t="str">
        <f t="shared" si="1"/>
        <v>C</v>
      </c>
      <c r="L3" s="4">
        <f t="shared" si="2"/>
        <v>151</v>
      </c>
      <c r="M3">
        <v>8</v>
      </c>
      <c r="N3">
        <v>7</v>
      </c>
      <c r="O3">
        <v>6</v>
      </c>
      <c r="P3">
        <v>3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6</v>
      </c>
      <c r="Y3">
        <v>6</v>
      </c>
      <c r="Z3">
        <v>7</v>
      </c>
      <c r="AA3" s="1">
        <f t="shared" si="3"/>
        <v>30</v>
      </c>
      <c r="AB3" s="1">
        <f t="shared" si="4"/>
        <v>28</v>
      </c>
      <c r="AC3" s="1" t="str">
        <f t="shared" si="5"/>
        <v xml:space="preserve">Dispositif Instrumenté (coeff. 5) - </v>
      </c>
      <c r="AF3" s="1" t="s">
        <v>40</v>
      </c>
      <c r="AG3" s="5" t="s">
        <v>47</v>
      </c>
      <c r="AH3" s="6">
        <v>1631103397393</v>
      </c>
    </row>
    <row r="4" spans="1:34" ht="15" x14ac:dyDescent="0.2">
      <c r="A4" s="3" t="s">
        <v>48</v>
      </c>
      <c r="B4" s="3" t="s">
        <v>49</v>
      </c>
      <c r="C4" s="3" t="s">
        <v>50</v>
      </c>
      <c r="D4" s="3" t="s">
        <v>51</v>
      </c>
      <c r="E4" s="1" t="s">
        <v>37</v>
      </c>
      <c r="F4" s="6" t="str">
        <f t="shared" si="6"/>
        <v>4</v>
      </c>
      <c r="G4" s="3" t="s">
        <v>46</v>
      </c>
      <c r="H4" s="1" t="s">
        <v>39</v>
      </c>
      <c r="I4" s="8"/>
      <c r="J4" s="4" t="str">
        <f t="shared" si="0"/>
        <v>204</v>
      </c>
      <c r="K4" s="4" t="str">
        <f t="shared" si="1"/>
        <v>F</v>
      </c>
      <c r="L4" s="4">
        <f t="shared" si="2"/>
        <v>0</v>
      </c>
      <c r="AA4" s="1">
        <f t="shared" si="3"/>
        <v>0</v>
      </c>
      <c r="AB4" s="1">
        <f t="shared" si="4"/>
        <v>0</v>
      </c>
      <c r="AC4" s="1" t="str">
        <f t="shared" si="5"/>
        <v xml:space="preserve">Dispositif Instrumenté (coeff. 5) - </v>
      </c>
    </row>
    <row r="5" spans="1:34" ht="15" x14ac:dyDescent="0.2">
      <c r="A5" s="3" t="s">
        <v>52</v>
      </c>
      <c r="B5" s="3" t="s">
        <v>53</v>
      </c>
      <c r="C5" s="3" t="s">
        <v>54</v>
      </c>
      <c r="D5" s="3" t="s">
        <v>55</v>
      </c>
      <c r="E5" s="1" t="s">
        <v>37</v>
      </c>
      <c r="F5" s="6" t="str">
        <f t="shared" si="6"/>
        <v>2</v>
      </c>
      <c r="G5" s="3" t="s">
        <v>38</v>
      </c>
      <c r="H5" s="1" t="s">
        <v>39</v>
      </c>
      <c r="I5" s="8"/>
      <c r="J5" s="4" t="str">
        <f t="shared" si="0"/>
        <v>90</v>
      </c>
      <c r="K5" s="4" t="str">
        <f t="shared" si="1"/>
        <v>F</v>
      </c>
      <c r="L5" s="4">
        <f t="shared" si="2"/>
        <v>0</v>
      </c>
      <c r="AA5" s="1" t="str">
        <f t="shared" si="3"/>
        <v/>
      </c>
      <c r="AB5" s="1">
        <f t="shared" si="4"/>
        <v>0</v>
      </c>
      <c r="AC5" s="1" t="str">
        <f t="shared" si="5"/>
        <v/>
      </c>
    </row>
    <row r="6" spans="1:34" ht="15" x14ac:dyDescent="0.2">
      <c r="A6" s="3" t="s">
        <v>56</v>
      </c>
      <c r="B6" s="3" t="s">
        <v>57</v>
      </c>
      <c r="C6" s="3" t="s">
        <v>58</v>
      </c>
      <c r="D6" s="3" t="s">
        <v>59</v>
      </c>
      <c r="E6" s="1" t="s">
        <v>37</v>
      </c>
      <c r="F6" s="6" t="str">
        <f t="shared" si="6"/>
        <v>4</v>
      </c>
      <c r="G6" s="3" t="s">
        <v>46</v>
      </c>
      <c r="H6" s="1" t="s">
        <v>39</v>
      </c>
      <c r="I6" s="8"/>
      <c r="J6" s="4" t="str">
        <f t="shared" si="0"/>
        <v>204</v>
      </c>
      <c r="K6" s="4" t="str">
        <f t="shared" si="1"/>
        <v>F</v>
      </c>
      <c r="L6" s="4">
        <f t="shared" si="2"/>
        <v>0</v>
      </c>
      <c r="AA6" s="1">
        <f t="shared" si="3"/>
        <v>0</v>
      </c>
      <c r="AB6" s="1">
        <f t="shared" si="4"/>
        <v>0</v>
      </c>
      <c r="AC6" s="1" t="str">
        <f t="shared" si="5"/>
        <v xml:space="preserve">Dispositif Instrumenté (coeff. 5) - </v>
      </c>
    </row>
    <row r="7" spans="1:34" ht="15" x14ac:dyDescent="0.2">
      <c r="A7" s="3" t="s">
        <v>60</v>
      </c>
      <c r="B7" s="3" t="s">
        <v>61</v>
      </c>
      <c r="C7" s="3" t="s">
        <v>62</v>
      </c>
      <c r="D7" s="3" t="s">
        <v>63</v>
      </c>
      <c r="E7" s="1" t="s">
        <v>37</v>
      </c>
      <c r="F7" s="6" t="str">
        <f t="shared" si="6"/>
        <v>4</v>
      </c>
      <c r="G7" s="3" t="s">
        <v>46</v>
      </c>
      <c r="H7" s="1" t="s">
        <v>39</v>
      </c>
      <c r="I7" s="8"/>
      <c r="J7" s="4" t="str">
        <f t="shared" si="0"/>
        <v>204</v>
      </c>
      <c r="K7" s="4" t="str">
        <f t="shared" si="1"/>
        <v>F</v>
      </c>
      <c r="L7" s="4">
        <f t="shared" si="2"/>
        <v>0</v>
      </c>
      <c r="AA7" s="1">
        <f t="shared" si="3"/>
        <v>0</v>
      </c>
      <c r="AB7" s="1">
        <f t="shared" si="4"/>
        <v>0</v>
      </c>
      <c r="AC7" s="1" t="str">
        <f t="shared" si="5"/>
        <v xml:space="preserve">Dispositif Instrumenté (coeff. 5) - </v>
      </c>
    </row>
    <row r="8" spans="1:34" ht="15" x14ac:dyDescent="0.2">
      <c r="A8" s="3" t="s">
        <v>64</v>
      </c>
      <c r="B8" s="3" t="s">
        <v>65</v>
      </c>
      <c r="C8" s="3" t="s">
        <v>66</v>
      </c>
      <c r="D8" s="3" t="s">
        <v>67</v>
      </c>
      <c r="E8" s="1" t="s">
        <v>37</v>
      </c>
      <c r="F8" s="6" t="str">
        <f t="shared" si="6"/>
        <v>2</v>
      </c>
      <c r="G8" s="3" t="s">
        <v>38</v>
      </c>
      <c r="H8" s="1" t="s">
        <v>39</v>
      </c>
      <c r="I8" s="8"/>
      <c r="J8" s="4" t="str">
        <f t="shared" si="0"/>
        <v>90</v>
      </c>
      <c r="K8" s="4" t="str">
        <f t="shared" si="1"/>
        <v>F</v>
      </c>
      <c r="L8" s="4">
        <f t="shared" si="2"/>
        <v>0</v>
      </c>
      <c r="AA8" s="1" t="str">
        <f t="shared" si="3"/>
        <v/>
      </c>
      <c r="AB8" s="1">
        <f t="shared" si="4"/>
        <v>0</v>
      </c>
      <c r="AC8" s="1" t="str">
        <f t="shared" si="5"/>
        <v/>
      </c>
    </row>
    <row r="9" spans="1:34" ht="15" x14ac:dyDescent="0.2">
      <c r="A9" s="3" t="s">
        <v>68</v>
      </c>
      <c r="B9" s="3" t="s">
        <v>69</v>
      </c>
      <c r="C9" s="3" t="s">
        <v>70</v>
      </c>
      <c r="D9" s="3" t="s">
        <v>71</v>
      </c>
      <c r="E9" s="1" t="s">
        <v>37</v>
      </c>
      <c r="F9" s="6" t="str">
        <f t="shared" si="6"/>
        <v>4</v>
      </c>
      <c r="G9" s="3" t="s">
        <v>46</v>
      </c>
      <c r="H9" s="1" t="s">
        <v>39</v>
      </c>
      <c r="I9" s="8"/>
      <c r="J9" s="4" t="str">
        <f t="shared" si="0"/>
        <v>204</v>
      </c>
      <c r="K9" s="4" t="str">
        <f t="shared" si="1"/>
        <v>F</v>
      </c>
      <c r="L9" s="4">
        <f t="shared" si="2"/>
        <v>0</v>
      </c>
      <c r="AA9" s="1">
        <f t="shared" si="3"/>
        <v>0</v>
      </c>
      <c r="AB9" s="1">
        <f t="shared" si="4"/>
        <v>0</v>
      </c>
      <c r="AC9" s="1" t="str">
        <f t="shared" si="5"/>
        <v xml:space="preserve">Dispositif Instrumenté (coeff. 5) - </v>
      </c>
    </row>
    <row r="10" spans="1:34" ht="15" x14ac:dyDescent="0.2">
      <c r="A10" s="3" t="s">
        <v>72</v>
      </c>
      <c r="B10" s="3" t="s">
        <v>73</v>
      </c>
      <c r="C10" s="3" t="s">
        <v>74</v>
      </c>
      <c r="D10" s="3" t="s">
        <v>75</v>
      </c>
      <c r="E10" s="1" t="s">
        <v>37</v>
      </c>
      <c r="F10" s="6" t="str">
        <f t="shared" si="6"/>
        <v>4</v>
      </c>
      <c r="G10" s="3" t="s">
        <v>46</v>
      </c>
      <c r="H10" s="1" t="s">
        <v>39</v>
      </c>
      <c r="I10" s="8"/>
      <c r="J10" s="4" t="str">
        <f t="shared" si="0"/>
        <v>204</v>
      </c>
      <c r="K10" s="4" t="str">
        <f t="shared" si="1"/>
        <v>F</v>
      </c>
      <c r="L10" s="4">
        <f t="shared" si="2"/>
        <v>0</v>
      </c>
      <c r="AA10" s="1">
        <f t="shared" si="3"/>
        <v>0</v>
      </c>
      <c r="AB10" s="1">
        <f t="shared" si="4"/>
        <v>0</v>
      </c>
      <c r="AC10" s="1" t="str">
        <f t="shared" si="5"/>
        <v xml:space="preserve">Dispositif Instrumenté (coeff. 5) - </v>
      </c>
    </row>
    <row r="11" spans="1:34" ht="15" x14ac:dyDescent="0.2">
      <c r="A11" s="3" t="s">
        <v>76</v>
      </c>
      <c r="B11" s="3" t="s">
        <v>77</v>
      </c>
      <c r="C11" s="3" t="s">
        <v>78</v>
      </c>
      <c r="D11" s="3" t="s">
        <v>79</v>
      </c>
      <c r="E11" s="1" t="s">
        <v>37</v>
      </c>
      <c r="F11" s="6" t="str">
        <f t="shared" si="6"/>
        <v>2</v>
      </c>
      <c r="G11" s="3" t="s">
        <v>38</v>
      </c>
      <c r="H11" s="1" t="s">
        <v>39</v>
      </c>
      <c r="I11" s="8"/>
      <c r="J11" s="4" t="str">
        <f t="shared" si="0"/>
        <v>90</v>
      </c>
      <c r="K11" s="4" t="str">
        <f t="shared" si="1"/>
        <v>F</v>
      </c>
      <c r="L11" s="4">
        <f t="shared" si="2"/>
        <v>0</v>
      </c>
      <c r="AA11" s="1" t="str">
        <f t="shared" si="3"/>
        <v/>
      </c>
      <c r="AB11" s="1">
        <f t="shared" si="4"/>
        <v>0</v>
      </c>
      <c r="AC11" s="1" t="str">
        <f t="shared" si="5"/>
        <v/>
      </c>
    </row>
    <row r="12" spans="1:34" ht="15" x14ac:dyDescent="0.2">
      <c r="A12" s="3" t="s">
        <v>80</v>
      </c>
      <c r="B12" s="3" t="s">
        <v>81</v>
      </c>
      <c r="C12" s="3" t="s">
        <v>82</v>
      </c>
      <c r="D12" s="3" t="s">
        <v>83</v>
      </c>
      <c r="E12" s="1" t="s">
        <v>37</v>
      </c>
      <c r="F12" s="6" t="str">
        <f t="shared" si="6"/>
        <v>2</v>
      </c>
      <c r="G12" s="3" t="s">
        <v>38</v>
      </c>
      <c r="H12" s="1" t="s">
        <v>39</v>
      </c>
      <c r="I12" s="8"/>
      <c r="J12" s="4" t="str">
        <f t="shared" si="0"/>
        <v>90</v>
      </c>
      <c r="K12" s="4" t="str">
        <f t="shared" si="1"/>
        <v>F</v>
      </c>
      <c r="L12" s="4">
        <f t="shared" si="2"/>
        <v>0</v>
      </c>
      <c r="AA12" s="1" t="str">
        <f t="shared" si="3"/>
        <v/>
      </c>
      <c r="AB12" s="1">
        <f t="shared" si="4"/>
        <v>0</v>
      </c>
      <c r="AC12" s="1" t="str">
        <f t="shared" si="5"/>
        <v/>
      </c>
    </row>
    <row r="13" spans="1:34" ht="15" x14ac:dyDescent="0.2">
      <c r="A13" s="3" t="s">
        <v>84</v>
      </c>
      <c r="B13" s="3" t="s">
        <v>85</v>
      </c>
      <c r="C13" s="3" t="s">
        <v>86</v>
      </c>
      <c r="D13" s="3" t="s">
        <v>87</v>
      </c>
      <c r="E13" s="1" t="s">
        <v>37</v>
      </c>
      <c r="F13" s="6" t="str">
        <f t="shared" si="6"/>
        <v>2</v>
      </c>
      <c r="G13" s="3" t="s">
        <v>38</v>
      </c>
      <c r="H13" s="1" t="s">
        <v>39</v>
      </c>
      <c r="I13" s="8"/>
      <c r="J13" s="4" t="str">
        <f t="shared" si="0"/>
        <v>90</v>
      </c>
      <c r="K13" s="4" t="str">
        <f t="shared" si="1"/>
        <v>F</v>
      </c>
      <c r="L13" s="4">
        <f t="shared" si="2"/>
        <v>0</v>
      </c>
      <c r="AA13" s="1" t="str">
        <f t="shared" si="3"/>
        <v/>
      </c>
      <c r="AB13" s="1">
        <f t="shared" si="4"/>
        <v>0</v>
      </c>
      <c r="AC13" s="1" t="str">
        <f t="shared" si="5"/>
        <v/>
      </c>
    </row>
    <row r="14" spans="1:34" ht="15" x14ac:dyDescent="0.2">
      <c r="A14" s="3" t="s">
        <v>88</v>
      </c>
      <c r="B14" s="3" t="s">
        <v>89</v>
      </c>
      <c r="C14" s="3" t="s">
        <v>90</v>
      </c>
      <c r="D14" s="3" t="s">
        <v>91</v>
      </c>
      <c r="E14" s="1" t="s">
        <v>37</v>
      </c>
      <c r="F14" s="6" t="str">
        <f t="shared" si="6"/>
        <v>4</v>
      </c>
      <c r="G14" s="3" t="s">
        <v>46</v>
      </c>
      <c r="H14" s="1" t="s">
        <v>39</v>
      </c>
      <c r="I14" s="8"/>
      <c r="J14" s="4" t="str">
        <f t="shared" si="0"/>
        <v>204</v>
      </c>
      <c r="K14" s="4" t="str">
        <f t="shared" si="1"/>
        <v>F</v>
      </c>
      <c r="L14" s="4">
        <f t="shared" si="2"/>
        <v>0</v>
      </c>
      <c r="AA14" s="1">
        <f t="shared" si="3"/>
        <v>0</v>
      </c>
      <c r="AB14" s="1">
        <f t="shared" si="4"/>
        <v>0</v>
      </c>
      <c r="AC14" s="1" t="str">
        <f t="shared" si="5"/>
        <v xml:space="preserve">Dispositif Instrumenté (coeff. 5) - </v>
      </c>
    </row>
    <row r="15" spans="1:34" ht="15" x14ac:dyDescent="0.2">
      <c r="A15" s="3" t="s">
        <v>92</v>
      </c>
      <c r="B15" s="3" t="s">
        <v>93</v>
      </c>
      <c r="C15" s="3" t="s">
        <v>94</v>
      </c>
      <c r="D15" s="3" t="s">
        <v>95</v>
      </c>
      <c r="E15" s="1" t="s">
        <v>37</v>
      </c>
      <c r="F15" s="6" t="str">
        <f t="shared" si="6"/>
        <v>4</v>
      </c>
      <c r="G15" s="3" t="s">
        <v>46</v>
      </c>
      <c r="H15" s="1" t="s">
        <v>39</v>
      </c>
      <c r="I15" s="8"/>
      <c r="J15" s="4" t="str">
        <f t="shared" si="0"/>
        <v>204</v>
      </c>
      <c r="K15" s="4" t="str">
        <f t="shared" si="1"/>
        <v>F</v>
      </c>
      <c r="L15" s="4">
        <f t="shared" si="2"/>
        <v>0</v>
      </c>
      <c r="AA15" s="1">
        <f t="shared" si="3"/>
        <v>0</v>
      </c>
      <c r="AB15" s="1">
        <f t="shared" si="4"/>
        <v>0</v>
      </c>
      <c r="AC15" s="1" t="str">
        <f t="shared" si="5"/>
        <v xml:space="preserve">Dispositif Instrumenté (coeff. 5) - </v>
      </c>
    </row>
    <row r="16" spans="1:34" ht="15" x14ac:dyDescent="0.2">
      <c r="A16" s="3" t="s">
        <v>96</v>
      </c>
      <c r="B16" s="3" t="s">
        <v>97</v>
      </c>
      <c r="C16" s="3" t="s">
        <v>98</v>
      </c>
      <c r="D16" s="3" t="s">
        <v>99</v>
      </c>
      <c r="E16" s="1" t="s">
        <v>37</v>
      </c>
      <c r="F16" s="6" t="str">
        <f t="shared" si="6"/>
        <v>4</v>
      </c>
      <c r="G16" s="3" t="s">
        <v>46</v>
      </c>
      <c r="H16" s="1" t="s">
        <v>39</v>
      </c>
      <c r="I16" s="8"/>
      <c r="J16" s="4" t="str">
        <f t="shared" si="0"/>
        <v>204</v>
      </c>
      <c r="K16" s="4" t="str">
        <f t="shared" si="1"/>
        <v>F</v>
      </c>
      <c r="L16" s="4">
        <f t="shared" si="2"/>
        <v>0</v>
      </c>
      <c r="AA16" s="1">
        <f t="shared" si="3"/>
        <v>0</v>
      </c>
      <c r="AB16" s="1">
        <f t="shared" si="4"/>
        <v>0</v>
      </c>
      <c r="AC16" s="1" t="str">
        <f t="shared" si="5"/>
        <v xml:space="preserve">Dispositif Instrumenté (coeff. 5) - </v>
      </c>
    </row>
    <row r="17" spans="1:29" ht="15" x14ac:dyDescent="0.2">
      <c r="A17" s="3" t="s">
        <v>100</v>
      </c>
      <c r="B17" s="3" t="s">
        <v>101</v>
      </c>
      <c r="C17" s="3" t="s">
        <v>102</v>
      </c>
      <c r="D17" s="3" t="s">
        <v>103</v>
      </c>
      <c r="E17" s="1" t="s">
        <v>37</v>
      </c>
      <c r="F17" s="6" t="str">
        <f t="shared" si="6"/>
        <v>2</v>
      </c>
      <c r="G17" s="3" t="s">
        <v>38</v>
      </c>
      <c r="H17" s="1" t="s">
        <v>39</v>
      </c>
      <c r="I17" s="8"/>
      <c r="J17" s="4" t="str">
        <f t="shared" si="0"/>
        <v>90</v>
      </c>
      <c r="K17" s="4" t="str">
        <f t="shared" si="1"/>
        <v>F</v>
      </c>
      <c r="L17" s="4">
        <f t="shared" si="2"/>
        <v>0</v>
      </c>
      <c r="AA17" s="1" t="str">
        <f t="shared" si="3"/>
        <v/>
      </c>
      <c r="AB17" s="1">
        <f t="shared" si="4"/>
        <v>0</v>
      </c>
      <c r="AC17" s="1" t="str">
        <f t="shared" si="5"/>
        <v/>
      </c>
    </row>
    <row r="18" spans="1:29" ht="15" x14ac:dyDescent="0.2">
      <c r="A18" s="3" t="s">
        <v>104</v>
      </c>
      <c r="B18" s="3" t="s">
        <v>105</v>
      </c>
      <c r="C18" s="3" t="s">
        <v>106</v>
      </c>
      <c r="D18" s="3" t="s">
        <v>107</v>
      </c>
      <c r="E18" s="1" t="s">
        <v>37</v>
      </c>
      <c r="F18" s="6" t="str">
        <f t="shared" si="6"/>
        <v>4</v>
      </c>
      <c r="G18" s="3" t="s">
        <v>46</v>
      </c>
      <c r="H18" s="1" t="s">
        <v>39</v>
      </c>
      <c r="I18" s="8"/>
      <c r="J18" s="4" t="str">
        <f t="shared" si="0"/>
        <v>204</v>
      </c>
      <c r="K18" s="4" t="str">
        <f t="shared" si="1"/>
        <v>F</v>
      </c>
      <c r="L18" s="4">
        <f t="shared" si="2"/>
        <v>0</v>
      </c>
      <c r="AA18" s="1">
        <f t="shared" si="3"/>
        <v>0</v>
      </c>
      <c r="AB18" s="1">
        <f t="shared" si="4"/>
        <v>0</v>
      </c>
      <c r="AC18" s="1" t="str">
        <f t="shared" si="5"/>
        <v xml:space="preserve">Dispositif Instrumenté (coeff. 5) - </v>
      </c>
    </row>
    <row r="19" spans="1:29" ht="15" x14ac:dyDescent="0.2">
      <c r="A19" s="3" t="s">
        <v>104</v>
      </c>
      <c r="B19" s="3" t="s">
        <v>108</v>
      </c>
      <c r="C19" s="3" t="s">
        <v>109</v>
      </c>
      <c r="D19" s="3" t="s">
        <v>110</v>
      </c>
      <c r="E19" s="1" t="s">
        <v>37</v>
      </c>
      <c r="F19" s="6" t="str">
        <f t="shared" si="6"/>
        <v>4</v>
      </c>
      <c r="G19" s="3" t="s">
        <v>46</v>
      </c>
      <c r="H19" s="1" t="s">
        <v>39</v>
      </c>
      <c r="I19" s="8"/>
      <c r="J19" s="4" t="str">
        <f t="shared" si="0"/>
        <v>204</v>
      </c>
      <c r="K19" s="4" t="str">
        <f t="shared" si="1"/>
        <v>F</v>
      </c>
      <c r="L19" s="4">
        <f t="shared" si="2"/>
        <v>0</v>
      </c>
      <c r="AA19" s="1">
        <f t="shared" si="3"/>
        <v>0</v>
      </c>
      <c r="AB19" s="1">
        <f t="shared" si="4"/>
        <v>0</v>
      </c>
      <c r="AC19" s="1" t="str">
        <f t="shared" si="5"/>
        <v xml:space="preserve">Dispositif Instrumenté (coeff. 5) - </v>
      </c>
    </row>
    <row r="20" spans="1:29" ht="15" x14ac:dyDescent="0.2">
      <c r="A20" s="3" t="s">
        <v>111</v>
      </c>
      <c r="B20" s="3" t="s">
        <v>43</v>
      </c>
      <c r="C20" s="3" t="s">
        <v>112</v>
      </c>
      <c r="D20" s="3" t="s">
        <v>113</v>
      </c>
      <c r="E20" s="1" t="s">
        <v>37</v>
      </c>
      <c r="F20" s="6" t="str">
        <f t="shared" si="6"/>
        <v>4</v>
      </c>
      <c r="G20" s="3" t="s">
        <v>46</v>
      </c>
      <c r="H20" s="1" t="s">
        <v>39</v>
      </c>
      <c r="I20" s="8"/>
      <c r="J20" s="4" t="str">
        <f t="shared" si="0"/>
        <v>204</v>
      </c>
      <c r="K20" s="4" t="str">
        <f t="shared" si="1"/>
        <v>F</v>
      </c>
      <c r="L20" s="4">
        <f t="shared" si="2"/>
        <v>0</v>
      </c>
      <c r="AA20" s="1">
        <f t="shared" si="3"/>
        <v>0</v>
      </c>
      <c r="AB20" s="1">
        <f t="shared" si="4"/>
        <v>0</v>
      </c>
      <c r="AC20" s="1" t="str">
        <f t="shared" si="5"/>
        <v xml:space="preserve">Dispositif Instrumenté (coeff. 5) - </v>
      </c>
    </row>
    <row r="21" spans="1:29" ht="15" x14ac:dyDescent="0.2">
      <c r="A21" s="3" t="s">
        <v>114</v>
      </c>
      <c r="B21" s="3" t="s">
        <v>115</v>
      </c>
      <c r="C21" s="3" t="s">
        <v>116</v>
      </c>
      <c r="D21" s="3" t="s">
        <v>117</v>
      </c>
      <c r="E21" s="1" t="s">
        <v>37</v>
      </c>
      <c r="F21" s="6" t="str">
        <f t="shared" si="6"/>
        <v>4</v>
      </c>
      <c r="G21" s="3" t="s">
        <v>46</v>
      </c>
      <c r="H21" s="1" t="s">
        <v>39</v>
      </c>
      <c r="I21" s="8"/>
      <c r="J21" s="4" t="str">
        <f t="shared" si="0"/>
        <v>204</v>
      </c>
      <c r="K21" s="4" t="str">
        <f t="shared" si="1"/>
        <v>F</v>
      </c>
      <c r="L21" s="4">
        <f t="shared" si="2"/>
        <v>0</v>
      </c>
      <c r="AA21" s="1">
        <f t="shared" si="3"/>
        <v>0</v>
      </c>
      <c r="AB21" s="1">
        <f t="shared" si="4"/>
        <v>0</v>
      </c>
      <c r="AC21" s="1" t="str">
        <f t="shared" si="5"/>
        <v xml:space="preserve">Dispositif Instrumenté (coeff. 5) - </v>
      </c>
    </row>
    <row r="22" spans="1:29" ht="15" x14ac:dyDescent="0.2">
      <c r="A22" s="3" t="s">
        <v>118</v>
      </c>
      <c r="B22" s="3" t="s">
        <v>119</v>
      </c>
      <c r="C22" s="3" t="s">
        <v>120</v>
      </c>
      <c r="D22" s="3" t="s">
        <v>121</v>
      </c>
      <c r="E22" s="1" t="s">
        <v>37</v>
      </c>
      <c r="F22" s="6" t="str">
        <f t="shared" si="6"/>
        <v>4</v>
      </c>
      <c r="G22" s="3" t="s">
        <v>46</v>
      </c>
      <c r="H22" s="1" t="s">
        <v>39</v>
      </c>
      <c r="I22" s="8"/>
      <c r="J22" s="4" t="str">
        <f t="shared" si="0"/>
        <v>204</v>
      </c>
      <c r="K22" s="4" t="str">
        <f t="shared" si="1"/>
        <v>F</v>
      </c>
      <c r="L22" s="4">
        <f t="shared" si="2"/>
        <v>0</v>
      </c>
      <c r="AA22" s="1">
        <f t="shared" si="3"/>
        <v>0</v>
      </c>
      <c r="AB22" s="1">
        <f t="shared" si="4"/>
        <v>0</v>
      </c>
      <c r="AC22" s="1" t="str">
        <f t="shared" si="5"/>
        <v xml:space="preserve">Dispositif Instrumenté (coeff. 5) - </v>
      </c>
    </row>
    <row r="23" spans="1:29" ht="15" x14ac:dyDescent="0.2">
      <c r="A23" s="3" t="s">
        <v>122</v>
      </c>
      <c r="B23" s="3" t="s">
        <v>123</v>
      </c>
      <c r="C23" s="3" t="s">
        <v>124</v>
      </c>
      <c r="D23" s="3" t="s">
        <v>125</v>
      </c>
      <c r="E23" s="1" t="s">
        <v>37</v>
      </c>
      <c r="F23" s="6" t="str">
        <f t="shared" si="6"/>
        <v>2</v>
      </c>
      <c r="G23" s="3" t="s">
        <v>38</v>
      </c>
      <c r="H23" s="1" t="s">
        <v>39</v>
      </c>
      <c r="I23" s="8"/>
      <c r="J23" s="4" t="str">
        <f t="shared" si="0"/>
        <v>90</v>
      </c>
      <c r="K23" s="4" t="str">
        <f t="shared" si="1"/>
        <v>F</v>
      </c>
      <c r="L23" s="4">
        <f t="shared" si="2"/>
        <v>0</v>
      </c>
      <c r="AA23" s="1" t="str">
        <f t="shared" si="3"/>
        <v/>
      </c>
      <c r="AB23" s="1">
        <f t="shared" si="4"/>
        <v>0</v>
      </c>
      <c r="AC23" s="1" t="str">
        <f t="shared" si="5"/>
        <v/>
      </c>
    </row>
    <row r="24" spans="1:29" ht="15" x14ac:dyDescent="0.2">
      <c r="A24" s="3" t="s">
        <v>126</v>
      </c>
      <c r="B24" s="3" t="s">
        <v>127</v>
      </c>
      <c r="C24" s="3" t="s">
        <v>128</v>
      </c>
      <c r="D24" s="3" t="s">
        <v>129</v>
      </c>
      <c r="E24" s="1" t="s">
        <v>37</v>
      </c>
      <c r="F24" s="6" t="str">
        <f t="shared" si="6"/>
        <v>4</v>
      </c>
      <c r="G24" s="3" t="s">
        <v>46</v>
      </c>
      <c r="H24" s="1" t="s">
        <v>39</v>
      </c>
      <c r="I24" s="8"/>
      <c r="J24" s="4" t="str">
        <f t="shared" si="0"/>
        <v>204</v>
      </c>
      <c r="K24" s="4" t="str">
        <f t="shared" si="1"/>
        <v>F</v>
      </c>
      <c r="L24" s="4">
        <f t="shared" si="2"/>
        <v>0</v>
      </c>
      <c r="AA24" s="1">
        <f t="shared" si="3"/>
        <v>0</v>
      </c>
      <c r="AB24" s="1">
        <f t="shared" si="4"/>
        <v>0</v>
      </c>
      <c r="AC24" s="1" t="str">
        <f t="shared" si="5"/>
        <v xml:space="preserve">Dispositif Instrumenté (coeff. 5) - </v>
      </c>
    </row>
    <row r="25" spans="1:29" ht="15" x14ac:dyDescent="0.2">
      <c r="A25" s="3" t="s">
        <v>130</v>
      </c>
      <c r="B25" s="3" t="s">
        <v>131</v>
      </c>
      <c r="C25" s="3" t="s">
        <v>132</v>
      </c>
      <c r="D25" s="3" t="s">
        <v>133</v>
      </c>
      <c r="E25" s="1" t="s">
        <v>37</v>
      </c>
      <c r="F25" s="6" t="str">
        <f t="shared" si="6"/>
        <v>4</v>
      </c>
      <c r="G25" s="3" t="s">
        <v>46</v>
      </c>
      <c r="H25" s="1" t="s">
        <v>39</v>
      </c>
      <c r="I25" s="8"/>
      <c r="J25" s="4" t="str">
        <f t="shared" si="0"/>
        <v>204</v>
      </c>
      <c r="K25" s="4" t="str">
        <f t="shared" si="1"/>
        <v>F</v>
      </c>
      <c r="L25" s="4">
        <f t="shared" si="2"/>
        <v>0</v>
      </c>
      <c r="AA25" s="1">
        <f t="shared" si="3"/>
        <v>0</v>
      </c>
      <c r="AB25" s="1">
        <f t="shared" si="4"/>
        <v>0</v>
      </c>
      <c r="AC25" s="1" t="str">
        <f t="shared" si="5"/>
        <v xml:space="preserve">Dispositif Instrumenté (coeff. 5) - </v>
      </c>
    </row>
    <row r="26" spans="1:29" ht="15" x14ac:dyDescent="0.2">
      <c r="A26" s="3" t="s">
        <v>134</v>
      </c>
      <c r="B26" s="3" t="s">
        <v>131</v>
      </c>
      <c r="C26" s="3" t="s">
        <v>135</v>
      </c>
      <c r="D26" s="3" t="s">
        <v>136</v>
      </c>
      <c r="E26" s="1" t="s">
        <v>37</v>
      </c>
      <c r="F26" s="6" t="str">
        <f t="shared" si="6"/>
        <v>2</v>
      </c>
      <c r="G26" s="3" t="s">
        <v>38</v>
      </c>
      <c r="H26" s="1" t="s">
        <v>39</v>
      </c>
      <c r="I26" s="8"/>
      <c r="J26" s="4" t="str">
        <f t="shared" si="0"/>
        <v>90</v>
      </c>
      <c r="K26" s="4" t="str">
        <f t="shared" si="1"/>
        <v>F</v>
      </c>
      <c r="L26" s="4">
        <f t="shared" si="2"/>
        <v>0</v>
      </c>
      <c r="AA26" s="1" t="str">
        <f t="shared" si="3"/>
        <v/>
      </c>
      <c r="AB26" s="1">
        <f t="shared" si="4"/>
        <v>0</v>
      </c>
      <c r="AC26" s="1" t="str">
        <f t="shared" si="5"/>
        <v/>
      </c>
    </row>
    <row r="27" spans="1:29" ht="15" x14ac:dyDescent="0.2">
      <c r="A27" s="3" t="s">
        <v>137</v>
      </c>
      <c r="B27" s="3" t="s">
        <v>138</v>
      </c>
      <c r="C27" s="3" t="s">
        <v>139</v>
      </c>
      <c r="D27" s="3" t="s">
        <v>140</v>
      </c>
      <c r="E27" s="1" t="s">
        <v>37</v>
      </c>
      <c r="F27" s="6" t="str">
        <f t="shared" si="6"/>
        <v>4</v>
      </c>
      <c r="G27" s="3" t="s">
        <v>46</v>
      </c>
      <c r="H27" s="1" t="s">
        <v>39</v>
      </c>
      <c r="I27" s="8"/>
      <c r="J27" s="4" t="str">
        <f t="shared" si="0"/>
        <v>204</v>
      </c>
      <c r="K27" s="4" t="str">
        <f t="shared" si="1"/>
        <v>F</v>
      </c>
      <c r="L27" s="4">
        <f t="shared" si="2"/>
        <v>0</v>
      </c>
      <c r="AA27" s="1">
        <f t="shared" si="3"/>
        <v>0</v>
      </c>
      <c r="AB27" s="1">
        <f t="shared" si="4"/>
        <v>0</v>
      </c>
      <c r="AC27" s="1" t="str">
        <f t="shared" si="5"/>
        <v xml:space="preserve">Dispositif Instrumenté (coeff. 5) - </v>
      </c>
    </row>
    <row r="28" spans="1:29" ht="15" x14ac:dyDescent="0.2">
      <c r="A28" s="3" t="s">
        <v>141</v>
      </c>
      <c r="B28" s="3" t="s">
        <v>142</v>
      </c>
      <c r="C28" s="3" t="s">
        <v>143</v>
      </c>
      <c r="D28" s="3" t="s">
        <v>144</v>
      </c>
      <c r="E28" s="1" t="s">
        <v>37</v>
      </c>
      <c r="F28" s="6" t="str">
        <f t="shared" si="6"/>
        <v>2</v>
      </c>
      <c r="G28" s="3" t="s">
        <v>38</v>
      </c>
      <c r="H28" s="1" t="s">
        <v>39</v>
      </c>
      <c r="I28" s="8">
        <v>44447</v>
      </c>
      <c r="J28" s="4" t="str">
        <f t="shared" si="0"/>
        <v>90</v>
      </c>
      <c r="K28" s="4" t="str">
        <f t="shared" si="1"/>
        <v>B</v>
      </c>
      <c r="L28" s="4">
        <f t="shared" si="2"/>
        <v>75</v>
      </c>
      <c r="M28">
        <v>9</v>
      </c>
      <c r="N28">
        <v>8</v>
      </c>
      <c r="O28">
        <v>7</v>
      </c>
      <c r="P28">
        <v>6</v>
      </c>
      <c r="Q28">
        <v>5</v>
      </c>
      <c r="R28">
        <v>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9</v>
      </c>
      <c r="AA28" s="1" t="str">
        <f t="shared" si="3"/>
        <v/>
      </c>
      <c r="AB28" s="1">
        <f t="shared" si="4"/>
        <v>36</v>
      </c>
      <c r="AC28" s="1" t="str">
        <f t="shared" si="5"/>
        <v/>
      </c>
    </row>
    <row r="29" spans="1:29" ht="15" x14ac:dyDescent="0.2">
      <c r="A29" s="3" t="s">
        <v>145</v>
      </c>
      <c r="B29" s="3" t="s">
        <v>146</v>
      </c>
      <c r="C29" s="3" t="s">
        <v>147</v>
      </c>
      <c r="D29" s="3" t="s">
        <v>148</v>
      </c>
      <c r="E29" s="1" t="s">
        <v>37</v>
      </c>
      <c r="F29" s="6" t="str">
        <f t="shared" si="6"/>
        <v>4</v>
      </c>
      <c r="G29" s="3" t="s">
        <v>46</v>
      </c>
      <c r="H29" s="1" t="s">
        <v>39</v>
      </c>
      <c r="I29" s="8"/>
      <c r="J29" s="4" t="str">
        <f t="shared" si="0"/>
        <v>204</v>
      </c>
      <c r="K29" s="4" t="str">
        <f t="shared" si="1"/>
        <v>F</v>
      </c>
      <c r="L29" s="4">
        <f t="shared" si="2"/>
        <v>0</v>
      </c>
      <c r="AA29" s="1">
        <f t="shared" si="3"/>
        <v>0</v>
      </c>
      <c r="AB29" s="1">
        <f t="shared" si="4"/>
        <v>0</v>
      </c>
      <c r="AC29" s="1" t="str">
        <f t="shared" si="5"/>
        <v xml:space="preserve">Dispositif Instrumenté (coeff. 5) - </v>
      </c>
    </row>
    <row r="30" spans="1:29" ht="15" x14ac:dyDescent="0.2">
      <c r="A30" s="3" t="s">
        <v>149</v>
      </c>
      <c r="B30" s="3" t="s">
        <v>150</v>
      </c>
      <c r="C30" s="3" t="s">
        <v>151</v>
      </c>
      <c r="D30" s="3" t="s">
        <v>152</v>
      </c>
      <c r="E30" s="1" t="s">
        <v>37</v>
      </c>
      <c r="F30" s="6" t="str">
        <f t="shared" si="6"/>
        <v>2</v>
      </c>
      <c r="G30" s="3" t="s">
        <v>38</v>
      </c>
      <c r="H30" s="1" t="s">
        <v>39</v>
      </c>
      <c r="I30" s="8"/>
      <c r="J30" s="4" t="str">
        <f t="shared" si="0"/>
        <v>90</v>
      </c>
      <c r="K30" s="4" t="str">
        <f t="shared" si="1"/>
        <v>F</v>
      </c>
      <c r="L30" s="4">
        <f t="shared" si="2"/>
        <v>0</v>
      </c>
      <c r="AA30" s="1" t="str">
        <f t="shared" si="3"/>
        <v/>
      </c>
      <c r="AB30" s="1">
        <f t="shared" si="4"/>
        <v>0</v>
      </c>
      <c r="AC30" s="1" t="str">
        <f t="shared" si="5"/>
        <v/>
      </c>
    </row>
    <row r="31" spans="1:29" ht="15" x14ac:dyDescent="0.2">
      <c r="A31" s="3" t="s">
        <v>153</v>
      </c>
      <c r="B31" s="3" t="s">
        <v>154</v>
      </c>
      <c r="C31" s="3" t="s">
        <v>155</v>
      </c>
      <c r="D31" s="3" t="s">
        <v>156</v>
      </c>
      <c r="E31" s="1" t="s">
        <v>37</v>
      </c>
      <c r="F31" s="6" t="str">
        <f t="shared" si="6"/>
        <v>4</v>
      </c>
      <c r="G31" s="3" t="s">
        <v>46</v>
      </c>
      <c r="H31" s="1" t="s">
        <v>39</v>
      </c>
      <c r="I31" s="8"/>
      <c r="J31" s="4" t="str">
        <f t="shared" si="0"/>
        <v>204</v>
      </c>
      <c r="K31" s="4" t="str">
        <f t="shared" si="1"/>
        <v>F</v>
      </c>
      <c r="L31" s="4">
        <f t="shared" si="2"/>
        <v>0</v>
      </c>
      <c r="AA31" s="1">
        <f t="shared" si="3"/>
        <v>0</v>
      </c>
      <c r="AB31" s="1">
        <f t="shared" si="4"/>
        <v>0</v>
      </c>
      <c r="AC31" s="1" t="str">
        <f t="shared" si="5"/>
        <v xml:space="preserve">Dispositif Instrumenté (coeff. 5) - </v>
      </c>
    </row>
    <row r="32" spans="1:29" ht="15" x14ac:dyDescent="0.2">
      <c r="A32" s="3" t="s">
        <v>157</v>
      </c>
      <c r="B32" s="3" t="s">
        <v>158</v>
      </c>
      <c r="C32" s="3" t="s">
        <v>159</v>
      </c>
      <c r="D32" s="3" t="s">
        <v>160</v>
      </c>
      <c r="E32" s="1" t="s">
        <v>37</v>
      </c>
      <c r="F32" s="6" t="str">
        <f t="shared" si="6"/>
        <v>2</v>
      </c>
      <c r="G32" s="3" t="s">
        <v>38</v>
      </c>
      <c r="H32" s="1" t="s">
        <v>39</v>
      </c>
      <c r="I32" s="8"/>
      <c r="J32" s="4" t="str">
        <f t="shared" si="0"/>
        <v>90</v>
      </c>
      <c r="K32" s="4" t="str">
        <f t="shared" si="1"/>
        <v>F</v>
      </c>
      <c r="L32" s="4">
        <f t="shared" si="2"/>
        <v>0</v>
      </c>
      <c r="AA32" s="1" t="str">
        <f t="shared" si="3"/>
        <v/>
      </c>
      <c r="AB32" s="1">
        <f t="shared" si="4"/>
        <v>0</v>
      </c>
      <c r="AC32" s="1" t="str">
        <f t="shared" si="5"/>
        <v/>
      </c>
    </row>
    <row r="33" spans="1:29" ht="15" x14ac:dyDescent="0.2">
      <c r="A33" s="3" t="s">
        <v>161</v>
      </c>
      <c r="B33" s="3" t="s">
        <v>162</v>
      </c>
      <c r="C33" s="3" t="s">
        <v>163</v>
      </c>
      <c r="D33" s="3" t="s">
        <v>164</v>
      </c>
      <c r="E33" s="1" t="s">
        <v>37</v>
      </c>
      <c r="F33" s="6" t="str">
        <f t="shared" si="6"/>
        <v>4</v>
      </c>
      <c r="G33" s="3" t="s">
        <v>46</v>
      </c>
      <c r="H33" s="1" t="s">
        <v>39</v>
      </c>
      <c r="I33" s="8"/>
      <c r="J33" s="4" t="str">
        <f t="shared" si="0"/>
        <v>204</v>
      </c>
      <c r="K33" s="4" t="str">
        <f t="shared" si="1"/>
        <v>F</v>
      </c>
      <c r="L33" s="4">
        <f t="shared" si="2"/>
        <v>0</v>
      </c>
      <c r="AA33" s="1">
        <f t="shared" si="3"/>
        <v>0</v>
      </c>
      <c r="AB33" s="1">
        <f t="shared" si="4"/>
        <v>0</v>
      </c>
      <c r="AC33" s="1" t="str">
        <f t="shared" si="5"/>
        <v xml:space="preserve">Dispositif Instrumenté (coeff. 5) - </v>
      </c>
    </row>
    <row r="34" spans="1:29" ht="15" x14ac:dyDescent="0.2">
      <c r="A34" s="3" t="s">
        <v>165</v>
      </c>
      <c r="B34" s="3" t="s">
        <v>166</v>
      </c>
      <c r="C34" s="3" t="s">
        <v>167</v>
      </c>
      <c r="D34" s="3" t="s">
        <v>168</v>
      </c>
      <c r="E34" s="1" t="s">
        <v>37</v>
      </c>
      <c r="F34" s="6" t="str">
        <f t="shared" si="6"/>
        <v>2</v>
      </c>
      <c r="G34" s="3" t="s">
        <v>38</v>
      </c>
      <c r="H34" s="1" t="s">
        <v>39</v>
      </c>
      <c r="I34" s="8"/>
      <c r="J34" s="4" t="str">
        <f t="shared" si="0"/>
        <v>90</v>
      </c>
      <c r="K34" s="4" t="str">
        <f t="shared" si="1"/>
        <v>F</v>
      </c>
      <c r="L34" s="4">
        <f t="shared" si="2"/>
        <v>0</v>
      </c>
      <c r="AA34" s="1" t="str">
        <f t="shared" si="3"/>
        <v/>
      </c>
      <c r="AB34" s="1">
        <f t="shared" si="4"/>
        <v>0</v>
      </c>
      <c r="AC34" s="1" t="str">
        <f t="shared" si="5"/>
        <v/>
      </c>
    </row>
    <row r="35" spans="1:29" ht="15" x14ac:dyDescent="0.2">
      <c r="A35" s="3" t="s">
        <v>169</v>
      </c>
      <c r="B35" s="3" t="s">
        <v>170</v>
      </c>
      <c r="C35" s="3" t="s">
        <v>171</v>
      </c>
      <c r="D35" s="3" t="s">
        <v>172</v>
      </c>
      <c r="E35" s="1" t="s">
        <v>37</v>
      </c>
      <c r="F35" s="6" t="str">
        <f t="shared" si="6"/>
        <v>4</v>
      </c>
      <c r="G35" s="3" t="s">
        <v>46</v>
      </c>
      <c r="H35" s="1" t="s">
        <v>39</v>
      </c>
      <c r="I35" s="8"/>
      <c r="J35" s="4" t="str">
        <f t="shared" si="0"/>
        <v>204</v>
      </c>
      <c r="K35" s="4" t="str">
        <f t="shared" si="1"/>
        <v>F</v>
      </c>
      <c r="L35" s="4">
        <f t="shared" si="2"/>
        <v>0</v>
      </c>
      <c r="AA35" s="1">
        <f t="shared" si="3"/>
        <v>0</v>
      </c>
      <c r="AB35" s="1">
        <f t="shared" si="4"/>
        <v>0</v>
      </c>
      <c r="AC35" s="1" t="str">
        <f t="shared" si="5"/>
        <v xml:space="preserve">Dispositif Instrumenté (coeff. 5) - </v>
      </c>
    </row>
    <row r="36" spans="1:29" ht="15" x14ac:dyDescent="0.2">
      <c r="A36" s="3" t="s">
        <v>173</v>
      </c>
      <c r="B36" s="3" t="s">
        <v>174</v>
      </c>
      <c r="C36" s="3" t="s">
        <v>175</v>
      </c>
      <c r="D36" s="3" t="s">
        <v>176</v>
      </c>
      <c r="E36" s="1" t="s">
        <v>37</v>
      </c>
      <c r="F36" s="6" t="str">
        <f t="shared" si="6"/>
        <v>4</v>
      </c>
      <c r="G36" s="3" t="s">
        <v>46</v>
      </c>
      <c r="H36" s="1" t="s">
        <v>39</v>
      </c>
      <c r="I36" s="8"/>
      <c r="J36" s="4" t="str">
        <f t="shared" si="0"/>
        <v>204</v>
      </c>
      <c r="K36" s="4" t="str">
        <f t="shared" si="1"/>
        <v>F</v>
      </c>
      <c r="L36" s="4">
        <f t="shared" si="2"/>
        <v>0</v>
      </c>
      <c r="AA36" s="1">
        <f t="shared" si="3"/>
        <v>0</v>
      </c>
      <c r="AB36" s="1">
        <f t="shared" si="4"/>
        <v>0</v>
      </c>
      <c r="AC36" s="1" t="str">
        <f t="shared" si="5"/>
        <v xml:space="preserve">Dispositif Instrumenté (coeff. 5) - </v>
      </c>
    </row>
    <row r="37" spans="1:29" ht="15" x14ac:dyDescent="0.2">
      <c r="A37" s="3" t="s">
        <v>177</v>
      </c>
      <c r="B37" s="3" t="s">
        <v>178</v>
      </c>
      <c r="C37" s="3" t="s">
        <v>179</v>
      </c>
      <c r="D37" s="3" t="s">
        <v>180</v>
      </c>
      <c r="E37" s="1" t="s">
        <v>37</v>
      </c>
      <c r="F37" s="6" t="str">
        <f t="shared" si="6"/>
        <v>4</v>
      </c>
      <c r="G37" s="3" t="s">
        <v>46</v>
      </c>
      <c r="H37" s="1" t="s">
        <v>39</v>
      </c>
      <c r="I37" s="8"/>
      <c r="J37" s="4" t="str">
        <f t="shared" si="0"/>
        <v>204</v>
      </c>
      <c r="K37" s="4" t="str">
        <f t="shared" si="1"/>
        <v>F</v>
      </c>
      <c r="L37" s="4">
        <f t="shared" si="2"/>
        <v>0</v>
      </c>
      <c r="AA37" s="1">
        <f t="shared" si="3"/>
        <v>0</v>
      </c>
      <c r="AB37" s="1">
        <f t="shared" si="4"/>
        <v>0</v>
      </c>
      <c r="AC37" s="1" t="str">
        <f t="shared" si="5"/>
        <v xml:space="preserve">Dispositif Instrumenté (coeff. 5) - </v>
      </c>
    </row>
    <row r="38" spans="1:29" ht="15" x14ac:dyDescent="0.2">
      <c r="A38" s="3" t="s">
        <v>181</v>
      </c>
      <c r="B38" s="3" t="s">
        <v>101</v>
      </c>
      <c r="C38" s="3" t="s">
        <v>182</v>
      </c>
      <c r="D38" s="3" t="s">
        <v>183</v>
      </c>
      <c r="E38" s="1" t="s">
        <v>37</v>
      </c>
      <c r="F38" s="6" t="str">
        <f t="shared" si="6"/>
        <v>4</v>
      </c>
      <c r="G38" s="3" t="s">
        <v>46</v>
      </c>
      <c r="H38" s="1" t="s">
        <v>39</v>
      </c>
      <c r="I38" s="8"/>
      <c r="J38" s="4" t="str">
        <f t="shared" si="0"/>
        <v>204</v>
      </c>
      <c r="K38" s="4" t="str">
        <f t="shared" si="1"/>
        <v>F</v>
      </c>
      <c r="L38" s="4">
        <f t="shared" si="2"/>
        <v>0</v>
      </c>
      <c r="AA38" s="1">
        <f t="shared" si="3"/>
        <v>0</v>
      </c>
      <c r="AB38" s="1">
        <f t="shared" si="4"/>
        <v>0</v>
      </c>
      <c r="AC38" s="1" t="str">
        <f t="shared" si="5"/>
        <v xml:space="preserve">Dispositif Instrumenté (coeff. 5) - </v>
      </c>
    </row>
    <row r="39" spans="1:29" ht="15" x14ac:dyDescent="0.2">
      <c r="A39" s="3" t="s">
        <v>184</v>
      </c>
      <c r="B39" s="3" t="s">
        <v>108</v>
      </c>
      <c r="C39" s="3" t="s">
        <v>185</v>
      </c>
      <c r="D39" s="3" t="s">
        <v>186</v>
      </c>
      <c r="E39" s="1" t="s">
        <v>37</v>
      </c>
      <c r="F39" s="6" t="str">
        <f t="shared" si="6"/>
        <v>2</v>
      </c>
      <c r="G39" s="3" t="s">
        <v>38</v>
      </c>
      <c r="H39" s="1" t="s">
        <v>39</v>
      </c>
      <c r="I39" s="8"/>
      <c r="J39" s="4" t="str">
        <f t="shared" si="0"/>
        <v>90</v>
      </c>
      <c r="K39" s="4" t="str">
        <f t="shared" si="1"/>
        <v>F</v>
      </c>
      <c r="L39" s="4">
        <f t="shared" si="2"/>
        <v>0</v>
      </c>
      <c r="AA39" s="1" t="str">
        <f t="shared" si="3"/>
        <v/>
      </c>
      <c r="AB39" s="1">
        <f t="shared" si="4"/>
        <v>0</v>
      </c>
      <c r="AC39" s="1" t="str">
        <f t="shared" si="5"/>
        <v/>
      </c>
    </row>
    <row r="40" spans="1:29" ht="15" x14ac:dyDescent="0.2">
      <c r="A40" s="3" t="s">
        <v>187</v>
      </c>
      <c r="B40" s="3" t="s">
        <v>188</v>
      </c>
      <c r="C40" s="3" t="s">
        <v>189</v>
      </c>
      <c r="D40" s="3" t="s">
        <v>190</v>
      </c>
      <c r="E40" s="1" t="s">
        <v>37</v>
      </c>
      <c r="F40" s="6" t="str">
        <f t="shared" si="6"/>
        <v>2</v>
      </c>
      <c r="G40" s="3" t="s">
        <v>38</v>
      </c>
      <c r="H40" s="1" t="s">
        <v>39</v>
      </c>
      <c r="I40" s="8"/>
      <c r="J40" s="4" t="str">
        <f t="shared" si="0"/>
        <v>90</v>
      </c>
      <c r="K40" s="4" t="str">
        <f t="shared" si="1"/>
        <v>F</v>
      </c>
      <c r="L40" s="4">
        <f t="shared" si="2"/>
        <v>0</v>
      </c>
      <c r="AA40" s="1" t="str">
        <f t="shared" si="3"/>
        <v/>
      </c>
      <c r="AB40" s="1">
        <f t="shared" si="4"/>
        <v>0</v>
      </c>
      <c r="AC40" s="1" t="str">
        <f t="shared" si="5"/>
        <v/>
      </c>
    </row>
    <row r="41" spans="1:29" ht="15" x14ac:dyDescent="0.2">
      <c r="A41" s="3" t="s">
        <v>191</v>
      </c>
      <c r="B41" s="3" t="s">
        <v>192</v>
      </c>
      <c r="C41" s="3" t="s">
        <v>193</v>
      </c>
      <c r="D41" s="3" t="s">
        <v>194</v>
      </c>
      <c r="E41" s="1" t="s">
        <v>37</v>
      </c>
      <c r="F41" s="6" t="str">
        <f t="shared" si="6"/>
        <v>4</v>
      </c>
      <c r="G41" s="3" t="s">
        <v>46</v>
      </c>
      <c r="H41" s="1" t="s">
        <v>39</v>
      </c>
      <c r="I41" s="8"/>
      <c r="J41" s="4" t="str">
        <f t="shared" si="0"/>
        <v>204</v>
      </c>
      <c r="K41" s="4" t="str">
        <f t="shared" si="1"/>
        <v>F</v>
      </c>
      <c r="L41" s="4">
        <f t="shared" si="2"/>
        <v>0</v>
      </c>
      <c r="AA41" s="1">
        <f t="shared" si="3"/>
        <v>0</v>
      </c>
      <c r="AB41" s="1">
        <f t="shared" si="4"/>
        <v>0</v>
      </c>
      <c r="AC41" s="1" t="str">
        <f t="shared" si="5"/>
        <v xml:space="preserve">Dispositif Instrumenté (coeff. 5) - </v>
      </c>
    </row>
    <row r="42" spans="1:29" ht="15" x14ac:dyDescent="0.2">
      <c r="A42" s="3" t="s">
        <v>195</v>
      </c>
      <c r="B42" s="3" t="s">
        <v>174</v>
      </c>
      <c r="C42" s="3" t="s">
        <v>196</v>
      </c>
      <c r="D42" s="3" t="s">
        <v>197</v>
      </c>
      <c r="E42" s="1" t="s">
        <v>37</v>
      </c>
      <c r="F42" s="6" t="str">
        <f t="shared" si="6"/>
        <v>4</v>
      </c>
      <c r="G42" s="3" t="s">
        <v>46</v>
      </c>
      <c r="H42" s="1" t="s">
        <v>39</v>
      </c>
      <c r="I42" s="8"/>
      <c r="J42" s="4" t="str">
        <f t="shared" si="0"/>
        <v>204</v>
      </c>
      <c r="K42" s="4" t="str">
        <f t="shared" si="1"/>
        <v>F</v>
      </c>
      <c r="L42" s="4">
        <f t="shared" si="2"/>
        <v>0</v>
      </c>
      <c r="AA42" s="1">
        <f t="shared" si="3"/>
        <v>0</v>
      </c>
      <c r="AB42" s="1">
        <f t="shared" si="4"/>
        <v>0</v>
      </c>
      <c r="AC42" s="1" t="str">
        <f t="shared" si="5"/>
        <v xml:space="preserve">Dispositif Instrumenté (coeff. 5) - </v>
      </c>
    </row>
    <row r="43" spans="1:29" ht="15" x14ac:dyDescent="0.2">
      <c r="A43" s="3" t="s">
        <v>198</v>
      </c>
      <c r="B43" s="3" t="s">
        <v>199</v>
      </c>
      <c r="C43" s="3" t="s">
        <v>200</v>
      </c>
      <c r="D43" s="3" t="s">
        <v>201</v>
      </c>
      <c r="E43" s="1" t="s">
        <v>37</v>
      </c>
      <c r="F43" s="6" t="str">
        <f t="shared" si="6"/>
        <v>4</v>
      </c>
      <c r="G43" s="3" t="s">
        <v>46</v>
      </c>
      <c r="H43" s="1" t="s">
        <v>39</v>
      </c>
      <c r="I43" s="8"/>
      <c r="J43" s="4" t="str">
        <f t="shared" si="0"/>
        <v>204</v>
      </c>
      <c r="K43" s="4" t="str">
        <f t="shared" si="1"/>
        <v>F</v>
      </c>
      <c r="L43" s="4">
        <f t="shared" si="2"/>
        <v>0</v>
      </c>
      <c r="AA43" s="1">
        <f t="shared" si="3"/>
        <v>0</v>
      </c>
      <c r="AB43" s="1">
        <f t="shared" si="4"/>
        <v>0</v>
      </c>
      <c r="AC43" s="1" t="str">
        <f t="shared" si="5"/>
        <v xml:space="preserve">Dispositif Instrumenté (coeff. 5) - </v>
      </c>
    </row>
    <row r="44" spans="1:29" ht="15" x14ac:dyDescent="0.2">
      <c r="A44" s="3" t="s">
        <v>202</v>
      </c>
      <c r="B44" s="3" t="s">
        <v>203</v>
      </c>
      <c r="C44" s="3" t="s">
        <v>204</v>
      </c>
      <c r="D44" s="3" t="s">
        <v>205</v>
      </c>
      <c r="E44" s="1" t="s">
        <v>37</v>
      </c>
      <c r="F44" s="6" t="str">
        <f t="shared" si="6"/>
        <v>2</v>
      </c>
      <c r="G44" s="3" t="s">
        <v>38</v>
      </c>
      <c r="H44" s="1" t="s">
        <v>39</v>
      </c>
      <c r="I44" s="8"/>
      <c r="J44" s="4" t="str">
        <f t="shared" si="0"/>
        <v>90</v>
      </c>
      <c r="K44" s="4" t="str">
        <f t="shared" si="1"/>
        <v>F</v>
      </c>
      <c r="L44" s="4">
        <f t="shared" si="2"/>
        <v>0</v>
      </c>
      <c r="AA44" s="1" t="str">
        <f t="shared" si="3"/>
        <v/>
      </c>
      <c r="AB44" s="1">
        <f t="shared" si="4"/>
        <v>0</v>
      </c>
      <c r="AC44" s="1" t="str">
        <f t="shared" si="5"/>
        <v/>
      </c>
    </row>
    <row r="45" spans="1:29" ht="15" x14ac:dyDescent="0.2">
      <c r="A45" s="3" t="s">
        <v>206</v>
      </c>
      <c r="B45" s="3" t="s">
        <v>207</v>
      </c>
      <c r="C45" s="3" t="s">
        <v>208</v>
      </c>
      <c r="D45" s="3" t="s">
        <v>209</v>
      </c>
      <c r="E45" s="1" t="s">
        <v>37</v>
      </c>
      <c r="F45" s="6" t="str">
        <f t="shared" si="6"/>
        <v>4</v>
      </c>
      <c r="G45" s="3" t="s">
        <v>46</v>
      </c>
      <c r="H45" s="1" t="s">
        <v>39</v>
      </c>
      <c r="I45" s="8"/>
      <c r="J45" s="4" t="str">
        <f t="shared" si="0"/>
        <v>204</v>
      </c>
      <c r="K45" s="4" t="str">
        <f t="shared" si="1"/>
        <v>F</v>
      </c>
      <c r="L45" s="4">
        <f t="shared" si="2"/>
        <v>0</v>
      </c>
      <c r="AA45" s="1">
        <f t="shared" si="3"/>
        <v>0</v>
      </c>
      <c r="AB45" s="1">
        <f t="shared" si="4"/>
        <v>0</v>
      </c>
      <c r="AC45" s="1" t="str">
        <f t="shared" si="5"/>
        <v xml:space="preserve">Dispositif Instrumenté (coeff. 5) - </v>
      </c>
    </row>
    <row r="46" spans="1:29" ht="15" x14ac:dyDescent="0.2">
      <c r="A46" s="3" t="s">
        <v>210</v>
      </c>
      <c r="B46" s="3" t="s">
        <v>211</v>
      </c>
      <c r="C46" s="3" t="s">
        <v>212</v>
      </c>
      <c r="D46" s="3" t="s">
        <v>213</v>
      </c>
      <c r="E46" s="1" t="s">
        <v>37</v>
      </c>
      <c r="F46" s="6" t="str">
        <f t="shared" si="6"/>
        <v>2</v>
      </c>
      <c r="G46" s="3" t="s">
        <v>38</v>
      </c>
      <c r="H46" s="1" t="s">
        <v>39</v>
      </c>
      <c r="I46" s="8"/>
      <c r="J46" s="4" t="str">
        <f t="shared" si="0"/>
        <v>90</v>
      </c>
      <c r="K46" s="4" t="str">
        <f t="shared" si="1"/>
        <v>F</v>
      </c>
      <c r="L46" s="4">
        <f t="shared" si="2"/>
        <v>0</v>
      </c>
      <c r="AA46" s="1" t="str">
        <f t="shared" si="3"/>
        <v/>
      </c>
      <c r="AB46" s="1">
        <f t="shared" si="4"/>
        <v>0</v>
      </c>
      <c r="AC46" s="1" t="str">
        <f t="shared" si="5"/>
        <v/>
      </c>
    </row>
    <row r="47" spans="1:29" ht="15" x14ac:dyDescent="0.2">
      <c r="A47" s="3" t="s">
        <v>100</v>
      </c>
      <c r="B47" s="3" t="s">
        <v>214</v>
      </c>
      <c r="C47" s="3" t="s">
        <v>215</v>
      </c>
      <c r="D47" s="7" t="s">
        <v>216</v>
      </c>
      <c r="E47" s="1" t="s">
        <v>37</v>
      </c>
      <c r="F47" s="6" t="str">
        <f t="shared" si="6"/>
        <v>4</v>
      </c>
      <c r="G47" s="3" t="s">
        <v>46</v>
      </c>
      <c r="H47" s="1" t="s">
        <v>39</v>
      </c>
      <c r="I47" s="8"/>
      <c r="J47" s="4" t="str">
        <f t="shared" si="0"/>
        <v>204</v>
      </c>
      <c r="K47" s="4" t="str">
        <f t="shared" si="1"/>
        <v>F</v>
      </c>
      <c r="L47" s="4">
        <f t="shared" si="2"/>
        <v>0</v>
      </c>
      <c r="AA47" s="1">
        <f t="shared" si="3"/>
        <v>0</v>
      </c>
      <c r="AB47" s="1">
        <f t="shared" si="4"/>
        <v>0</v>
      </c>
      <c r="AC47" s="1" t="str">
        <f t="shared" si="5"/>
        <v xml:space="preserve">Dispositif Instrumenté (coeff. 5) - </v>
      </c>
    </row>
  </sheetData>
  <autoFilter ref="A1:AG47" xr:uid="{00000000-0009-0000-0000-000000000000}"/>
  <dataValidations count="1">
    <dataValidation type="list" allowBlank="1" sqref="G2:G47" xr:uid="{00000000-0002-0000-0000-000000000000}">
      <formula1>"103.201,020.201"</formula1>
    </dataValidation>
  </dataValidations>
  <hyperlinks>
    <hyperlink ref="AG2" r:id="rId1" xr:uid="{00000000-0004-0000-0000-000000000000}"/>
    <hyperlink ref="AG3" r:id="rId2" xr:uid="{00000000-0004-0000-0000-000001000000}"/>
    <hyperlink ref="D47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Bressoud</cp:lastModifiedBy>
  <dcterms:modified xsi:type="dcterms:W3CDTF">2021-12-15T11:07:51Z</dcterms:modified>
</cp:coreProperties>
</file>