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ryan\Desktop\Projects\Queries\AdHoc\"/>
    </mc:Choice>
  </mc:AlternateContent>
  <bookViews>
    <workbookView xWindow="0" yWindow="90" windowWidth="22980" windowHeight="10050"/>
  </bookViews>
  <sheets>
    <sheet name="hours_active" sheetId="4" r:id="rId1"/>
    <sheet name="hours_sit" sheetId="5" r:id="rId2"/>
    <sheet name="mismatched_region" sheetId="6" r:id="rId3"/>
  </sheets>
  <calcPr calcId="162913"/>
</workbook>
</file>

<file path=xl/calcChain.xml><?xml version="1.0" encoding="utf-8"?>
<calcChain xmlns="http://schemas.openxmlformats.org/spreadsheetml/2006/main">
  <c r="M49" i="4" l="1"/>
  <c r="P49" i="4" s="1"/>
  <c r="S49" i="4" s="1"/>
  <c r="M50" i="4"/>
  <c r="P50" i="4" s="1"/>
  <c r="S50" i="4" s="1"/>
  <c r="M51" i="4"/>
  <c r="P51" i="4" s="1"/>
  <c r="S51" i="4" s="1"/>
  <c r="K49" i="4"/>
  <c r="K50" i="4"/>
  <c r="K51" i="4"/>
  <c r="K52" i="4"/>
  <c r="M52" i="4" s="1"/>
  <c r="P52" i="4" s="1"/>
  <c r="S52" i="4" s="1"/>
  <c r="K53" i="4"/>
  <c r="M53" i="4" s="1"/>
  <c r="P53" i="4" s="1"/>
  <c r="S53" i="4" s="1"/>
  <c r="K54" i="4"/>
  <c r="M54" i="4" s="1"/>
  <c r="P54" i="4" s="1"/>
  <c r="S54" i="4" s="1"/>
  <c r="K55" i="4"/>
  <c r="M55" i="4" s="1"/>
  <c r="P55" i="4" s="1"/>
  <c r="S55" i="4" s="1"/>
  <c r="I56" i="4"/>
  <c r="F56" i="4"/>
  <c r="E56" i="4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3" i="4"/>
  <c r="K56" i="4" l="1"/>
  <c r="D17" i="5"/>
  <c r="E17" i="5"/>
  <c r="F17" i="5"/>
  <c r="G17" i="5"/>
  <c r="H17" i="5"/>
  <c r="C17" i="5"/>
  <c r="M4" i="4" l="1"/>
  <c r="M5" i="4"/>
  <c r="M8" i="4"/>
  <c r="M9" i="4"/>
  <c r="M12" i="4"/>
  <c r="M13" i="4"/>
  <c r="M16" i="4"/>
  <c r="M17" i="4"/>
  <c r="M20" i="4"/>
  <c r="M21" i="4"/>
  <c r="M24" i="4"/>
  <c r="M25" i="4"/>
  <c r="M28" i="4"/>
  <c r="M29" i="4"/>
  <c r="M32" i="4"/>
  <c r="M33" i="4"/>
  <c r="M36" i="4"/>
  <c r="M37" i="4"/>
  <c r="M40" i="4"/>
  <c r="M41" i="4"/>
  <c r="M44" i="4"/>
  <c r="M45" i="4"/>
  <c r="M48" i="4"/>
  <c r="M3" i="4"/>
  <c r="M6" i="4"/>
  <c r="M7" i="4"/>
  <c r="M10" i="4"/>
  <c r="M11" i="4"/>
  <c r="M14" i="4"/>
  <c r="M15" i="4"/>
  <c r="M18" i="4"/>
  <c r="M19" i="4"/>
  <c r="M22" i="4"/>
  <c r="M23" i="4"/>
  <c r="M26" i="4"/>
  <c r="M27" i="4"/>
  <c r="M30" i="4"/>
  <c r="M31" i="4"/>
  <c r="M34" i="4"/>
  <c r="M35" i="4"/>
  <c r="M38" i="4"/>
  <c r="M39" i="4"/>
  <c r="M42" i="4"/>
  <c r="M43" i="4"/>
  <c r="M46" i="4"/>
  <c r="M47" i="4"/>
  <c r="M56" i="4" l="1"/>
  <c r="P24" i="4"/>
  <c r="S24" i="4" s="1"/>
  <c r="P5" i="4"/>
  <c r="S5" i="4" s="1"/>
  <c r="P9" i="4"/>
  <c r="S9" i="4" s="1"/>
  <c r="P13" i="4"/>
  <c r="S13" i="4" s="1"/>
  <c r="P17" i="4"/>
  <c r="S17" i="4" s="1"/>
  <c r="P21" i="4"/>
  <c r="S21" i="4" s="1"/>
  <c r="P25" i="4"/>
  <c r="S25" i="4" s="1"/>
  <c r="P29" i="4"/>
  <c r="S29" i="4" s="1"/>
  <c r="P33" i="4"/>
  <c r="S33" i="4" s="1"/>
  <c r="P37" i="4"/>
  <c r="S37" i="4" s="1"/>
  <c r="P41" i="4"/>
  <c r="S41" i="4" s="1"/>
  <c r="P45" i="4"/>
  <c r="S45" i="4" s="1"/>
  <c r="P47" i="4" l="1"/>
  <c r="S47" i="4" s="1"/>
  <c r="P43" i="4"/>
  <c r="S43" i="4" s="1"/>
  <c r="P39" i="4"/>
  <c r="S39" i="4" s="1"/>
  <c r="P35" i="4"/>
  <c r="S35" i="4" s="1"/>
  <c r="P31" i="4"/>
  <c r="S31" i="4" s="1"/>
  <c r="P27" i="4"/>
  <c r="S27" i="4" s="1"/>
  <c r="P46" i="4"/>
  <c r="S46" i="4" s="1"/>
  <c r="P38" i="4"/>
  <c r="S38" i="4" s="1"/>
  <c r="P34" i="4"/>
  <c r="S34" i="4" s="1"/>
  <c r="P26" i="4"/>
  <c r="S26" i="4" s="1"/>
  <c r="P22" i="4"/>
  <c r="S22" i="4" s="1"/>
  <c r="P18" i="4"/>
  <c r="S18" i="4" s="1"/>
  <c r="P14" i="4"/>
  <c r="S14" i="4" s="1"/>
  <c r="P10" i="4"/>
  <c r="S10" i="4" s="1"/>
  <c r="P6" i="4"/>
  <c r="S6" i="4" s="1"/>
  <c r="P42" i="4"/>
  <c r="S42" i="4" s="1"/>
  <c r="P30" i="4"/>
  <c r="S30" i="4" s="1"/>
  <c r="P48" i="4"/>
  <c r="S48" i="4" s="1"/>
  <c r="P44" i="4"/>
  <c r="S44" i="4" s="1"/>
  <c r="P40" i="4"/>
  <c r="S40" i="4" s="1"/>
  <c r="P36" i="4"/>
  <c r="S36" i="4" s="1"/>
  <c r="P32" i="4"/>
  <c r="S32" i="4" s="1"/>
  <c r="P28" i="4"/>
  <c r="S28" i="4" s="1"/>
  <c r="P20" i="4"/>
  <c r="S20" i="4" s="1"/>
  <c r="P16" i="4"/>
  <c r="S16" i="4" s="1"/>
  <c r="P12" i="4"/>
  <c r="S12" i="4" s="1"/>
  <c r="P8" i="4"/>
  <c r="S8" i="4" s="1"/>
  <c r="P4" i="4"/>
  <c r="S4" i="4" s="1"/>
  <c r="P23" i="4"/>
  <c r="S23" i="4" s="1"/>
  <c r="P19" i="4"/>
  <c r="S19" i="4" s="1"/>
  <c r="P15" i="4"/>
  <c r="S15" i="4" s="1"/>
  <c r="P11" i="4"/>
  <c r="S11" i="4" s="1"/>
  <c r="P7" i="4"/>
  <c r="S7" i="4" s="1"/>
  <c r="P3" i="4" l="1"/>
  <c r="S3" i="4" l="1"/>
  <c r="S56" i="4" s="1"/>
  <c r="A9" i="4" s="1"/>
  <c r="A14" i="4" s="1"/>
  <c r="P56" i="4"/>
</calcChain>
</file>

<file path=xl/sharedStrings.xml><?xml version="1.0" encoding="utf-8"?>
<sst xmlns="http://schemas.openxmlformats.org/spreadsheetml/2006/main" count="689" uniqueCount="189">
  <si>
    <t>AQ</t>
  </si>
  <si>
    <t>BTCH</t>
  </si>
  <si>
    <t>DCR</t>
  </si>
  <si>
    <t>FNC</t>
  </si>
  <si>
    <t>IDEM</t>
  </si>
  <si>
    <t>LPDS</t>
  </si>
  <si>
    <t>MEET</t>
  </si>
  <si>
    <t>OTH</t>
  </si>
  <si>
    <t>QSAS</t>
  </si>
  <si>
    <t>SASR</t>
  </si>
  <si>
    <t>WEBM</t>
  </si>
  <si>
    <t>AESCR FED</t>
  </si>
  <si>
    <t>BTCH FED</t>
  </si>
  <si>
    <t>DCR Fed</t>
  </si>
  <si>
    <t>EA80 FED</t>
  </si>
  <si>
    <t>OTH Fed</t>
  </si>
  <si>
    <t>QSAS FED</t>
  </si>
  <si>
    <t>WEBM FED</t>
  </si>
  <si>
    <t>Region</t>
  </si>
  <si>
    <t>FlowID</t>
  </si>
  <si>
    <t>OpenTicketCount</t>
  </si>
  <si>
    <t>Borrower Benefit Override</t>
  </si>
  <si>
    <t>BBO</t>
  </si>
  <si>
    <t>Data Change Request</t>
  </si>
  <si>
    <t>IDEM Updates</t>
  </si>
  <si>
    <t>LPDs</t>
  </si>
  <si>
    <t>Other System Assistance</t>
  </si>
  <si>
    <t>Special Handling of a Borrower Account</t>
  </si>
  <si>
    <t>SPH</t>
  </si>
  <si>
    <t>System Functionality and Use</t>
  </si>
  <si>
    <t>System Problem</t>
  </si>
  <si>
    <t>PRB</t>
  </si>
  <si>
    <t>CornerStone Borrower Benefit Override</t>
  </si>
  <si>
    <t>BBO Fed</t>
  </si>
  <si>
    <t>CornerStone Data Change Request</t>
  </si>
  <si>
    <t>CornerStone LPDs</t>
  </si>
  <si>
    <t>LPDS Fed</t>
  </si>
  <si>
    <t>CornerStone Other System Assistance</t>
  </si>
  <si>
    <t>CornerStone Special Handling of a Borrower Account</t>
  </si>
  <si>
    <t>SPH Fed</t>
  </si>
  <si>
    <t>CornerStone System Functionality and Use</t>
  </si>
  <si>
    <t>FNC Fed</t>
  </si>
  <si>
    <t>CornerStone System Problem</t>
  </si>
  <si>
    <t>PRB Fed</t>
  </si>
  <si>
    <t>current_staff</t>
  </si>
  <si>
    <t>workday_hrs</t>
  </si>
  <si>
    <t>x</t>
  </si>
  <si>
    <t>/</t>
  </si>
  <si>
    <t>MEET FED</t>
  </si>
  <si>
    <t>uheaa</t>
  </si>
  <si>
    <t>cornerstone</t>
  </si>
  <si>
    <t>OpenTicketType</t>
  </si>
  <si>
    <t>NULL</t>
  </si>
  <si>
    <t>TicketCode</t>
  </si>
  <si>
    <t>UHEAA</t>
  </si>
  <si>
    <t>Cornerstone</t>
  </si>
  <si>
    <t>TOTAL</t>
  </si>
  <si>
    <t>minutes_to_complete</t>
  </si>
  <si>
    <t>indiv_minutes</t>
  </si>
  <si>
    <t>minutes_per_indiv_to_complete</t>
  </si>
  <si>
    <t>TOTALS</t>
  </si>
  <si>
    <t>SUMMARY:</t>
  </si>
  <si>
    <t>MANUAL EXCEL CALCULATION</t>
  </si>
  <si>
    <t>DATA FROM QUERY</t>
  </si>
  <si>
    <t>DAYS</t>
  </si>
  <si>
    <t>HOURS</t>
  </si>
  <si>
    <t>Projected Workdays to Complete Open Tickets (per individual staff)</t>
  </si>
  <si>
    <t>Projected Completion Date (if start today &amp; no new requests)</t>
  </si>
  <si>
    <t>Total Hours Clocked: July-Dec 2016 (JD16)</t>
  </si>
  <si>
    <t>TicketCount_JD16</t>
  </si>
  <si>
    <t>Hours_JD16</t>
  </si>
  <si>
    <t>DSAS</t>
  </si>
  <si>
    <t>DSAS FED</t>
  </si>
  <si>
    <t>CornerStone IDEM Updates</t>
  </si>
  <si>
    <t>IDEM Fed</t>
  </si>
  <si>
    <t>avg_minutes_per_ticket</t>
  </si>
  <si>
    <t>REQUEST TO COMPLETE JD16</t>
  </si>
  <si>
    <t>REQUEST TO COURT JD16</t>
  </si>
  <si>
    <t>COURT TO COMPLETE JD16</t>
  </si>
  <si>
    <t>Ticket</t>
  </si>
  <si>
    <t>Subject</t>
  </si>
  <si>
    <t>Due date distribution query 10/3/16</t>
  </si>
  <si>
    <t>TPD transfer 10 05 16</t>
  </si>
  <si>
    <t>Loans with Interest Accrual over $100,000</t>
  </si>
  <si>
    <t>FAR Fed</t>
  </si>
  <si>
    <t>Refund for Shannon Follweiler</t>
  </si>
  <si>
    <t>CDR Release TG Mailbox</t>
  </si>
  <si>
    <t>CS Ombudsman E Ward #238054158</t>
  </si>
  <si>
    <t>database update</t>
  </si>
  <si>
    <t>Payment Adjustment Stephanie Arnett</t>
  </si>
  <si>
    <t>COD Loans With Old Disb Dates</t>
  </si>
  <si>
    <t>JEREMY M VILLANI/86 8115 8857/Ecorr issue</t>
  </si>
  <si>
    <t>ARMANDO SALAZAR/ACCT #: 35 7367 1430/Interest Cap</t>
  </si>
  <si>
    <t>PBC Audit Files due to FSA October 2016</t>
  </si>
  <si>
    <t>September 2016 FSA EOM Reports</t>
  </si>
  <si>
    <t>test</t>
  </si>
  <si>
    <t>SCHELIG Fed</t>
  </si>
  <si>
    <t>COD School Eligiblily</t>
  </si>
  <si>
    <t>CRC Code Query Needed by 10/7/2016</t>
  </si>
  <si>
    <t>Payment Reallocation</t>
  </si>
  <si>
    <t>Payment Adjustment for Velma Williams</t>
  </si>
  <si>
    <t>STD POLICARPIO GONZALEZ  8287235663</t>
  </si>
  <si>
    <t>STD SPOUSAL TONY D ROBINSON - 5352718058</t>
  </si>
  <si>
    <t>STD RICHARD PERKINS Acct: 8148658825</t>
  </si>
  <si>
    <t>STD LYNTHIA COOPER -2789255044</t>
  </si>
  <si>
    <t>POL Fed</t>
  </si>
  <si>
    <t>FSA Reports</t>
  </si>
  <si>
    <t>Incorrect FMS Write-off Reason Code in GL File</t>
  </si>
  <si>
    <t>PSLF Transfer 10/11/2016</t>
  </si>
  <si>
    <t>October 2016 Split Loan Transfer</t>
  </si>
  <si>
    <t>Principal Balance for Rachel Schieber</t>
  </si>
  <si>
    <t>Lilia Hachim 4249715229 payment adjustment</t>
  </si>
  <si>
    <t>FOIA Assignment 16-02279-F Smith</t>
  </si>
  <si>
    <t>Nelnet VET TPD for FRANCISCO DIAZ ACCT# 631513354</t>
  </si>
  <si>
    <t>Lion Team Round 2</t>
  </si>
  <si>
    <t>FSA CR 3813 - IDR IST</t>
  </si>
  <si>
    <t xml:space="preserve">DFACDFED </t>
  </si>
  <si>
    <t>COD school eligibility 04227300</t>
  </si>
  <si>
    <t>Resend Ecorr file</t>
  </si>
  <si>
    <t>Online Payment Notification of Change Code for The</t>
  </si>
  <si>
    <t>COD school eligibility</t>
  </si>
  <si>
    <t>TPD Approval for ALLYN CASE ACCT# 2930776847</t>
  </si>
  <si>
    <t>VET TPD for GWENDOLYN KENNEDY ACCT# 5398556047</t>
  </si>
  <si>
    <t>School Reports Oct. 2016 - RUN</t>
  </si>
  <si>
    <t>TPD Transfer 10 19 16</t>
  </si>
  <si>
    <t>Capped Interest Percentage Question from FSA</t>
  </si>
  <si>
    <t>LP05</t>
  </si>
  <si>
    <t>CS Ombudsman J A Cole #2487386449</t>
  </si>
  <si>
    <t xml:space="preserve">SAIG Mailbox message-data monitoring </t>
  </si>
  <si>
    <t>COD Disb DCR 10/18/2016</t>
  </si>
  <si>
    <t>LT20 Table</t>
  </si>
  <si>
    <t>Closed School Query needed</t>
  </si>
  <si>
    <t>Pmt Adjustment CHELSEA M BALTES 3478724518</t>
  </si>
  <si>
    <t>Reapply Payment W S AMENDA 9667118104</t>
  </si>
  <si>
    <t xml:space="preserve">Jonhathan V Malgire/ 6940941691/ ACH not drawing </t>
  </si>
  <si>
    <t>Invalid State Mail Bar Codes On FED Repayment Sche</t>
  </si>
  <si>
    <t>COD School Eligibility</t>
  </si>
  <si>
    <t>School Reports October 2016 - SEND</t>
  </si>
  <si>
    <t>Manual Autopost File Transmission to AES 10/19/201</t>
  </si>
  <si>
    <t>PSLF Transfer 10/24/16</t>
  </si>
  <si>
    <t>Payment Adjustment/JAMES  ANDERKE/5367175775</t>
  </si>
  <si>
    <t>Payment Adjustment/DONNA SUSMANI/7709797319</t>
  </si>
  <si>
    <t>FSA Approved TLF Discharge</t>
  </si>
  <si>
    <t>FSA Approved Closed School Discharge</t>
  </si>
  <si>
    <t>SSAE16-FED Refunds</t>
  </si>
  <si>
    <t xml:space="preserve">SSAE16-FED payment adjustments </t>
  </si>
  <si>
    <t>Andrea Anthony/7783802727/Payment Allocation</t>
  </si>
  <si>
    <t>Notification of Change Code on OPS</t>
  </si>
  <si>
    <t>Re-Defaults</t>
  </si>
  <si>
    <t>Reinstate IDR Schedule Removed by Adjustments</t>
  </si>
  <si>
    <t xml:space="preserve">SSAE16 FED loan transfer </t>
  </si>
  <si>
    <t>SSAE16 -FED accounts accruing interest</t>
  </si>
  <si>
    <t>Comment Reconciliation</t>
  </si>
  <si>
    <t>CS Ombudsman J Peattie #7899502608</t>
  </si>
  <si>
    <t xml:space="preserve">SSAE16-FED verified bankruptcy </t>
  </si>
  <si>
    <t xml:space="preserve"> SSAE16-FED DEF/FORB</t>
  </si>
  <si>
    <t xml:space="preserve">SSAE16 FED credit report files </t>
  </si>
  <si>
    <t>SSAE16 FED COD Reject emails</t>
  </si>
  <si>
    <t xml:space="preserve">SSAE16 FED Bankruptcy POC </t>
  </si>
  <si>
    <t>CORNERSTONE TICKET DATABASE</t>
  </si>
  <si>
    <t>Borrowers on L but should be EL</t>
  </si>
  <si>
    <t>Add School to Monthly Report</t>
  </si>
  <si>
    <t xml:space="preserve">VET TPD JONTEZ S JAMES ACCT: 6796558110 </t>
  </si>
  <si>
    <t>STD WALTERINE CLAYBORNE ACCT:7817177034</t>
  </si>
  <si>
    <t>COD Disb DCR 09/30/2016</t>
  </si>
  <si>
    <t>STD JAMES F HANLON Acct:1806376023</t>
  </si>
  <si>
    <t>Create Queue Status reports for CS</t>
  </si>
  <si>
    <t>STD MARVIN R WRIGHT Acct: 4800278433</t>
  </si>
  <si>
    <t xml:space="preserve">STD THOMAS E DEFEVER Acct:7040001712 </t>
  </si>
  <si>
    <t xml:space="preserve">STD REBECCA L HSU Acct: 3724304345 </t>
  </si>
  <si>
    <t>Data Warehouse Refresh</t>
  </si>
  <si>
    <t xml:space="preserve">Pymnt Adjust/ Matthew Czeczotka/ 5807057844 </t>
  </si>
  <si>
    <t xml:space="preserve">Forms part of CornerStone Website down </t>
  </si>
  <si>
    <t>FSA Poll - IDR Forgiveness Query</t>
  </si>
  <si>
    <t>Paid ahead issues preventing forbearance applicati</t>
  </si>
  <si>
    <t>COD School Eligibility 04238900</t>
  </si>
  <si>
    <t>Manual Autopost File Transmission to AES 9/30/2016</t>
  </si>
  <si>
    <t>Refund</t>
  </si>
  <si>
    <t>Payment Reallocation 52 3195 9659 YULIEN CRUZ</t>
  </si>
  <si>
    <t>Remove Paid Ahead Status</t>
  </si>
  <si>
    <t>refund fee SHARON L TISCHLER  55 5940 6661</t>
  </si>
  <si>
    <t>AESCR</t>
  </si>
  <si>
    <t>NCC</t>
  </si>
  <si>
    <t>Noble Issues</t>
  </si>
  <si>
    <t>SCAN</t>
  </si>
  <si>
    <t>AQ Fed</t>
  </si>
  <si>
    <t>FSACR FED</t>
  </si>
  <si>
    <t>NCC Fed</t>
  </si>
  <si>
    <t>Noble Issues 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</si>
</sst>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3" borderId="0" xfId="0" applyFill="1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0" fillId="0" borderId="0" xfId="0" applyFont="1" applyFill="1"/>
    <xf numFmtId="0" fontId="0" fillId="4" borderId="0" xfId="0" applyFill="1"/>
    <xf numFmtId="14" fontId="1" fillId="0" borderId="0" xfId="0" applyNumberFormat="1" applyFont="1"/>
    <xf numFmtId="0" fontId="0" fillId="3" borderId="0" xfId="0" applyFont="1" applyFill="1"/>
    <xf numFmtId="2" fontId="0" fillId="3" borderId="0" xfId="0" applyNumberFormat="1" applyFill="1"/>
    <xf numFmtId="0" fontId="0" fillId="5" borderId="0" xfId="0" applyFill="1"/>
    <xf numFmtId="2" fontId="0" fillId="3" borderId="0" xfId="0" applyNumberFormat="1" applyFont="1" applyFill="1"/>
    <xf numFmtId="0" fontId="0" fillId="3" borderId="1" xfId="0" applyFill="1" applyBorder="1"/>
    <xf numFmtId="0" fontId="0" fillId="3" borderId="2" xfId="0" applyFont="1" applyFill="1" applyBorder="1"/>
    <xf numFmtId="0" fontId="0" fillId="0" borderId="2" xfId="0" applyBorder="1"/>
    <xf numFmtId="2" fontId="0" fillId="0" borderId="2" xfId="0" applyNumberFormat="1" applyFill="1" applyBorder="1"/>
    <xf numFmtId="0" fontId="0" fillId="0" borderId="2" xfId="0" applyFont="1" applyFill="1" applyBorder="1"/>
    <xf numFmtId="2" fontId="0" fillId="0" borderId="2" xfId="0" applyNumberFormat="1" applyFont="1" applyFill="1" applyBorder="1"/>
    <xf numFmtId="0" fontId="1" fillId="3" borderId="2" xfId="0" applyFont="1" applyFill="1" applyBorder="1"/>
    <xf numFmtId="2" fontId="1" fillId="2" borderId="2" xfId="0" applyNumberFormat="1" applyFont="1" applyFill="1" applyBorder="1"/>
    <xf numFmtId="2" fontId="1" fillId="3" borderId="2" xfId="0" applyNumberFormat="1" applyFont="1" applyFill="1" applyBorder="1"/>
    <xf numFmtId="0" fontId="0" fillId="5" borderId="2" xfId="0" applyFill="1" applyBorder="1" applyAlignment="1">
      <alignment wrapText="1"/>
    </xf>
    <xf numFmtId="0" fontId="0" fillId="0" borderId="2" xfId="0" applyBorder="1" applyAlignment="1">
      <alignment wrapText="1"/>
    </xf>
    <xf numFmtId="2" fontId="0" fillId="5" borderId="2" xfId="0" applyNumberFormat="1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top"/>
    </xf>
    <xf numFmtId="2" fontId="1" fillId="5" borderId="2" xfId="0" applyNumberFormat="1" applyFont="1" applyFill="1" applyBorder="1"/>
    <xf numFmtId="0" fontId="0" fillId="0" borderId="2" xfId="0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 wrapText="1"/>
    </xf>
    <xf numFmtId="2" fontId="1" fillId="0" borderId="7" xfId="0" applyNumberFormat="1" applyFont="1" applyFill="1" applyBorder="1"/>
    <xf numFmtId="2" fontId="1" fillId="0" borderId="8" xfId="0" applyNumberFormat="1" applyFont="1" applyFill="1" applyBorder="1"/>
    <xf numFmtId="14" fontId="1" fillId="0" borderId="9" xfId="0" applyNumberFormat="1" applyFont="1" applyBorder="1"/>
    <xf numFmtId="2" fontId="0" fillId="0" borderId="12" xfId="0" applyNumberFormat="1" applyBorder="1"/>
    <xf numFmtId="2" fontId="0" fillId="0" borderId="13" xfId="0" applyNumberFormat="1" applyBorder="1"/>
    <xf numFmtId="2" fontId="0" fillId="4" borderId="14" xfId="0" applyNumberFormat="1" applyFill="1" applyBorder="1"/>
    <xf numFmtId="2" fontId="0" fillId="4" borderId="15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2" fontId="0" fillId="0" borderId="3" xfId="0" applyNumberFormat="1" applyFill="1" applyBorder="1"/>
    <xf numFmtId="2" fontId="0" fillId="0" borderId="4" xfId="0" applyNumberFormat="1" applyFill="1" applyBorder="1"/>
    <xf numFmtId="0" fontId="1" fillId="2" borderId="6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0" fontId="1" fillId="0" borderId="2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workbookViewId="0">
      <selection activeCell="O3" sqref="O3:O55"/>
    </sheetView>
  </sheetViews>
  <sheetFormatPr defaultColWidth="21.85546875" defaultRowHeight="15" x14ac:dyDescent="0.25"/>
  <cols>
    <col min="1" max="1" width="20.7109375" style="3" customWidth="1"/>
    <col min="2" max="2" width="5" style="1" customWidth="1"/>
    <col min="3" max="3" width="10.85546875" bestFit="1" customWidth="1"/>
    <col min="4" max="4" width="10.28515625" bestFit="1" customWidth="1"/>
    <col min="5" max="5" width="15.7109375" bestFit="1" customWidth="1"/>
    <col min="6" max="6" width="10.7109375" style="2" bestFit="1" customWidth="1"/>
    <col min="7" max="7" width="44.7109375" style="2" bestFit="1" customWidth="1"/>
    <col min="8" max="8" width="10.28515625" style="2" bestFit="1" customWidth="1"/>
    <col min="9" max="9" width="15.28515625" style="2" bestFit="1" customWidth="1"/>
    <col min="10" max="10" width="4.28515625" style="1" customWidth="1"/>
    <col min="11" max="11" width="12.85546875" style="10" customWidth="1"/>
    <col min="12" max="12" width="1.85546875" bestFit="1" customWidth="1"/>
    <col min="13" max="13" width="11.7109375" style="10" customWidth="1"/>
    <col min="14" max="14" width="1.7109375" bestFit="1" customWidth="1"/>
    <col min="15" max="15" width="7.85546875" customWidth="1"/>
    <col min="16" max="16" width="12" style="10" customWidth="1"/>
    <col min="17" max="17" width="1.7109375" bestFit="1" customWidth="1"/>
    <col min="18" max="18" width="9.140625" customWidth="1"/>
    <col min="19" max="19" width="16.140625" style="10" customWidth="1"/>
    <col min="20" max="20" width="21.85546875" style="2"/>
  </cols>
  <sheetData>
    <row r="1" spans="1:19" ht="15.75" thickBot="1" x14ac:dyDescent="0.3">
      <c r="C1" s="43" t="s">
        <v>63</v>
      </c>
      <c r="D1" s="43"/>
      <c r="E1" s="43"/>
      <c r="F1" s="43"/>
      <c r="G1" s="43"/>
      <c r="H1" s="43"/>
      <c r="I1" s="43"/>
      <c r="K1" s="44" t="s">
        <v>62</v>
      </c>
      <c r="L1" s="44"/>
      <c r="M1" s="44"/>
      <c r="N1" s="44"/>
      <c r="O1" s="44"/>
      <c r="P1" s="44"/>
      <c r="Q1" s="44"/>
      <c r="R1" s="44"/>
      <c r="S1" s="44"/>
    </row>
    <row r="2" spans="1:19" ht="30" x14ac:dyDescent="0.25">
      <c r="A2" s="28" t="s">
        <v>61</v>
      </c>
      <c r="C2" s="13" t="s">
        <v>18</v>
      </c>
      <c r="D2" s="13" t="s">
        <v>19</v>
      </c>
      <c r="E2" s="13" t="s">
        <v>69</v>
      </c>
      <c r="F2" s="13" t="s">
        <v>70</v>
      </c>
      <c r="G2" s="13" t="s">
        <v>51</v>
      </c>
      <c r="H2" s="13" t="s">
        <v>19</v>
      </c>
      <c r="I2" s="13" t="s">
        <v>20</v>
      </c>
      <c r="K2" s="21" t="s">
        <v>75</v>
      </c>
      <c r="L2" s="14"/>
      <c r="M2" s="21" t="s">
        <v>57</v>
      </c>
      <c r="N2" s="14"/>
      <c r="O2" s="22" t="s">
        <v>44</v>
      </c>
      <c r="P2" s="21" t="s">
        <v>58</v>
      </c>
      <c r="Q2" s="14"/>
      <c r="R2" s="22" t="s">
        <v>45</v>
      </c>
      <c r="S2" s="21" t="s">
        <v>59</v>
      </c>
    </row>
    <row r="3" spans="1:19" ht="30" x14ac:dyDescent="0.25">
      <c r="A3" s="29" t="s">
        <v>68</v>
      </c>
      <c r="C3" s="14" t="s">
        <v>49</v>
      </c>
      <c r="D3" s="14" t="s">
        <v>181</v>
      </c>
      <c r="E3" s="14">
        <v>135</v>
      </c>
      <c r="F3" s="15">
        <v>27.553333333333299</v>
      </c>
      <c r="G3" s="15" t="s">
        <v>52</v>
      </c>
      <c r="H3" s="15" t="s">
        <v>52</v>
      </c>
      <c r="I3" s="15">
        <v>0</v>
      </c>
      <c r="J3" s="9"/>
      <c r="K3" s="23">
        <f>IF(F3=0,0,F3/E3)*60</f>
        <v>12.24592592592591</v>
      </c>
      <c r="L3" s="24" t="s">
        <v>46</v>
      </c>
      <c r="M3" s="23">
        <f>I3*K3</f>
        <v>0</v>
      </c>
      <c r="N3" s="14" t="s">
        <v>47</v>
      </c>
      <c r="O3" s="14">
        <v>4</v>
      </c>
      <c r="P3" s="23">
        <f>M3/O3</f>
        <v>0</v>
      </c>
      <c r="Q3" s="14" t="s">
        <v>47</v>
      </c>
      <c r="R3" s="14">
        <v>6</v>
      </c>
      <c r="S3" s="23">
        <f>P3/R3</f>
        <v>0</v>
      </c>
    </row>
    <row r="4" spans="1:19" x14ac:dyDescent="0.25">
      <c r="A4" s="30">
        <v>2546.3261111111101</v>
      </c>
      <c r="C4" s="14" t="s">
        <v>49</v>
      </c>
      <c r="D4" s="14" t="s">
        <v>0</v>
      </c>
      <c r="E4" s="14">
        <v>12</v>
      </c>
      <c r="F4" s="15">
        <v>0.98694444444444496</v>
      </c>
      <c r="G4" s="15" t="s">
        <v>52</v>
      </c>
      <c r="H4" s="15" t="s">
        <v>52</v>
      </c>
      <c r="I4" s="15">
        <v>0</v>
      </c>
      <c r="J4" s="9"/>
      <c r="K4" s="23">
        <f t="shared" ref="K4:K55" si="0">IF(F4=0,0,F4/E4)*60</f>
        <v>4.9347222222222245</v>
      </c>
      <c r="L4" s="25" t="s">
        <v>46</v>
      </c>
      <c r="M4" s="23">
        <f t="shared" ref="M4:M55" si="1">I4*K4</f>
        <v>0</v>
      </c>
      <c r="N4" s="14" t="s">
        <v>47</v>
      </c>
      <c r="O4" s="14">
        <v>4</v>
      </c>
      <c r="P4" s="23">
        <f t="shared" ref="P4:P55" si="2">M4/O4</f>
        <v>0</v>
      </c>
      <c r="Q4" s="14" t="s">
        <v>47</v>
      </c>
      <c r="R4" s="14">
        <v>6</v>
      </c>
      <c r="S4" s="23">
        <f t="shared" ref="S4:S55" si="3">P4/R4</f>
        <v>0</v>
      </c>
    </row>
    <row r="5" spans="1:19" x14ac:dyDescent="0.25">
      <c r="A5" s="31"/>
      <c r="C5" s="14" t="s">
        <v>49</v>
      </c>
      <c r="D5" s="14" t="s">
        <v>22</v>
      </c>
      <c r="E5" s="14">
        <v>61</v>
      </c>
      <c r="F5" s="15">
        <v>16.015833333333301</v>
      </c>
      <c r="G5" s="15" t="s">
        <v>21</v>
      </c>
      <c r="H5" s="15" t="s">
        <v>22</v>
      </c>
      <c r="I5" s="15">
        <v>0</v>
      </c>
      <c r="J5" s="9"/>
      <c r="K5" s="23">
        <f t="shared" si="0"/>
        <v>15.753278688524558</v>
      </c>
      <c r="L5" s="25" t="s">
        <v>46</v>
      </c>
      <c r="M5" s="23">
        <f t="shared" si="1"/>
        <v>0</v>
      </c>
      <c r="N5" s="14" t="s">
        <v>47</v>
      </c>
      <c r="O5" s="14">
        <v>4</v>
      </c>
      <c r="P5" s="23">
        <f t="shared" si="2"/>
        <v>0</v>
      </c>
      <c r="Q5" s="14" t="s">
        <v>47</v>
      </c>
      <c r="R5" s="14">
        <v>6</v>
      </c>
      <c r="S5" s="23">
        <f t="shared" si="3"/>
        <v>0</v>
      </c>
    </row>
    <row r="6" spans="1:19" ht="14.45" customHeight="1" x14ac:dyDescent="0.25">
      <c r="A6" s="41" t="s">
        <v>66</v>
      </c>
      <c r="C6" s="14" t="s">
        <v>49</v>
      </c>
      <c r="D6" s="14" t="s">
        <v>1</v>
      </c>
      <c r="E6" s="14">
        <v>11</v>
      </c>
      <c r="F6" s="15">
        <v>3.3133333333333299</v>
      </c>
      <c r="G6" s="15" t="s">
        <v>52</v>
      </c>
      <c r="H6" s="15" t="s">
        <v>52</v>
      </c>
      <c r="I6" s="15">
        <v>0</v>
      </c>
      <c r="J6" s="9"/>
      <c r="K6" s="23">
        <f t="shared" si="0"/>
        <v>18.072727272727253</v>
      </c>
      <c r="L6" s="25" t="s">
        <v>46</v>
      </c>
      <c r="M6" s="23">
        <f t="shared" si="1"/>
        <v>0</v>
      </c>
      <c r="N6" s="14" t="s">
        <v>47</v>
      </c>
      <c r="O6" s="14">
        <v>4</v>
      </c>
      <c r="P6" s="23">
        <f t="shared" si="2"/>
        <v>0</v>
      </c>
      <c r="Q6" s="14" t="s">
        <v>47</v>
      </c>
      <c r="R6" s="14">
        <v>6</v>
      </c>
      <c r="S6" s="23">
        <f t="shared" si="3"/>
        <v>0</v>
      </c>
    </row>
    <row r="7" spans="1:19" x14ac:dyDescent="0.25">
      <c r="A7" s="42"/>
      <c r="C7" s="14" t="s">
        <v>49</v>
      </c>
      <c r="D7" s="14" t="s">
        <v>2</v>
      </c>
      <c r="E7" s="14">
        <v>1167</v>
      </c>
      <c r="F7" s="15">
        <v>369.55666666666701</v>
      </c>
      <c r="G7" s="15" t="s">
        <v>23</v>
      </c>
      <c r="H7" s="15" t="s">
        <v>2</v>
      </c>
      <c r="I7" s="15">
        <v>17</v>
      </c>
      <c r="J7" s="9"/>
      <c r="K7" s="23">
        <f t="shared" si="0"/>
        <v>19.000342759211673</v>
      </c>
      <c r="L7" s="25" t="s">
        <v>46</v>
      </c>
      <c r="M7" s="23">
        <f t="shared" si="1"/>
        <v>323.00582690659843</v>
      </c>
      <c r="N7" s="14" t="s">
        <v>47</v>
      </c>
      <c r="O7" s="14">
        <v>4</v>
      </c>
      <c r="P7" s="23">
        <f t="shared" si="2"/>
        <v>80.751456726649607</v>
      </c>
      <c r="Q7" s="14" t="s">
        <v>47</v>
      </c>
      <c r="R7" s="14">
        <v>6</v>
      </c>
      <c r="S7" s="23">
        <f t="shared" si="3"/>
        <v>13.458576121108267</v>
      </c>
    </row>
    <row r="8" spans="1:19" x14ac:dyDescent="0.25">
      <c r="A8" s="42"/>
      <c r="C8" s="14" t="s">
        <v>49</v>
      </c>
      <c r="D8" s="14" t="s">
        <v>71</v>
      </c>
      <c r="E8" s="14">
        <v>25</v>
      </c>
      <c r="F8" s="15">
        <v>7.05833333333333</v>
      </c>
      <c r="G8" s="15" t="s">
        <v>52</v>
      </c>
      <c r="H8" s="15" t="s">
        <v>52</v>
      </c>
      <c r="I8" s="15">
        <v>0</v>
      </c>
      <c r="J8" s="9"/>
      <c r="K8" s="23">
        <f t="shared" si="0"/>
        <v>16.939999999999994</v>
      </c>
      <c r="L8" s="25" t="s">
        <v>46</v>
      </c>
      <c r="M8" s="23">
        <f t="shared" si="1"/>
        <v>0</v>
      </c>
      <c r="N8" s="14" t="s">
        <v>47</v>
      </c>
      <c r="O8" s="14">
        <v>4</v>
      </c>
      <c r="P8" s="23">
        <f t="shared" si="2"/>
        <v>0</v>
      </c>
      <c r="Q8" s="14" t="s">
        <v>47</v>
      </c>
      <c r="R8" s="14">
        <v>6</v>
      </c>
      <c r="S8" s="23">
        <f t="shared" si="3"/>
        <v>0</v>
      </c>
    </row>
    <row r="9" spans="1:19" x14ac:dyDescent="0.25">
      <c r="A9" s="30">
        <f>S56/60</f>
        <v>91.160384125843862</v>
      </c>
      <c r="C9" s="14" t="s">
        <v>49</v>
      </c>
      <c r="D9" s="14" t="s">
        <v>3</v>
      </c>
      <c r="E9" s="14">
        <v>53</v>
      </c>
      <c r="F9" s="15">
        <v>17.2430555555556</v>
      </c>
      <c r="G9" s="15" t="s">
        <v>29</v>
      </c>
      <c r="H9" s="15" t="s">
        <v>3</v>
      </c>
      <c r="I9" s="15">
        <v>120</v>
      </c>
      <c r="J9" s="9"/>
      <c r="K9" s="23">
        <f t="shared" si="0"/>
        <v>19.520440251572378</v>
      </c>
      <c r="L9" s="25" t="s">
        <v>46</v>
      </c>
      <c r="M9" s="23">
        <f t="shared" si="1"/>
        <v>2342.4528301886853</v>
      </c>
      <c r="N9" s="14" t="s">
        <v>47</v>
      </c>
      <c r="O9" s="14">
        <v>4</v>
      </c>
      <c r="P9" s="23">
        <f t="shared" si="2"/>
        <v>585.61320754717133</v>
      </c>
      <c r="Q9" s="14" t="s">
        <v>47</v>
      </c>
      <c r="R9" s="14">
        <v>6</v>
      </c>
      <c r="S9" s="23">
        <f t="shared" si="3"/>
        <v>97.602201257861893</v>
      </c>
    </row>
    <row r="10" spans="1:19" x14ac:dyDescent="0.25">
      <c r="A10" s="31"/>
      <c r="C10" s="14" t="s">
        <v>49</v>
      </c>
      <c r="D10" s="14" t="s">
        <v>5</v>
      </c>
      <c r="E10" s="14">
        <v>181</v>
      </c>
      <c r="F10" s="15">
        <v>104.48111111111101</v>
      </c>
      <c r="G10" s="15" t="s">
        <v>25</v>
      </c>
      <c r="H10" s="15" t="s">
        <v>5</v>
      </c>
      <c r="I10" s="15">
        <v>6</v>
      </c>
      <c r="J10" s="9"/>
      <c r="K10" s="23">
        <f t="shared" si="0"/>
        <v>34.634622467771607</v>
      </c>
      <c r="L10" s="25" t="s">
        <v>46</v>
      </c>
      <c r="M10" s="23">
        <f t="shared" si="1"/>
        <v>207.80773480662964</v>
      </c>
      <c r="N10" s="14" t="s">
        <v>47</v>
      </c>
      <c r="O10" s="14">
        <v>4</v>
      </c>
      <c r="P10" s="23">
        <f t="shared" si="2"/>
        <v>51.95193370165741</v>
      </c>
      <c r="Q10" s="14" t="s">
        <v>47</v>
      </c>
      <c r="R10" s="14">
        <v>6</v>
      </c>
      <c r="S10" s="23">
        <f t="shared" si="3"/>
        <v>8.6586556169429016</v>
      </c>
    </row>
    <row r="11" spans="1:19" x14ac:dyDescent="0.25">
      <c r="A11" s="42" t="s">
        <v>67</v>
      </c>
      <c r="C11" s="14" t="s">
        <v>49</v>
      </c>
      <c r="D11" s="14" t="s">
        <v>182</v>
      </c>
      <c r="E11" s="14">
        <v>91</v>
      </c>
      <c r="F11" s="15">
        <v>39.865555555555602</v>
      </c>
      <c r="G11" s="15" t="s">
        <v>52</v>
      </c>
      <c r="H11" s="15" t="s">
        <v>52</v>
      </c>
      <c r="I11" s="15">
        <v>0</v>
      </c>
      <c r="J11" s="9"/>
      <c r="K11" s="23">
        <f t="shared" si="0"/>
        <v>26.284981684981716</v>
      </c>
      <c r="L11" s="25" t="s">
        <v>46</v>
      </c>
      <c r="M11" s="23">
        <f t="shared" si="1"/>
        <v>0</v>
      </c>
      <c r="N11" s="14" t="s">
        <v>47</v>
      </c>
      <c r="O11" s="14">
        <v>4</v>
      </c>
      <c r="P11" s="23">
        <f t="shared" si="2"/>
        <v>0</v>
      </c>
      <c r="Q11" s="14" t="s">
        <v>47</v>
      </c>
      <c r="R11" s="14">
        <v>6</v>
      </c>
      <c r="S11" s="23">
        <f t="shared" si="3"/>
        <v>0</v>
      </c>
    </row>
    <row r="12" spans="1:19" ht="14.45" customHeight="1" x14ac:dyDescent="0.25">
      <c r="A12" s="42"/>
      <c r="C12" s="14" t="s">
        <v>49</v>
      </c>
      <c r="D12" s="14" t="s">
        <v>183</v>
      </c>
      <c r="E12" s="14">
        <v>75</v>
      </c>
      <c r="F12" s="15">
        <v>19.987500000000001</v>
      </c>
      <c r="G12" s="15" t="s">
        <v>52</v>
      </c>
      <c r="H12" s="15" t="s">
        <v>52</v>
      </c>
      <c r="I12" s="15">
        <v>0</v>
      </c>
      <c r="J12" s="9"/>
      <c r="K12" s="23">
        <f t="shared" si="0"/>
        <v>15.99</v>
      </c>
      <c r="L12" s="25" t="s">
        <v>46</v>
      </c>
      <c r="M12" s="23">
        <f t="shared" si="1"/>
        <v>0</v>
      </c>
      <c r="N12" s="14" t="s">
        <v>47</v>
      </c>
      <c r="O12" s="14">
        <v>4</v>
      </c>
      <c r="P12" s="23">
        <f t="shared" si="2"/>
        <v>0</v>
      </c>
      <c r="Q12" s="14" t="s">
        <v>47</v>
      </c>
      <c r="R12" s="14">
        <v>6</v>
      </c>
      <c r="S12" s="23">
        <f t="shared" si="3"/>
        <v>0</v>
      </c>
    </row>
    <row r="13" spans="1:19" x14ac:dyDescent="0.25">
      <c r="A13" s="42"/>
      <c r="C13" s="14" t="s">
        <v>49</v>
      </c>
      <c r="D13" s="14" t="s">
        <v>7</v>
      </c>
      <c r="E13" s="14">
        <v>1771</v>
      </c>
      <c r="F13" s="15">
        <v>561.05944444444401</v>
      </c>
      <c r="G13" s="15" t="s">
        <v>26</v>
      </c>
      <c r="H13" s="15" t="s">
        <v>7</v>
      </c>
      <c r="I13" s="15">
        <v>2636</v>
      </c>
      <c r="J13" s="9"/>
      <c r="K13" s="23">
        <f t="shared" si="0"/>
        <v>19.008225108225091</v>
      </c>
      <c r="L13" s="25" t="s">
        <v>46</v>
      </c>
      <c r="M13" s="23">
        <f t="shared" si="1"/>
        <v>50105.681385281336</v>
      </c>
      <c r="N13" s="14" t="s">
        <v>47</v>
      </c>
      <c r="O13" s="14">
        <v>4</v>
      </c>
      <c r="P13" s="23">
        <f t="shared" si="2"/>
        <v>12526.420346320334</v>
      </c>
      <c r="Q13" s="14" t="s">
        <v>47</v>
      </c>
      <c r="R13" s="14">
        <v>6</v>
      </c>
      <c r="S13" s="23">
        <f t="shared" si="3"/>
        <v>2087.7367243867225</v>
      </c>
    </row>
    <row r="14" spans="1:19" ht="15.75" thickBot="1" x14ac:dyDescent="0.3">
      <c r="A14" s="32">
        <f ca="1">WORKDAY(TODAY(),A9)</f>
        <v>43600</v>
      </c>
      <c r="C14" s="14" t="s">
        <v>49</v>
      </c>
      <c r="D14" s="14" t="s">
        <v>31</v>
      </c>
      <c r="E14" s="14">
        <v>123</v>
      </c>
      <c r="F14" s="15">
        <v>33.939444444444398</v>
      </c>
      <c r="G14" s="15" t="s">
        <v>30</v>
      </c>
      <c r="H14" s="15" t="s">
        <v>31</v>
      </c>
      <c r="I14" s="15">
        <v>131</v>
      </c>
      <c r="J14" s="9"/>
      <c r="K14" s="23">
        <f t="shared" si="0"/>
        <v>16.555826558265561</v>
      </c>
      <c r="L14" s="25" t="s">
        <v>46</v>
      </c>
      <c r="M14" s="23">
        <f t="shared" si="1"/>
        <v>2168.8132791327885</v>
      </c>
      <c r="N14" s="14" t="s">
        <v>47</v>
      </c>
      <c r="O14" s="14">
        <v>4</v>
      </c>
      <c r="P14" s="23">
        <f t="shared" si="2"/>
        <v>542.20331978319712</v>
      </c>
      <c r="Q14" s="14" t="s">
        <v>47</v>
      </c>
      <c r="R14" s="14">
        <v>6</v>
      </c>
      <c r="S14" s="23">
        <f t="shared" si="3"/>
        <v>90.367219963866191</v>
      </c>
    </row>
    <row r="15" spans="1:19" x14ac:dyDescent="0.25">
      <c r="C15" s="14" t="s">
        <v>49</v>
      </c>
      <c r="D15" s="14" t="s">
        <v>8</v>
      </c>
      <c r="E15" s="14">
        <v>179</v>
      </c>
      <c r="F15" s="15">
        <v>60.180277777777803</v>
      </c>
      <c r="G15" s="15" t="s">
        <v>52</v>
      </c>
      <c r="H15" s="15" t="s">
        <v>52</v>
      </c>
      <c r="I15" s="15">
        <v>0</v>
      </c>
      <c r="J15" s="9"/>
      <c r="K15" s="23">
        <f t="shared" si="0"/>
        <v>20.172160148975802</v>
      </c>
      <c r="L15" s="25" t="s">
        <v>46</v>
      </c>
      <c r="M15" s="23">
        <f t="shared" si="1"/>
        <v>0</v>
      </c>
      <c r="N15" s="14" t="s">
        <v>47</v>
      </c>
      <c r="O15" s="14">
        <v>4</v>
      </c>
      <c r="P15" s="23">
        <f t="shared" si="2"/>
        <v>0</v>
      </c>
      <c r="Q15" s="14" t="s">
        <v>47</v>
      </c>
      <c r="R15" s="14">
        <v>6</v>
      </c>
      <c r="S15" s="23">
        <f t="shared" si="3"/>
        <v>0</v>
      </c>
    </row>
    <row r="16" spans="1:19" x14ac:dyDescent="0.25">
      <c r="C16" s="14" t="s">
        <v>49</v>
      </c>
      <c r="D16" s="14" t="s">
        <v>184</v>
      </c>
      <c r="E16" s="14">
        <v>2</v>
      </c>
      <c r="F16" s="15">
        <v>1.7500000000000002E-2</v>
      </c>
      <c r="G16" s="15" t="s">
        <v>52</v>
      </c>
      <c r="H16" s="15" t="s">
        <v>52</v>
      </c>
      <c r="I16" s="15">
        <v>0</v>
      </c>
      <c r="J16" s="9"/>
      <c r="K16" s="23">
        <f t="shared" si="0"/>
        <v>0.52500000000000002</v>
      </c>
      <c r="L16" s="25" t="s">
        <v>46</v>
      </c>
      <c r="M16" s="23">
        <f t="shared" si="1"/>
        <v>0</v>
      </c>
      <c r="N16" s="14" t="s">
        <v>47</v>
      </c>
      <c r="O16" s="14">
        <v>4</v>
      </c>
      <c r="P16" s="23">
        <f t="shared" si="2"/>
        <v>0</v>
      </c>
      <c r="Q16" s="14" t="s">
        <v>47</v>
      </c>
      <c r="R16" s="14">
        <v>6</v>
      </c>
      <c r="S16" s="23">
        <f t="shared" si="3"/>
        <v>0</v>
      </c>
    </row>
    <row r="17" spans="1:19" x14ac:dyDescent="0.25">
      <c r="C17" s="14" t="s">
        <v>49</v>
      </c>
      <c r="D17" s="14" t="s">
        <v>28</v>
      </c>
      <c r="E17" s="14">
        <v>20</v>
      </c>
      <c r="F17" s="15">
        <v>8.5591666666666697</v>
      </c>
      <c r="G17" s="15" t="s">
        <v>27</v>
      </c>
      <c r="H17" s="15" t="s">
        <v>28</v>
      </c>
      <c r="I17" s="15">
        <v>295</v>
      </c>
      <c r="J17" s="9"/>
      <c r="K17" s="23">
        <f t="shared" si="0"/>
        <v>25.677500000000009</v>
      </c>
      <c r="L17" s="25" t="s">
        <v>46</v>
      </c>
      <c r="M17" s="23">
        <f t="shared" si="1"/>
        <v>7574.8625000000029</v>
      </c>
      <c r="N17" s="14" t="s">
        <v>47</v>
      </c>
      <c r="O17" s="14">
        <v>4</v>
      </c>
      <c r="P17" s="23">
        <f t="shared" si="2"/>
        <v>1893.7156250000007</v>
      </c>
      <c r="Q17" s="14" t="s">
        <v>47</v>
      </c>
      <c r="R17" s="14">
        <v>6</v>
      </c>
      <c r="S17" s="23">
        <f t="shared" si="3"/>
        <v>315.61927083333347</v>
      </c>
    </row>
    <row r="18" spans="1:19" x14ac:dyDescent="0.25">
      <c r="C18" s="14" t="s">
        <v>49</v>
      </c>
      <c r="D18" s="14" t="s">
        <v>10</v>
      </c>
      <c r="E18" s="14">
        <v>154</v>
      </c>
      <c r="F18" s="15">
        <v>41.793055555555497</v>
      </c>
      <c r="G18" s="15" t="s">
        <v>52</v>
      </c>
      <c r="H18" s="15" t="s">
        <v>52</v>
      </c>
      <c r="I18" s="15">
        <v>0</v>
      </c>
      <c r="J18" s="9"/>
      <c r="K18" s="23">
        <f t="shared" si="0"/>
        <v>16.283008658008637</v>
      </c>
      <c r="L18" s="25" t="s">
        <v>46</v>
      </c>
      <c r="M18" s="23">
        <f t="shared" si="1"/>
        <v>0</v>
      </c>
      <c r="N18" s="14" t="s">
        <v>47</v>
      </c>
      <c r="O18" s="14">
        <v>4</v>
      </c>
      <c r="P18" s="23">
        <f t="shared" si="2"/>
        <v>0</v>
      </c>
      <c r="Q18" s="14" t="s">
        <v>47</v>
      </c>
      <c r="R18" s="14">
        <v>6</v>
      </c>
      <c r="S18" s="23">
        <f t="shared" si="3"/>
        <v>0</v>
      </c>
    </row>
    <row r="19" spans="1:19" x14ac:dyDescent="0.25">
      <c r="C19" s="14" t="s">
        <v>50</v>
      </c>
      <c r="D19" s="14" t="s">
        <v>11</v>
      </c>
      <c r="E19" s="14">
        <v>93</v>
      </c>
      <c r="F19" s="15">
        <v>19.0202777777778</v>
      </c>
      <c r="G19" s="15" t="s">
        <v>52</v>
      </c>
      <c r="H19" s="15" t="s">
        <v>52</v>
      </c>
      <c r="I19" s="15">
        <v>0</v>
      </c>
      <c r="J19" s="9"/>
      <c r="K19" s="23">
        <f t="shared" si="0"/>
        <v>12.271146953405033</v>
      </c>
      <c r="L19" s="25" t="s">
        <v>46</v>
      </c>
      <c r="M19" s="23">
        <f t="shared" si="1"/>
        <v>0</v>
      </c>
      <c r="N19" s="14" t="s">
        <v>47</v>
      </c>
      <c r="O19" s="14">
        <v>4</v>
      </c>
      <c r="P19" s="23">
        <f t="shared" si="2"/>
        <v>0</v>
      </c>
      <c r="Q19" s="14" t="s">
        <v>47</v>
      </c>
      <c r="R19" s="14">
        <v>6</v>
      </c>
      <c r="S19" s="23">
        <f t="shared" si="3"/>
        <v>0</v>
      </c>
    </row>
    <row r="20" spans="1:19" x14ac:dyDescent="0.25">
      <c r="A20" s="7"/>
      <c r="C20" s="14" t="s">
        <v>50</v>
      </c>
      <c r="D20" s="14" t="s">
        <v>185</v>
      </c>
      <c r="E20" s="14">
        <v>14</v>
      </c>
      <c r="F20" s="15">
        <v>6.12777777777778</v>
      </c>
      <c r="G20" s="15" t="s">
        <v>52</v>
      </c>
      <c r="H20" s="15" t="s">
        <v>52</v>
      </c>
      <c r="I20" s="15">
        <v>0</v>
      </c>
      <c r="J20" s="9"/>
      <c r="K20" s="23">
        <f t="shared" si="0"/>
        <v>26.261904761904773</v>
      </c>
      <c r="L20" s="25" t="s">
        <v>46</v>
      </c>
      <c r="M20" s="23">
        <f t="shared" si="1"/>
        <v>0</v>
      </c>
      <c r="N20" s="14" t="s">
        <v>47</v>
      </c>
      <c r="O20" s="14">
        <v>4</v>
      </c>
      <c r="P20" s="23">
        <f t="shared" si="2"/>
        <v>0</v>
      </c>
      <c r="Q20" s="14" t="s">
        <v>47</v>
      </c>
      <c r="R20" s="14">
        <v>6</v>
      </c>
      <c r="S20" s="23">
        <f t="shared" si="3"/>
        <v>0</v>
      </c>
    </row>
    <row r="21" spans="1:19" x14ac:dyDescent="0.25">
      <c r="C21" s="14" t="s">
        <v>50</v>
      </c>
      <c r="D21" s="14" t="s">
        <v>33</v>
      </c>
      <c r="E21" s="14">
        <v>10</v>
      </c>
      <c r="F21" s="15">
        <v>1.67</v>
      </c>
      <c r="G21" s="15" t="s">
        <v>32</v>
      </c>
      <c r="H21" s="15" t="s">
        <v>33</v>
      </c>
      <c r="I21" s="15">
        <v>0</v>
      </c>
      <c r="J21" s="9"/>
      <c r="K21" s="23">
        <f t="shared" si="0"/>
        <v>10.02</v>
      </c>
      <c r="L21" s="25" t="s">
        <v>46</v>
      </c>
      <c r="M21" s="23">
        <f t="shared" si="1"/>
        <v>0</v>
      </c>
      <c r="N21" s="14" t="s">
        <v>47</v>
      </c>
      <c r="O21" s="14">
        <v>4</v>
      </c>
      <c r="P21" s="23">
        <f t="shared" si="2"/>
        <v>0</v>
      </c>
      <c r="Q21" s="14" t="s">
        <v>47</v>
      </c>
      <c r="R21" s="14">
        <v>6</v>
      </c>
      <c r="S21" s="23">
        <f t="shared" si="3"/>
        <v>0</v>
      </c>
    </row>
    <row r="22" spans="1:19" x14ac:dyDescent="0.25">
      <c r="C22" s="14" t="s">
        <v>50</v>
      </c>
      <c r="D22" s="14" t="s">
        <v>12</v>
      </c>
      <c r="E22" s="14">
        <v>223</v>
      </c>
      <c r="F22" s="15">
        <v>191.95444444444399</v>
      </c>
      <c r="G22" s="15" t="s">
        <v>52</v>
      </c>
      <c r="H22" s="15" t="s">
        <v>52</v>
      </c>
      <c r="I22" s="15">
        <v>0</v>
      </c>
      <c r="J22" s="9"/>
      <c r="K22" s="23">
        <f t="shared" si="0"/>
        <v>51.646935724962511</v>
      </c>
      <c r="L22" s="25" t="s">
        <v>46</v>
      </c>
      <c r="M22" s="23">
        <f t="shared" si="1"/>
        <v>0</v>
      </c>
      <c r="N22" s="14" t="s">
        <v>47</v>
      </c>
      <c r="O22" s="14">
        <v>4</v>
      </c>
      <c r="P22" s="23">
        <f t="shared" si="2"/>
        <v>0</v>
      </c>
      <c r="Q22" s="14" t="s">
        <v>47</v>
      </c>
      <c r="R22" s="14">
        <v>6</v>
      </c>
      <c r="S22" s="23">
        <f t="shared" si="3"/>
        <v>0</v>
      </c>
    </row>
    <row r="23" spans="1:19" x14ac:dyDescent="0.25">
      <c r="C23" s="14" t="s">
        <v>50</v>
      </c>
      <c r="D23" s="14" t="s">
        <v>13</v>
      </c>
      <c r="E23" s="14">
        <v>1091</v>
      </c>
      <c r="F23" s="15">
        <v>308.12277777777803</v>
      </c>
      <c r="G23" s="15" t="s">
        <v>34</v>
      </c>
      <c r="H23" s="15" t="s">
        <v>13</v>
      </c>
      <c r="I23" s="15">
        <v>20</v>
      </c>
      <c r="J23" s="9"/>
      <c r="K23" s="23">
        <f t="shared" si="0"/>
        <v>16.945340666055621</v>
      </c>
      <c r="L23" s="25" t="s">
        <v>46</v>
      </c>
      <c r="M23" s="23">
        <f t="shared" si="1"/>
        <v>338.90681332111239</v>
      </c>
      <c r="N23" s="14" t="s">
        <v>47</v>
      </c>
      <c r="O23" s="14">
        <v>4</v>
      </c>
      <c r="P23" s="23">
        <f t="shared" si="2"/>
        <v>84.726703330278099</v>
      </c>
      <c r="Q23" s="14" t="s">
        <v>47</v>
      </c>
      <c r="R23" s="14">
        <v>6</v>
      </c>
      <c r="S23" s="23">
        <f t="shared" si="3"/>
        <v>14.121117221713016</v>
      </c>
    </row>
    <row r="24" spans="1:19" x14ac:dyDescent="0.25">
      <c r="C24" s="14" t="s">
        <v>50</v>
      </c>
      <c r="D24" s="14" t="s">
        <v>72</v>
      </c>
      <c r="E24" s="14">
        <v>4</v>
      </c>
      <c r="F24" s="15">
        <v>0.32222222222222202</v>
      </c>
      <c r="G24" s="15" t="s">
        <v>52</v>
      </c>
      <c r="H24" s="15" t="s">
        <v>52</v>
      </c>
      <c r="I24" s="15">
        <v>0</v>
      </c>
      <c r="J24" s="9"/>
      <c r="K24" s="23">
        <f t="shared" si="0"/>
        <v>4.8333333333333304</v>
      </c>
      <c r="L24" s="25" t="s">
        <v>46</v>
      </c>
      <c r="M24" s="23">
        <f t="shared" si="1"/>
        <v>0</v>
      </c>
      <c r="N24" s="14" t="s">
        <v>47</v>
      </c>
      <c r="O24" s="14">
        <v>4</v>
      </c>
      <c r="P24" s="23">
        <f t="shared" si="2"/>
        <v>0</v>
      </c>
      <c r="Q24" s="14" t="s">
        <v>47</v>
      </c>
      <c r="R24" s="14">
        <v>6</v>
      </c>
      <c r="S24" s="23">
        <f t="shared" si="3"/>
        <v>0</v>
      </c>
    </row>
    <row r="25" spans="1:19" x14ac:dyDescent="0.25">
      <c r="C25" s="14" t="s">
        <v>50</v>
      </c>
      <c r="D25" s="14" t="s">
        <v>14</v>
      </c>
      <c r="E25" s="14">
        <v>230</v>
      </c>
      <c r="F25" s="15">
        <v>241.09583333333299</v>
      </c>
      <c r="G25" s="15" t="s">
        <v>52</v>
      </c>
      <c r="H25" s="15" t="s">
        <v>52</v>
      </c>
      <c r="I25" s="15">
        <v>0</v>
      </c>
      <c r="J25" s="9"/>
      <c r="K25" s="23">
        <f t="shared" si="0"/>
        <v>62.894565217391211</v>
      </c>
      <c r="L25" s="25" t="s">
        <v>46</v>
      </c>
      <c r="M25" s="23">
        <f t="shared" si="1"/>
        <v>0</v>
      </c>
      <c r="N25" s="14" t="s">
        <v>47</v>
      </c>
      <c r="O25" s="14">
        <v>4</v>
      </c>
      <c r="P25" s="23">
        <f t="shared" si="2"/>
        <v>0</v>
      </c>
      <c r="Q25" s="14" t="s">
        <v>47</v>
      </c>
      <c r="R25" s="14">
        <v>6</v>
      </c>
      <c r="S25" s="23">
        <f t="shared" si="3"/>
        <v>0</v>
      </c>
    </row>
    <row r="26" spans="1:19" x14ac:dyDescent="0.25">
      <c r="C26" s="14" t="s">
        <v>50</v>
      </c>
      <c r="D26" s="14" t="s">
        <v>41</v>
      </c>
      <c r="E26" s="14">
        <v>86</v>
      </c>
      <c r="F26" s="15">
        <v>10.6916666666667</v>
      </c>
      <c r="G26" s="15" t="s">
        <v>40</v>
      </c>
      <c r="H26" s="15" t="s">
        <v>41</v>
      </c>
      <c r="I26" s="15">
        <v>63</v>
      </c>
      <c r="J26" s="9"/>
      <c r="K26" s="23">
        <f t="shared" si="0"/>
        <v>7.4593023255814188</v>
      </c>
      <c r="L26" s="25" t="s">
        <v>46</v>
      </c>
      <c r="M26" s="23">
        <f t="shared" si="1"/>
        <v>469.9360465116294</v>
      </c>
      <c r="N26" s="14" t="s">
        <v>47</v>
      </c>
      <c r="O26" s="14">
        <v>4</v>
      </c>
      <c r="P26" s="23">
        <f t="shared" si="2"/>
        <v>117.48401162790735</v>
      </c>
      <c r="Q26" s="14" t="s">
        <v>47</v>
      </c>
      <c r="R26" s="14">
        <v>6</v>
      </c>
      <c r="S26" s="23">
        <f t="shared" si="3"/>
        <v>19.580668604651226</v>
      </c>
    </row>
    <row r="27" spans="1:19" x14ac:dyDescent="0.25">
      <c r="C27" s="14" t="s">
        <v>50</v>
      </c>
      <c r="D27" s="14" t="s">
        <v>186</v>
      </c>
      <c r="E27" s="14">
        <v>4</v>
      </c>
      <c r="F27" s="15">
        <v>2.20333333333333</v>
      </c>
      <c r="G27" s="15" t="s">
        <v>52</v>
      </c>
      <c r="H27" s="15" t="s">
        <v>52</v>
      </c>
      <c r="I27" s="15">
        <v>0</v>
      </c>
      <c r="J27" s="9"/>
      <c r="K27" s="23">
        <f t="shared" si="0"/>
        <v>33.049999999999947</v>
      </c>
      <c r="L27" s="25" t="s">
        <v>46</v>
      </c>
      <c r="M27" s="23">
        <f t="shared" si="1"/>
        <v>0</v>
      </c>
      <c r="N27" s="14" t="s">
        <v>47</v>
      </c>
      <c r="O27" s="14">
        <v>4</v>
      </c>
      <c r="P27" s="23">
        <f t="shared" si="2"/>
        <v>0</v>
      </c>
      <c r="Q27" s="14" t="s">
        <v>47</v>
      </c>
      <c r="R27" s="14">
        <v>6</v>
      </c>
      <c r="S27" s="23">
        <f t="shared" si="3"/>
        <v>0</v>
      </c>
    </row>
    <row r="28" spans="1:19" x14ac:dyDescent="0.25">
      <c r="C28" s="14" t="s">
        <v>50</v>
      </c>
      <c r="D28" s="14" t="s">
        <v>36</v>
      </c>
      <c r="E28" s="14">
        <v>92</v>
      </c>
      <c r="F28" s="15">
        <v>41.6180555555555</v>
      </c>
      <c r="G28" s="15" t="s">
        <v>35</v>
      </c>
      <c r="H28" s="15" t="s">
        <v>36</v>
      </c>
      <c r="I28" s="15">
        <v>5</v>
      </c>
      <c r="J28" s="9"/>
      <c r="K28" s="23">
        <f t="shared" si="0"/>
        <v>27.1422101449275</v>
      </c>
      <c r="L28" s="25" t="s">
        <v>46</v>
      </c>
      <c r="M28" s="23">
        <f t="shared" si="1"/>
        <v>135.71105072463749</v>
      </c>
      <c r="N28" s="14" t="s">
        <v>47</v>
      </c>
      <c r="O28" s="14">
        <v>4</v>
      </c>
      <c r="P28" s="23">
        <f t="shared" si="2"/>
        <v>33.927762681159372</v>
      </c>
      <c r="Q28" s="14" t="s">
        <v>47</v>
      </c>
      <c r="R28" s="14">
        <v>6</v>
      </c>
      <c r="S28" s="23">
        <f t="shared" si="3"/>
        <v>5.654627113526562</v>
      </c>
    </row>
    <row r="29" spans="1:19" x14ac:dyDescent="0.25">
      <c r="C29" s="14" t="s">
        <v>50</v>
      </c>
      <c r="D29" s="14" t="s">
        <v>187</v>
      </c>
      <c r="E29" s="14">
        <v>36</v>
      </c>
      <c r="F29" s="15">
        <v>11.616666666666699</v>
      </c>
      <c r="G29" s="15" t="s">
        <v>52</v>
      </c>
      <c r="H29" s="15" t="s">
        <v>52</v>
      </c>
      <c r="I29" s="15">
        <v>0</v>
      </c>
      <c r="J29" s="9"/>
      <c r="K29" s="23">
        <f t="shared" si="0"/>
        <v>19.361111111111164</v>
      </c>
      <c r="L29" s="25" t="s">
        <v>46</v>
      </c>
      <c r="M29" s="23">
        <f t="shared" si="1"/>
        <v>0</v>
      </c>
      <c r="N29" s="14" t="s">
        <v>47</v>
      </c>
      <c r="O29" s="14">
        <v>4</v>
      </c>
      <c r="P29" s="23">
        <f t="shared" si="2"/>
        <v>0</v>
      </c>
      <c r="Q29" s="14" t="s">
        <v>47</v>
      </c>
      <c r="R29" s="14">
        <v>6</v>
      </c>
      <c r="S29" s="23">
        <f t="shared" si="3"/>
        <v>0</v>
      </c>
    </row>
    <row r="30" spans="1:19" x14ac:dyDescent="0.25">
      <c r="C30" s="14" t="s">
        <v>50</v>
      </c>
      <c r="D30" s="14" t="s">
        <v>188</v>
      </c>
      <c r="E30" s="14">
        <v>64</v>
      </c>
      <c r="F30" s="15">
        <v>32.2441666666667</v>
      </c>
      <c r="G30" s="15" t="s">
        <v>52</v>
      </c>
      <c r="H30" s="15" t="s">
        <v>52</v>
      </c>
      <c r="I30" s="15">
        <v>0</v>
      </c>
      <c r="J30" s="9"/>
      <c r="K30" s="23">
        <f t="shared" si="0"/>
        <v>30.22890625000003</v>
      </c>
      <c r="L30" s="25" t="s">
        <v>46</v>
      </c>
      <c r="M30" s="23">
        <f t="shared" si="1"/>
        <v>0</v>
      </c>
      <c r="N30" s="14" t="s">
        <v>47</v>
      </c>
      <c r="O30" s="14">
        <v>4</v>
      </c>
      <c r="P30" s="23">
        <f t="shared" si="2"/>
        <v>0</v>
      </c>
      <c r="Q30" s="14" t="s">
        <v>47</v>
      </c>
      <c r="R30" s="14">
        <v>6</v>
      </c>
      <c r="S30" s="23">
        <f t="shared" si="3"/>
        <v>0</v>
      </c>
    </row>
    <row r="31" spans="1:19" x14ac:dyDescent="0.25">
      <c r="C31" s="14" t="s">
        <v>50</v>
      </c>
      <c r="D31" s="14" t="s">
        <v>15</v>
      </c>
      <c r="E31" s="14">
        <v>2473</v>
      </c>
      <c r="F31" s="15">
        <v>897.06805555555604</v>
      </c>
      <c r="G31" s="15" t="s">
        <v>37</v>
      </c>
      <c r="H31" s="15" t="s">
        <v>15</v>
      </c>
      <c r="I31" s="15">
        <v>2919</v>
      </c>
      <c r="J31" s="9"/>
      <c r="K31" s="23">
        <f t="shared" si="0"/>
        <v>21.764692007009042</v>
      </c>
      <c r="L31" s="25" t="s">
        <v>46</v>
      </c>
      <c r="M31" s="23">
        <f t="shared" si="1"/>
        <v>63531.135968459392</v>
      </c>
      <c r="N31" s="14" t="s">
        <v>47</v>
      </c>
      <c r="O31" s="14">
        <v>4</v>
      </c>
      <c r="P31" s="23">
        <f t="shared" si="2"/>
        <v>15882.783992114848</v>
      </c>
      <c r="Q31" s="14" t="s">
        <v>47</v>
      </c>
      <c r="R31" s="14">
        <v>6</v>
      </c>
      <c r="S31" s="23">
        <f t="shared" si="3"/>
        <v>2647.1306653524748</v>
      </c>
    </row>
    <row r="32" spans="1:19" x14ac:dyDescent="0.25">
      <c r="C32" s="14" t="s">
        <v>50</v>
      </c>
      <c r="D32" s="14" t="s">
        <v>43</v>
      </c>
      <c r="E32" s="14">
        <v>51</v>
      </c>
      <c r="F32" s="15">
        <v>10.182499999999999</v>
      </c>
      <c r="G32" s="15" t="s">
        <v>42</v>
      </c>
      <c r="H32" s="15" t="s">
        <v>43</v>
      </c>
      <c r="I32" s="15">
        <v>77</v>
      </c>
      <c r="J32" s="9"/>
      <c r="K32" s="23">
        <f t="shared" si="0"/>
        <v>11.979411764705882</v>
      </c>
      <c r="L32" s="25" t="s">
        <v>46</v>
      </c>
      <c r="M32" s="23">
        <f t="shared" si="1"/>
        <v>922.41470588235291</v>
      </c>
      <c r="N32" s="14" t="s">
        <v>47</v>
      </c>
      <c r="O32" s="14">
        <v>4</v>
      </c>
      <c r="P32" s="23">
        <f t="shared" si="2"/>
        <v>230.60367647058823</v>
      </c>
      <c r="Q32" s="14" t="s">
        <v>47</v>
      </c>
      <c r="R32" s="14">
        <v>6</v>
      </c>
      <c r="S32" s="23">
        <f t="shared" si="3"/>
        <v>38.433946078431369</v>
      </c>
    </row>
    <row r="33" spans="1:19" x14ac:dyDescent="0.25">
      <c r="C33" s="14" t="s">
        <v>50</v>
      </c>
      <c r="D33" s="14" t="s">
        <v>16</v>
      </c>
      <c r="E33" s="14">
        <v>406</v>
      </c>
      <c r="F33" s="15">
        <v>155.79722222222199</v>
      </c>
      <c r="G33" s="15" t="s">
        <v>52</v>
      </c>
      <c r="H33" s="15" t="s">
        <v>52</v>
      </c>
      <c r="I33" s="15">
        <v>0</v>
      </c>
      <c r="J33" s="9"/>
      <c r="K33" s="23">
        <f t="shared" si="0"/>
        <v>23.024220032840688</v>
      </c>
      <c r="L33" s="25" t="s">
        <v>46</v>
      </c>
      <c r="M33" s="23">
        <f t="shared" si="1"/>
        <v>0</v>
      </c>
      <c r="N33" s="14" t="s">
        <v>47</v>
      </c>
      <c r="O33" s="14">
        <v>4</v>
      </c>
      <c r="P33" s="23">
        <f t="shared" si="2"/>
        <v>0</v>
      </c>
      <c r="Q33" s="14" t="s">
        <v>47</v>
      </c>
      <c r="R33" s="14">
        <v>6</v>
      </c>
      <c r="S33" s="23">
        <f t="shared" si="3"/>
        <v>0</v>
      </c>
    </row>
    <row r="34" spans="1:19" x14ac:dyDescent="0.25">
      <c r="C34" s="14" t="s">
        <v>50</v>
      </c>
      <c r="D34" s="14" t="s">
        <v>39</v>
      </c>
      <c r="E34" s="14">
        <v>6</v>
      </c>
      <c r="F34" s="15">
        <v>0.89749999999999996</v>
      </c>
      <c r="G34" s="15" t="s">
        <v>38</v>
      </c>
      <c r="H34" s="15" t="s">
        <v>39</v>
      </c>
      <c r="I34" s="15">
        <v>351</v>
      </c>
      <c r="J34" s="9"/>
      <c r="K34" s="23">
        <f t="shared" si="0"/>
        <v>8.9749999999999996</v>
      </c>
      <c r="L34" s="25" t="s">
        <v>46</v>
      </c>
      <c r="M34" s="23">
        <f t="shared" si="1"/>
        <v>3150.2249999999999</v>
      </c>
      <c r="N34" s="14" t="s">
        <v>47</v>
      </c>
      <c r="O34" s="14">
        <v>4</v>
      </c>
      <c r="P34" s="23">
        <f t="shared" si="2"/>
        <v>787.55624999999998</v>
      </c>
      <c r="Q34" s="14" t="s">
        <v>47</v>
      </c>
      <c r="R34" s="14">
        <v>6</v>
      </c>
      <c r="S34" s="23">
        <f t="shared" si="3"/>
        <v>131.25937500000001</v>
      </c>
    </row>
    <row r="35" spans="1:19" x14ac:dyDescent="0.25">
      <c r="C35" s="14" t="s">
        <v>50</v>
      </c>
      <c r="D35" s="14" t="s">
        <v>17</v>
      </c>
      <c r="E35" s="14">
        <v>260</v>
      </c>
      <c r="F35" s="15">
        <v>82.642777777777795</v>
      </c>
      <c r="G35" s="15" t="s">
        <v>52</v>
      </c>
      <c r="H35" s="15" t="s">
        <v>52</v>
      </c>
      <c r="I35" s="15">
        <v>0</v>
      </c>
      <c r="J35" s="9"/>
      <c r="K35" s="23">
        <f t="shared" si="0"/>
        <v>19.07141025641026</v>
      </c>
      <c r="L35" s="25" t="s">
        <v>46</v>
      </c>
      <c r="M35" s="23">
        <f t="shared" si="1"/>
        <v>0</v>
      </c>
      <c r="N35" s="14" t="s">
        <v>47</v>
      </c>
      <c r="O35" s="14">
        <v>4</v>
      </c>
      <c r="P35" s="23">
        <f t="shared" si="2"/>
        <v>0</v>
      </c>
      <c r="Q35" s="14" t="s">
        <v>47</v>
      </c>
      <c r="R35" s="14">
        <v>6</v>
      </c>
      <c r="S35" s="23">
        <f t="shared" si="3"/>
        <v>0</v>
      </c>
    </row>
    <row r="36" spans="1:19" x14ac:dyDescent="0.25">
      <c r="C36" s="14" t="s">
        <v>52</v>
      </c>
      <c r="D36" s="14" t="s">
        <v>52</v>
      </c>
      <c r="E36" s="14">
        <v>0</v>
      </c>
      <c r="F36" s="15">
        <v>0</v>
      </c>
      <c r="G36" s="15" t="s">
        <v>73</v>
      </c>
      <c r="H36" s="15" t="s">
        <v>74</v>
      </c>
      <c r="I36" s="15">
        <v>0</v>
      </c>
      <c r="J36" s="9"/>
      <c r="K36" s="23">
        <f t="shared" si="0"/>
        <v>0</v>
      </c>
      <c r="L36" s="25" t="s">
        <v>46</v>
      </c>
      <c r="M36" s="23">
        <f t="shared" si="1"/>
        <v>0</v>
      </c>
      <c r="N36" s="14" t="s">
        <v>47</v>
      </c>
      <c r="O36" s="14">
        <v>4</v>
      </c>
      <c r="P36" s="23">
        <f t="shared" si="2"/>
        <v>0</v>
      </c>
      <c r="Q36" s="14" t="s">
        <v>47</v>
      </c>
      <c r="R36" s="14">
        <v>6</v>
      </c>
      <c r="S36" s="23">
        <f t="shared" si="3"/>
        <v>0</v>
      </c>
    </row>
    <row r="37" spans="1:19" x14ac:dyDescent="0.25">
      <c r="C37" s="14" t="s">
        <v>52</v>
      </c>
      <c r="D37" s="14" t="s">
        <v>52</v>
      </c>
      <c r="E37" s="14">
        <v>0</v>
      </c>
      <c r="F37" s="15">
        <v>0</v>
      </c>
      <c r="G37" s="15" t="s">
        <v>24</v>
      </c>
      <c r="H37" s="15" t="s">
        <v>4</v>
      </c>
      <c r="I37" s="15">
        <v>0</v>
      </c>
      <c r="J37" s="9"/>
      <c r="K37" s="23">
        <f t="shared" si="0"/>
        <v>0</v>
      </c>
      <c r="L37" s="25" t="s">
        <v>46</v>
      </c>
      <c r="M37" s="23">
        <f t="shared" si="1"/>
        <v>0</v>
      </c>
      <c r="N37" s="14" t="s">
        <v>47</v>
      </c>
      <c r="O37" s="14">
        <v>4</v>
      </c>
      <c r="P37" s="23">
        <f t="shared" si="2"/>
        <v>0</v>
      </c>
      <c r="Q37" s="14" t="s">
        <v>47</v>
      </c>
      <c r="R37" s="14">
        <v>6</v>
      </c>
      <c r="S37" s="23">
        <f t="shared" si="3"/>
        <v>0</v>
      </c>
    </row>
    <row r="38" spans="1:19" s="5" customFormat="1" x14ac:dyDescent="0.25">
      <c r="A38" s="3"/>
      <c r="B38" s="8"/>
      <c r="C38" s="16"/>
      <c r="D38" s="16"/>
      <c r="E38" s="16"/>
      <c r="F38" s="17"/>
      <c r="G38" s="17"/>
      <c r="H38" s="17"/>
      <c r="I38" s="17"/>
      <c r="J38" s="11"/>
      <c r="K38" s="23">
        <f t="shared" si="0"/>
        <v>0</v>
      </c>
      <c r="L38" s="25" t="s">
        <v>46</v>
      </c>
      <c r="M38" s="23">
        <f t="shared" si="1"/>
        <v>0</v>
      </c>
      <c r="N38" s="14" t="s">
        <v>47</v>
      </c>
      <c r="O38" s="14">
        <v>4</v>
      </c>
      <c r="P38" s="23">
        <f t="shared" si="2"/>
        <v>0</v>
      </c>
      <c r="Q38" s="14" t="s">
        <v>47</v>
      </c>
      <c r="R38" s="14">
        <v>6</v>
      </c>
      <c r="S38" s="23">
        <f t="shared" si="3"/>
        <v>0</v>
      </c>
    </row>
    <row r="39" spans="1:19" x14ac:dyDescent="0.25">
      <c r="C39" s="14"/>
      <c r="D39" s="14"/>
      <c r="E39" s="14"/>
      <c r="F39" s="15"/>
      <c r="G39" s="15"/>
      <c r="H39" s="15"/>
      <c r="I39" s="15"/>
      <c r="K39" s="23">
        <f t="shared" si="0"/>
        <v>0</v>
      </c>
      <c r="L39" s="25" t="s">
        <v>46</v>
      </c>
      <c r="M39" s="23">
        <f t="shared" si="1"/>
        <v>0</v>
      </c>
      <c r="N39" s="14" t="s">
        <v>47</v>
      </c>
      <c r="O39" s="14">
        <v>4</v>
      </c>
      <c r="P39" s="23">
        <f t="shared" si="2"/>
        <v>0</v>
      </c>
      <c r="Q39" s="14" t="s">
        <v>47</v>
      </c>
      <c r="R39" s="14">
        <v>6</v>
      </c>
      <c r="S39" s="23">
        <f t="shared" si="3"/>
        <v>0</v>
      </c>
    </row>
    <row r="40" spans="1:19" x14ac:dyDescent="0.25">
      <c r="C40" s="14"/>
      <c r="D40" s="14"/>
      <c r="E40" s="14"/>
      <c r="F40" s="15"/>
      <c r="G40" s="15"/>
      <c r="H40" s="15"/>
      <c r="I40" s="15"/>
      <c r="K40" s="23">
        <f t="shared" si="0"/>
        <v>0</v>
      </c>
      <c r="L40" s="25" t="s">
        <v>46</v>
      </c>
      <c r="M40" s="23">
        <f t="shared" si="1"/>
        <v>0</v>
      </c>
      <c r="N40" s="14" t="s">
        <v>47</v>
      </c>
      <c r="O40" s="14">
        <v>4</v>
      </c>
      <c r="P40" s="23">
        <f t="shared" si="2"/>
        <v>0</v>
      </c>
      <c r="Q40" s="14" t="s">
        <v>47</v>
      </c>
      <c r="R40" s="14">
        <v>6</v>
      </c>
      <c r="S40" s="23">
        <f t="shared" si="3"/>
        <v>0</v>
      </c>
    </row>
    <row r="41" spans="1:19" x14ac:dyDescent="0.25">
      <c r="A41" s="4"/>
      <c r="C41" s="14"/>
      <c r="D41" s="14"/>
      <c r="E41" s="14"/>
      <c r="F41" s="15"/>
      <c r="G41" s="15"/>
      <c r="H41" s="15"/>
      <c r="I41" s="15"/>
      <c r="K41" s="23">
        <f t="shared" si="0"/>
        <v>0</v>
      </c>
      <c r="L41" s="25" t="s">
        <v>46</v>
      </c>
      <c r="M41" s="23">
        <f t="shared" si="1"/>
        <v>0</v>
      </c>
      <c r="N41" s="14" t="s">
        <v>47</v>
      </c>
      <c r="O41" s="14">
        <v>4</v>
      </c>
      <c r="P41" s="23">
        <f t="shared" si="2"/>
        <v>0</v>
      </c>
      <c r="Q41" s="14" t="s">
        <v>47</v>
      </c>
      <c r="R41" s="14">
        <v>6</v>
      </c>
      <c r="S41" s="23">
        <f t="shared" si="3"/>
        <v>0</v>
      </c>
    </row>
    <row r="42" spans="1:19" x14ac:dyDescent="0.25">
      <c r="C42" s="14"/>
      <c r="D42" s="14"/>
      <c r="E42" s="14"/>
      <c r="F42" s="15"/>
      <c r="G42" s="15"/>
      <c r="H42" s="15"/>
      <c r="I42" s="15"/>
      <c r="K42" s="23">
        <f t="shared" si="0"/>
        <v>0</v>
      </c>
      <c r="L42" s="25" t="s">
        <v>46</v>
      </c>
      <c r="M42" s="23">
        <f t="shared" si="1"/>
        <v>0</v>
      </c>
      <c r="N42" s="14" t="s">
        <v>47</v>
      </c>
      <c r="O42" s="14">
        <v>4</v>
      </c>
      <c r="P42" s="23">
        <f t="shared" si="2"/>
        <v>0</v>
      </c>
      <c r="Q42" s="14" t="s">
        <v>47</v>
      </c>
      <c r="R42" s="14">
        <v>6</v>
      </c>
      <c r="S42" s="23">
        <f t="shared" si="3"/>
        <v>0</v>
      </c>
    </row>
    <row r="43" spans="1:19" x14ac:dyDescent="0.25">
      <c r="C43" s="14"/>
      <c r="D43" s="14"/>
      <c r="E43" s="14"/>
      <c r="F43" s="15"/>
      <c r="G43" s="15"/>
      <c r="H43" s="15"/>
      <c r="I43" s="15"/>
      <c r="K43" s="23">
        <f t="shared" si="0"/>
        <v>0</v>
      </c>
      <c r="L43" s="25" t="s">
        <v>46</v>
      </c>
      <c r="M43" s="23">
        <f t="shared" si="1"/>
        <v>0</v>
      </c>
      <c r="N43" s="14" t="s">
        <v>47</v>
      </c>
      <c r="O43" s="14">
        <v>4</v>
      </c>
      <c r="P43" s="23">
        <f t="shared" si="2"/>
        <v>0</v>
      </c>
      <c r="Q43" s="14" t="s">
        <v>47</v>
      </c>
      <c r="R43" s="14">
        <v>6</v>
      </c>
      <c r="S43" s="23">
        <f t="shared" si="3"/>
        <v>0</v>
      </c>
    </row>
    <row r="44" spans="1:19" x14ac:dyDescent="0.25">
      <c r="C44" s="14"/>
      <c r="D44" s="14"/>
      <c r="E44" s="14"/>
      <c r="F44" s="15"/>
      <c r="G44" s="15"/>
      <c r="H44" s="15"/>
      <c r="I44" s="15"/>
      <c r="K44" s="23">
        <f t="shared" si="0"/>
        <v>0</v>
      </c>
      <c r="L44" s="25" t="s">
        <v>46</v>
      </c>
      <c r="M44" s="23">
        <f t="shared" si="1"/>
        <v>0</v>
      </c>
      <c r="N44" s="14" t="s">
        <v>47</v>
      </c>
      <c r="O44" s="14">
        <v>4</v>
      </c>
      <c r="P44" s="23">
        <f t="shared" si="2"/>
        <v>0</v>
      </c>
      <c r="Q44" s="14" t="s">
        <v>47</v>
      </c>
      <c r="R44" s="14">
        <v>6</v>
      </c>
      <c r="S44" s="23">
        <f t="shared" si="3"/>
        <v>0</v>
      </c>
    </row>
    <row r="45" spans="1:19" x14ac:dyDescent="0.25">
      <c r="C45" s="14"/>
      <c r="D45" s="14"/>
      <c r="E45" s="14"/>
      <c r="F45" s="15"/>
      <c r="G45" s="15"/>
      <c r="H45" s="15"/>
      <c r="I45" s="15"/>
      <c r="K45" s="23">
        <f t="shared" si="0"/>
        <v>0</v>
      </c>
      <c r="L45" s="25" t="s">
        <v>46</v>
      </c>
      <c r="M45" s="23">
        <f t="shared" si="1"/>
        <v>0</v>
      </c>
      <c r="N45" s="14" t="s">
        <v>47</v>
      </c>
      <c r="O45" s="14">
        <v>4</v>
      </c>
      <c r="P45" s="23">
        <f t="shared" si="2"/>
        <v>0</v>
      </c>
      <c r="Q45" s="14" t="s">
        <v>47</v>
      </c>
      <c r="R45" s="14">
        <v>6</v>
      </c>
      <c r="S45" s="23">
        <f t="shared" si="3"/>
        <v>0</v>
      </c>
    </row>
    <row r="46" spans="1:19" x14ac:dyDescent="0.25">
      <c r="C46" s="14"/>
      <c r="D46" s="14"/>
      <c r="E46" s="14"/>
      <c r="F46" s="15"/>
      <c r="G46" s="15"/>
      <c r="H46" s="15"/>
      <c r="I46" s="15"/>
      <c r="K46" s="23">
        <f t="shared" si="0"/>
        <v>0</v>
      </c>
      <c r="L46" s="25" t="s">
        <v>46</v>
      </c>
      <c r="M46" s="23">
        <f t="shared" si="1"/>
        <v>0</v>
      </c>
      <c r="N46" s="14" t="s">
        <v>47</v>
      </c>
      <c r="O46" s="14">
        <v>4</v>
      </c>
      <c r="P46" s="23">
        <f t="shared" si="2"/>
        <v>0</v>
      </c>
      <c r="Q46" s="14" t="s">
        <v>47</v>
      </c>
      <c r="R46" s="14">
        <v>6</v>
      </c>
      <c r="S46" s="23">
        <f t="shared" si="3"/>
        <v>0</v>
      </c>
    </row>
    <row r="47" spans="1:19" x14ac:dyDescent="0.25">
      <c r="C47" s="14"/>
      <c r="D47" s="14"/>
      <c r="E47" s="14"/>
      <c r="F47" s="15"/>
      <c r="G47" s="15"/>
      <c r="H47" s="15"/>
      <c r="I47" s="15"/>
      <c r="K47" s="23">
        <f t="shared" si="0"/>
        <v>0</v>
      </c>
      <c r="L47" s="25" t="s">
        <v>46</v>
      </c>
      <c r="M47" s="23">
        <f t="shared" si="1"/>
        <v>0</v>
      </c>
      <c r="N47" s="14" t="s">
        <v>47</v>
      </c>
      <c r="O47" s="14">
        <v>4</v>
      </c>
      <c r="P47" s="23">
        <f t="shared" si="2"/>
        <v>0</v>
      </c>
      <c r="Q47" s="14" t="s">
        <v>47</v>
      </c>
      <c r="R47" s="14">
        <v>6</v>
      </c>
      <c r="S47" s="23">
        <f t="shared" si="3"/>
        <v>0</v>
      </c>
    </row>
    <row r="48" spans="1:19" x14ac:dyDescent="0.25">
      <c r="C48" s="14"/>
      <c r="D48" s="14"/>
      <c r="E48" s="14"/>
      <c r="F48" s="15"/>
      <c r="G48" s="15"/>
      <c r="H48" s="15"/>
      <c r="I48" s="15"/>
      <c r="K48" s="23">
        <f t="shared" si="0"/>
        <v>0</v>
      </c>
      <c r="L48" s="25" t="s">
        <v>46</v>
      </c>
      <c r="M48" s="23">
        <f t="shared" si="1"/>
        <v>0</v>
      </c>
      <c r="N48" s="14" t="s">
        <v>47</v>
      </c>
      <c r="O48" s="14">
        <v>4</v>
      </c>
      <c r="P48" s="23">
        <f t="shared" si="2"/>
        <v>0</v>
      </c>
      <c r="Q48" s="14" t="s">
        <v>47</v>
      </c>
      <c r="R48" s="14">
        <v>6</v>
      </c>
      <c r="S48" s="23">
        <f t="shared" si="3"/>
        <v>0</v>
      </c>
    </row>
    <row r="49" spans="1:19" x14ac:dyDescent="0.25">
      <c r="C49" s="14"/>
      <c r="D49" s="14"/>
      <c r="E49" s="14"/>
      <c r="F49" s="15"/>
      <c r="G49" s="39"/>
      <c r="H49" s="40"/>
      <c r="I49" s="15"/>
      <c r="K49" s="23">
        <f t="shared" si="0"/>
        <v>0</v>
      </c>
      <c r="L49" s="25" t="s">
        <v>46</v>
      </c>
      <c r="M49" s="23">
        <f t="shared" si="1"/>
        <v>0</v>
      </c>
      <c r="N49" s="14" t="s">
        <v>47</v>
      </c>
      <c r="O49" s="14">
        <v>4</v>
      </c>
      <c r="P49" s="23">
        <f t="shared" si="2"/>
        <v>0</v>
      </c>
      <c r="Q49" s="14" t="s">
        <v>47</v>
      </c>
      <c r="R49" s="14">
        <v>6</v>
      </c>
      <c r="S49" s="23">
        <f t="shared" si="3"/>
        <v>0</v>
      </c>
    </row>
    <row r="50" spans="1:19" x14ac:dyDescent="0.25">
      <c r="C50" s="14"/>
      <c r="D50" s="14"/>
      <c r="E50" s="14"/>
      <c r="F50" s="15"/>
      <c r="G50" s="39"/>
      <c r="H50" s="40"/>
      <c r="I50" s="15"/>
      <c r="K50" s="23">
        <f t="shared" si="0"/>
        <v>0</v>
      </c>
      <c r="L50" s="25" t="s">
        <v>46</v>
      </c>
      <c r="M50" s="23">
        <f t="shared" si="1"/>
        <v>0</v>
      </c>
      <c r="N50" s="14" t="s">
        <v>47</v>
      </c>
      <c r="O50" s="14">
        <v>4</v>
      </c>
      <c r="P50" s="23">
        <f t="shared" si="2"/>
        <v>0</v>
      </c>
      <c r="Q50" s="14" t="s">
        <v>47</v>
      </c>
      <c r="R50" s="14">
        <v>6</v>
      </c>
      <c r="S50" s="23">
        <f t="shared" si="3"/>
        <v>0</v>
      </c>
    </row>
    <row r="51" spans="1:19" x14ac:dyDescent="0.25">
      <c r="C51" s="14"/>
      <c r="D51" s="14"/>
      <c r="E51" s="14"/>
      <c r="F51" s="15"/>
      <c r="G51" s="39"/>
      <c r="H51" s="40"/>
      <c r="I51" s="15"/>
      <c r="K51" s="23">
        <f t="shared" si="0"/>
        <v>0</v>
      </c>
      <c r="L51" s="25" t="s">
        <v>46</v>
      </c>
      <c r="M51" s="23">
        <f t="shared" si="1"/>
        <v>0</v>
      </c>
      <c r="N51" s="14" t="s">
        <v>47</v>
      </c>
      <c r="O51" s="14">
        <v>4</v>
      </c>
      <c r="P51" s="23">
        <f t="shared" si="2"/>
        <v>0</v>
      </c>
      <c r="Q51" s="14" t="s">
        <v>47</v>
      </c>
      <c r="R51" s="14">
        <v>6</v>
      </c>
      <c r="S51" s="23">
        <f t="shared" si="3"/>
        <v>0</v>
      </c>
    </row>
    <row r="52" spans="1:19" x14ac:dyDescent="0.25">
      <c r="C52" s="14"/>
      <c r="D52" s="14"/>
      <c r="E52" s="14"/>
      <c r="F52" s="15"/>
      <c r="G52" s="39"/>
      <c r="H52" s="40"/>
      <c r="I52" s="15"/>
      <c r="K52" s="23">
        <f t="shared" si="0"/>
        <v>0</v>
      </c>
      <c r="L52" s="25" t="s">
        <v>46</v>
      </c>
      <c r="M52" s="23">
        <f t="shared" si="1"/>
        <v>0</v>
      </c>
      <c r="N52" s="14" t="s">
        <v>47</v>
      </c>
      <c r="O52" s="14">
        <v>4</v>
      </c>
      <c r="P52" s="23">
        <f t="shared" si="2"/>
        <v>0</v>
      </c>
      <c r="Q52" s="14" t="s">
        <v>47</v>
      </c>
      <c r="R52" s="14">
        <v>6</v>
      </c>
      <c r="S52" s="23">
        <f t="shared" si="3"/>
        <v>0</v>
      </c>
    </row>
    <row r="53" spans="1:19" x14ac:dyDescent="0.25">
      <c r="C53" s="14"/>
      <c r="D53" s="14"/>
      <c r="E53" s="14"/>
      <c r="F53" s="15"/>
      <c r="G53" s="39"/>
      <c r="H53" s="40"/>
      <c r="I53" s="15"/>
      <c r="K53" s="23">
        <f t="shared" si="0"/>
        <v>0</v>
      </c>
      <c r="L53" s="25" t="s">
        <v>46</v>
      </c>
      <c r="M53" s="23">
        <f t="shared" si="1"/>
        <v>0</v>
      </c>
      <c r="N53" s="14" t="s">
        <v>47</v>
      </c>
      <c r="O53" s="14">
        <v>4</v>
      </c>
      <c r="P53" s="23">
        <f t="shared" si="2"/>
        <v>0</v>
      </c>
      <c r="Q53" s="14" t="s">
        <v>47</v>
      </c>
      <c r="R53" s="14">
        <v>6</v>
      </c>
      <c r="S53" s="23">
        <f t="shared" si="3"/>
        <v>0</v>
      </c>
    </row>
    <row r="54" spans="1:19" x14ac:dyDescent="0.25">
      <c r="C54" s="14"/>
      <c r="D54" s="14"/>
      <c r="E54" s="14"/>
      <c r="F54" s="15"/>
      <c r="G54" s="39"/>
      <c r="H54" s="40"/>
      <c r="I54" s="15"/>
      <c r="K54" s="23">
        <f t="shared" si="0"/>
        <v>0</v>
      </c>
      <c r="L54" s="25" t="s">
        <v>46</v>
      </c>
      <c r="M54" s="23">
        <f t="shared" si="1"/>
        <v>0</v>
      </c>
      <c r="N54" s="14" t="s">
        <v>47</v>
      </c>
      <c r="O54" s="14">
        <v>4</v>
      </c>
      <c r="P54" s="23">
        <f t="shared" si="2"/>
        <v>0</v>
      </c>
      <c r="Q54" s="14" t="s">
        <v>47</v>
      </c>
      <c r="R54" s="14">
        <v>6</v>
      </c>
      <c r="S54" s="23">
        <f t="shared" si="3"/>
        <v>0</v>
      </c>
    </row>
    <row r="55" spans="1:19" x14ac:dyDescent="0.25">
      <c r="C55" s="14"/>
      <c r="D55" s="14"/>
      <c r="E55" s="14"/>
      <c r="F55" s="15"/>
      <c r="G55" s="39"/>
      <c r="H55" s="40"/>
      <c r="I55" s="15"/>
      <c r="K55" s="23">
        <f t="shared" si="0"/>
        <v>0</v>
      </c>
      <c r="L55" s="25" t="s">
        <v>46</v>
      </c>
      <c r="M55" s="23">
        <f t="shared" si="1"/>
        <v>0</v>
      </c>
      <c r="N55" s="14" t="s">
        <v>47</v>
      </c>
      <c r="O55" s="14">
        <v>4</v>
      </c>
      <c r="P55" s="23">
        <f t="shared" si="2"/>
        <v>0</v>
      </c>
      <c r="Q55" s="14" t="s">
        <v>47</v>
      </c>
      <c r="R55" s="14">
        <v>6</v>
      </c>
      <c r="S55" s="23">
        <f t="shared" si="3"/>
        <v>0</v>
      </c>
    </row>
    <row r="56" spans="1:19" s="2" customFormat="1" x14ac:dyDescent="0.25">
      <c r="A56" s="3"/>
      <c r="B56" s="1"/>
      <c r="C56" s="45" t="s">
        <v>60</v>
      </c>
      <c r="D56" s="46"/>
      <c r="E56" s="18">
        <f>SUM(E3:E55)</f>
        <v>9203</v>
      </c>
      <c r="F56" s="19">
        <f>SUM(F3:F55)</f>
        <v>3324.8858333333328</v>
      </c>
      <c r="G56" s="47"/>
      <c r="H56" s="48"/>
      <c r="I56" s="20">
        <f>SUM(I3:I55)</f>
        <v>6640</v>
      </c>
      <c r="J56" s="12"/>
      <c r="K56" s="26">
        <f>SUM(K3:K55)</f>
        <v>668.52825229605082</v>
      </c>
      <c r="L56" s="27"/>
      <c r="M56" s="26">
        <f>SUM(M3:M55)</f>
        <v>131270.95314121517</v>
      </c>
      <c r="N56" s="27"/>
      <c r="O56" s="27"/>
      <c r="P56" s="26">
        <f>SUM(P3:P55)</f>
        <v>32817.738285303793</v>
      </c>
      <c r="Q56" s="27"/>
      <c r="R56" s="27"/>
      <c r="S56" s="26">
        <f>SUM(S3:S55)</f>
        <v>5469.6230475506318</v>
      </c>
    </row>
    <row r="59" spans="1:19" x14ac:dyDescent="0.25">
      <c r="A59" s="4"/>
    </row>
  </sheetData>
  <mergeCells count="6">
    <mergeCell ref="A6:A8"/>
    <mergeCell ref="C1:I1"/>
    <mergeCell ref="K1:S1"/>
    <mergeCell ref="C56:D56"/>
    <mergeCell ref="G56:H56"/>
    <mergeCell ref="A11:A13"/>
  </mergeCells>
  <conditionalFormatting sqref="C3:I55">
    <cfRule type="cellIs" dxfId="1" priority="1" operator="equal">
      <formula>"NULL"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5" x14ac:dyDescent="0.25"/>
  <cols>
    <col min="1" max="1" width="11.140625" bestFit="1" customWidth="1"/>
    <col min="2" max="2" width="14" bestFit="1" customWidth="1"/>
    <col min="3" max="3" width="15.28515625" customWidth="1"/>
    <col min="4" max="4" width="14.42578125" customWidth="1"/>
    <col min="5" max="5" width="12.7109375" customWidth="1"/>
    <col min="6" max="6" width="18.140625" customWidth="1"/>
    <col min="7" max="7" width="12.85546875" customWidth="1"/>
    <col min="8" max="8" width="16.42578125" customWidth="1"/>
  </cols>
  <sheetData>
    <row r="1" spans="1:8" x14ac:dyDescent="0.25">
      <c r="C1" s="49" t="s">
        <v>76</v>
      </c>
      <c r="D1" s="50"/>
      <c r="E1" s="49" t="s">
        <v>77</v>
      </c>
      <c r="F1" s="50"/>
      <c r="G1" s="49" t="s">
        <v>78</v>
      </c>
      <c r="H1" s="50"/>
    </row>
    <row r="2" spans="1:8" x14ac:dyDescent="0.25">
      <c r="A2" s="1" t="s">
        <v>18</v>
      </c>
      <c r="B2" s="1" t="s">
        <v>53</v>
      </c>
      <c r="C2" s="37" t="s">
        <v>65</v>
      </c>
      <c r="D2" s="38" t="s">
        <v>64</v>
      </c>
      <c r="E2" s="37" t="s">
        <v>65</v>
      </c>
      <c r="F2" s="38" t="s">
        <v>64</v>
      </c>
      <c r="G2" s="37" t="s">
        <v>65</v>
      </c>
      <c r="H2" s="38" t="s">
        <v>64</v>
      </c>
    </row>
    <row r="3" spans="1:8" x14ac:dyDescent="0.25">
      <c r="A3" t="s">
        <v>54</v>
      </c>
      <c r="B3" t="s">
        <v>1</v>
      </c>
      <c r="C3" s="33">
        <v>1793.0274999999999</v>
      </c>
      <c r="D3" s="34">
        <v>74.709479166666696</v>
      </c>
      <c r="E3" s="33">
        <v>1712.20583333333</v>
      </c>
      <c r="F3" s="34">
        <v>71.341909722222198</v>
      </c>
      <c r="G3" s="33">
        <v>80.821666666666701</v>
      </c>
      <c r="H3" s="34">
        <v>3.36756944444444</v>
      </c>
    </row>
    <row r="4" spans="1:8" x14ac:dyDescent="0.25">
      <c r="A4" t="s">
        <v>54</v>
      </c>
      <c r="B4" t="s">
        <v>2</v>
      </c>
      <c r="C4" s="33">
        <v>5330.2250000000004</v>
      </c>
      <c r="D4" s="34">
        <v>222.09270833333301</v>
      </c>
      <c r="E4" s="33">
        <v>5154.6711111111099</v>
      </c>
      <c r="F4" s="34">
        <v>214.77796296296299</v>
      </c>
      <c r="G4" s="33">
        <v>175.55388888888899</v>
      </c>
      <c r="H4" s="34">
        <v>7.3147453703703702</v>
      </c>
    </row>
    <row r="5" spans="1:8" x14ac:dyDescent="0.25">
      <c r="A5" t="s">
        <v>54</v>
      </c>
      <c r="B5" t="s">
        <v>71</v>
      </c>
      <c r="C5" s="33">
        <v>21.2008333333333</v>
      </c>
      <c r="D5" s="34">
        <v>0.88336805555555598</v>
      </c>
      <c r="E5" s="33">
        <v>10.941944444444401</v>
      </c>
      <c r="F5" s="34">
        <v>0.45591435185185197</v>
      </c>
      <c r="G5" s="33">
        <v>10.258888888888899</v>
      </c>
      <c r="H5" s="34">
        <v>0.427453703703704</v>
      </c>
    </row>
    <row r="6" spans="1:8" x14ac:dyDescent="0.25">
      <c r="A6" t="s">
        <v>54</v>
      </c>
      <c r="B6" t="s">
        <v>6</v>
      </c>
      <c r="C6" s="33">
        <v>1205.09222222222</v>
      </c>
      <c r="D6" s="34">
        <v>50.212175925925898</v>
      </c>
      <c r="E6" s="33">
        <v>1093.5330555555599</v>
      </c>
      <c r="F6" s="34">
        <v>45.563877314814803</v>
      </c>
      <c r="G6" s="33">
        <v>111.559166666667</v>
      </c>
      <c r="H6" s="34">
        <v>4.6482986111111098</v>
      </c>
    </row>
    <row r="7" spans="1:8" x14ac:dyDescent="0.25">
      <c r="A7" t="s">
        <v>54</v>
      </c>
      <c r="B7" t="s">
        <v>7</v>
      </c>
      <c r="C7" s="33">
        <v>503.576944444444</v>
      </c>
      <c r="D7" s="34">
        <v>20.982372685185201</v>
      </c>
      <c r="E7" s="33">
        <v>456.84833333333302</v>
      </c>
      <c r="F7" s="34">
        <v>19.0353472222222</v>
      </c>
      <c r="G7" s="33">
        <v>46.7286111111111</v>
      </c>
      <c r="H7" s="34">
        <v>1.94702546296296</v>
      </c>
    </row>
    <row r="8" spans="1:8" x14ac:dyDescent="0.25">
      <c r="A8" t="s">
        <v>54</v>
      </c>
      <c r="B8" t="s">
        <v>31</v>
      </c>
      <c r="C8" s="33">
        <v>387.13083333333299</v>
      </c>
      <c r="D8" s="34">
        <v>16.130451388888901</v>
      </c>
      <c r="E8" s="33">
        <v>373.00972222222202</v>
      </c>
      <c r="F8" s="34">
        <v>15.542071759259301</v>
      </c>
      <c r="G8" s="33">
        <v>14.1211111111111</v>
      </c>
      <c r="H8" s="34">
        <v>0.58837962962962997</v>
      </c>
    </row>
    <row r="9" spans="1:8" x14ac:dyDescent="0.25">
      <c r="A9" t="s">
        <v>54</v>
      </c>
      <c r="B9" t="s">
        <v>8</v>
      </c>
      <c r="C9" s="33">
        <v>71.408333333333303</v>
      </c>
      <c r="D9" s="34">
        <v>2.9753472222222199</v>
      </c>
      <c r="E9" s="33">
        <v>49.522777777777797</v>
      </c>
      <c r="F9" s="34">
        <v>2.0634490740740699</v>
      </c>
      <c r="G9" s="33">
        <v>21.885555555555602</v>
      </c>
      <c r="H9" s="34">
        <v>0.91189814814814796</v>
      </c>
    </row>
    <row r="10" spans="1:8" x14ac:dyDescent="0.25">
      <c r="A10" t="s">
        <v>54</v>
      </c>
      <c r="B10" t="s">
        <v>9</v>
      </c>
      <c r="C10" s="33">
        <v>3956.7022222222199</v>
      </c>
      <c r="D10" s="34">
        <v>164.86259259259299</v>
      </c>
      <c r="E10" s="33">
        <v>3839.5444444444402</v>
      </c>
      <c r="F10" s="34">
        <v>159.98101851851899</v>
      </c>
      <c r="G10" s="33">
        <v>117.15777777777799</v>
      </c>
      <c r="H10" s="34">
        <v>4.8815740740740701</v>
      </c>
    </row>
    <row r="11" spans="1:8" x14ac:dyDescent="0.25">
      <c r="A11" t="s">
        <v>55</v>
      </c>
      <c r="B11" t="s">
        <v>11</v>
      </c>
      <c r="C11" s="33">
        <v>32.907777777777802</v>
      </c>
      <c r="D11" s="34">
        <v>1.37115740740741</v>
      </c>
      <c r="E11" s="33">
        <v>16.288055555555601</v>
      </c>
      <c r="F11" s="34">
        <v>0.67866898148148103</v>
      </c>
      <c r="G11" s="33">
        <v>16.619722222222201</v>
      </c>
      <c r="H11" s="34">
        <v>0.69248842592592597</v>
      </c>
    </row>
    <row r="12" spans="1:8" x14ac:dyDescent="0.25">
      <c r="A12" t="s">
        <v>55</v>
      </c>
      <c r="B12" t="s">
        <v>12</v>
      </c>
      <c r="C12" s="33">
        <v>2402.69027777778</v>
      </c>
      <c r="D12" s="34">
        <v>100.112094907407</v>
      </c>
      <c r="E12" s="33">
        <v>2095.1041666666702</v>
      </c>
      <c r="F12" s="34">
        <v>87.2960069444444</v>
      </c>
      <c r="G12" s="33">
        <v>307.58611111111099</v>
      </c>
      <c r="H12" s="34">
        <v>12.816087962963</v>
      </c>
    </row>
    <row r="13" spans="1:8" x14ac:dyDescent="0.25">
      <c r="A13" t="s">
        <v>55</v>
      </c>
      <c r="B13" t="s">
        <v>13</v>
      </c>
      <c r="C13" s="33">
        <v>1280.15194444444</v>
      </c>
      <c r="D13" s="34">
        <v>53.339664351851901</v>
      </c>
      <c r="E13" s="33">
        <v>1171.5650000000001</v>
      </c>
      <c r="F13" s="34">
        <v>48.815208333333302</v>
      </c>
      <c r="G13" s="33">
        <v>108.586944444444</v>
      </c>
      <c r="H13" s="34">
        <v>4.5244560185185199</v>
      </c>
    </row>
    <row r="14" spans="1:8" x14ac:dyDescent="0.25">
      <c r="A14" t="s">
        <v>55</v>
      </c>
      <c r="B14" t="s">
        <v>48</v>
      </c>
      <c r="C14" s="33">
        <v>0.93972222222222201</v>
      </c>
      <c r="D14" s="34">
        <v>3.9155092592592602E-2</v>
      </c>
      <c r="E14" s="33">
        <v>-7.7163888888888899</v>
      </c>
      <c r="F14" s="34">
        <v>-0.32151620370370398</v>
      </c>
      <c r="G14" s="33">
        <v>8.6561111111111106</v>
      </c>
      <c r="H14" s="34">
        <v>0.36067129629629602</v>
      </c>
    </row>
    <row r="15" spans="1:8" x14ac:dyDescent="0.25">
      <c r="A15" t="s">
        <v>55</v>
      </c>
      <c r="B15" t="s">
        <v>15</v>
      </c>
      <c r="C15" s="33">
        <v>454.717777777778</v>
      </c>
      <c r="D15" s="34">
        <v>18.9465740740741</v>
      </c>
      <c r="E15" s="33">
        <v>360.75749999999999</v>
      </c>
      <c r="F15" s="34">
        <v>15.0315625</v>
      </c>
      <c r="G15" s="33">
        <v>93.960277777777804</v>
      </c>
      <c r="H15" s="34">
        <v>3.9150115740740699</v>
      </c>
    </row>
    <row r="16" spans="1:8" x14ac:dyDescent="0.25">
      <c r="A16" t="s">
        <v>55</v>
      </c>
      <c r="B16" t="s">
        <v>16</v>
      </c>
      <c r="C16" s="33">
        <v>360.43527777777803</v>
      </c>
      <c r="D16" s="34">
        <v>15.0181365740741</v>
      </c>
      <c r="E16" s="33">
        <v>310.44277777777802</v>
      </c>
      <c r="F16" s="34">
        <v>12.9351157407407</v>
      </c>
      <c r="G16" s="33">
        <v>49.9925</v>
      </c>
      <c r="H16" s="34">
        <v>2.0830208333333302</v>
      </c>
    </row>
    <row r="17" spans="1:8" ht="15.75" thickBot="1" x14ac:dyDescent="0.3">
      <c r="A17" s="6" t="s">
        <v>56</v>
      </c>
      <c r="B17" s="6"/>
      <c r="C17" s="35">
        <f t="shared" ref="C17:H17" si="0">SUM(C3:C16)</f>
        <v>17800.206666666661</v>
      </c>
      <c r="D17" s="36">
        <f t="shared" si="0"/>
        <v>741.67527777777764</v>
      </c>
      <c r="E17" s="35">
        <f t="shared" si="0"/>
        <v>16636.718333333331</v>
      </c>
      <c r="F17" s="36">
        <f t="shared" si="0"/>
        <v>693.19659722222252</v>
      </c>
      <c r="G17" s="35">
        <f t="shared" si="0"/>
        <v>1163.4883333333337</v>
      </c>
      <c r="H17" s="36">
        <f t="shared" si="0"/>
        <v>48.47868055555557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workbookViewId="0">
      <selection sqref="A1:D1"/>
    </sheetView>
  </sheetViews>
  <sheetFormatPr defaultRowHeight="15" x14ac:dyDescent="0.25"/>
  <cols>
    <col min="1" max="1" width="6" bestFit="1" customWidth="1"/>
    <col min="2" max="2" width="11.28515625" bestFit="1" customWidth="1"/>
    <col min="3" max="3" width="6.5703125" bestFit="1" customWidth="1"/>
    <col min="4" max="4" width="47.7109375" bestFit="1" customWidth="1"/>
  </cols>
  <sheetData>
    <row r="1" spans="1:4" x14ac:dyDescent="0.25">
      <c r="A1" s="51" t="s">
        <v>159</v>
      </c>
      <c r="B1" s="51"/>
      <c r="C1" s="51"/>
      <c r="D1" s="51"/>
    </row>
    <row r="2" spans="1:4" x14ac:dyDescent="0.25">
      <c r="A2" t="s">
        <v>79</v>
      </c>
      <c r="B2" t="s">
        <v>53</v>
      </c>
      <c r="C2" t="s">
        <v>18</v>
      </c>
      <c r="D2" t="s">
        <v>80</v>
      </c>
    </row>
    <row r="3" spans="1:4" x14ac:dyDescent="0.25">
      <c r="A3">
        <v>9805</v>
      </c>
      <c r="B3" t="s">
        <v>84</v>
      </c>
      <c r="C3" t="s">
        <v>49</v>
      </c>
      <c r="D3" t="s">
        <v>143</v>
      </c>
    </row>
    <row r="4" spans="1:4" x14ac:dyDescent="0.25">
      <c r="A4">
        <v>9854</v>
      </c>
      <c r="B4" t="s">
        <v>16</v>
      </c>
      <c r="C4" t="s">
        <v>49</v>
      </c>
      <c r="D4" t="s">
        <v>160</v>
      </c>
    </row>
    <row r="5" spans="1:4" x14ac:dyDescent="0.25">
      <c r="A5">
        <v>20099</v>
      </c>
      <c r="B5" t="s">
        <v>13</v>
      </c>
      <c r="C5" t="s">
        <v>49</v>
      </c>
      <c r="D5" t="s">
        <v>152</v>
      </c>
    </row>
    <row r="6" spans="1:4" x14ac:dyDescent="0.25">
      <c r="A6">
        <v>20100</v>
      </c>
      <c r="B6" t="s">
        <v>15</v>
      </c>
      <c r="C6" t="s">
        <v>49</v>
      </c>
      <c r="D6" t="s">
        <v>161</v>
      </c>
    </row>
    <row r="7" spans="1:4" x14ac:dyDescent="0.25">
      <c r="A7">
        <v>20101</v>
      </c>
      <c r="B7" t="s">
        <v>84</v>
      </c>
      <c r="C7" t="s">
        <v>49</v>
      </c>
      <c r="D7" t="s">
        <v>162</v>
      </c>
    </row>
    <row r="8" spans="1:4" x14ac:dyDescent="0.25">
      <c r="A8">
        <v>20102</v>
      </c>
      <c r="B8" t="s">
        <v>84</v>
      </c>
      <c r="C8" t="s">
        <v>49</v>
      </c>
      <c r="D8" t="s">
        <v>163</v>
      </c>
    </row>
    <row r="9" spans="1:4" x14ac:dyDescent="0.25">
      <c r="A9">
        <v>20103</v>
      </c>
      <c r="B9" t="s">
        <v>13</v>
      </c>
      <c r="C9" t="s">
        <v>49</v>
      </c>
      <c r="D9" t="s">
        <v>164</v>
      </c>
    </row>
    <row r="10" spans="1:4" x14ac:dyDescent="0.25">
      <c r="A10">
        <v>20104</v>
      </c>
      <c r="B10" t="s">
        <v>84</v>
      </c>
      <c r="C10" t="s">
        <v>49</v>
      </c>
      <c r="D10" t="s">
        <v>165</v>
      </c>
    </row>
    <row r="11" spans="1:4" x14ac:dyDescent="0.25">
      <c r="A11">
        <v>20106</v>
      </c>
      <c r="B11" t="s">
        <v>16</v>
      </c>
      <c r="C11" t="s">
        <v>49</v>
      </c>
      <c r="D11" t="s">
        <v>166</v>
      </c>
    </row>
    <row r="12" spans="1:4" x14ac:dyDescent="0.25">
      <c r="A12">
        <v>20107</v>
      </c>
      <c r="B12" t="s">
        <v>84</v>
      </c>
      <c r="C12" t="s">
        <v>49</v>
      </c>
      <c r="D12" t="s">
        <v>167</v>
      </c>
    </row>
    <row r="13" spans="1:4" x14ac:dyDescent="0.25">
      <c r="A13">
        <v>20108</v>
      </c>
      <c r="B13" t="s">
        <v>84</v>
      </c>
      <c r="C13" t="s">
        <v>49</v>
      </c>
      <c r="D13" t="s">
        <v>168</v>
      </c>
    </row>
    <row r="14" spans="1:4" x14ac:dyDescent="0.25">
      <c r="A14">
        <v>20109</v>
      </c>
      <c r="B14" t="s">
        <v>84</v>
      </c>
      <c r="C14" t="s">
        <v>49</v>
      </c>
      <c r="D14" t="s">
        <v>169</v>
      </c>
    </row>
    <row r="15" spans="1:4" x14ac:dyDescent="0.25">
      <c r="A15">
        <v>20111</v>
      </c>
      <c r="B15" t="s">
        <v>13</v>
      </c>
      <c r="C15" t="s">
        <v>49</v>
      </c>
      <c r="D15" t="s">
        <v>170</v>
      </c>
    </row>
    <row r="16" spans="1:4" x14ac:dyDescent="0.25">
      <c r="A16">
        <v>20113</v>
      </c>
      <c r="B16" t="s">
        <v>84</v>
      </c>
      <c r="C16" t="s">
        <v>49</v>
      </c>
      <c r="D16" t="s">
        <v>171</v>
      </c>
    </row>
    <row r="17" spans="1:4" x14ac:dyDescent="0.25">
      <c r="A17">
        <v>20114</v>
      </c>
      <c r="B17" t="s">
        <v>15</v>
      </c>
      <c r="C17" t="s">
        <v>49</v>
      </c>
      <c r="D17" t="s">
        <v>172</v>
      </c>
    </row>
    <row r="18" spans="1:4" x14ac:dyDescent="0.25">
      <c r="A18">
        <v>20115</v>
      </c>
      <c r="B18" t="s">
        <v>16</v>
      </c>
      <c r="C18" t="s">
        <v>49</v>
      </c>
      <c r="D18" t="s">
        <v>173</v>
      </c>
    </row>
    <row r="19" spans="1:4" x14ac:dyDescent="0.25">
      <c r="A19">
        <v>20116</v>
      </c>
      <c r="B19" t="s">
        <v>15</v>
      </c>
      <c r="C19" t="s">
        <v>49</v>
      </c>
      <c r="D19" t="s">
        <v>174</v>
      </c>
    </row>
    <row r="20" spans="1:4" x14ac:dyDescent="0.25">
      <c r="A20">
        <v>20117</v>
      </c>
      <c r="B20" t="s">
        <v>96</v>
      </c>
      <c r="C20" t="s">
        <v>49</v>
      </c>
      <c r="D20" t="s">
        <v>175</v>
      </c>
    </row>
    <row r="21" spans="1:4" x14ac:dyDescent="0.25">
      <c r="A21">
        <v>20118</v>
      </c>
      <c r="B21" t="s">
        <v>15</v>
      </c>
      <c r="C21" t="s">
        <v>49</v>
      </c>
      <c r="D21" t="s">
        <v>176</v>
      </c>
    </row>
    <row r="22" spans="1:4" x14ac:dyDescent="0.25">
      <c r="A22">
        <v>20119</v>
      </c>
      <c r="B22" t="s">
        <v>84</v>
      </c>
      <c r="C22" t="s">
        <v>49</v>
      </c>
      <c r="D22" t="s">
        <v>177</v>
      </c>
    </row>
    <row r="23" spans="1:4" x14ac:dyDescent="0.25">
      <c r="A23">
        <v>20120</v>
      </c>
      <c r="B23" t="s">
        <v>84</v>
      </c>
      <c r="C23" t="s">
        <v>49</v>
      </c>
      <c r="D23" t="s">
        <v>178</v>
      </c>
    </row>
    <row r="24" spans="1:4" x14ac:dyDescent="0.25">
      <c r="A24">
        <v>20122</v>
      </c>
      <c r="B24" t="s">
        <v>84</v>
      </c>
      <c r="C24" t="s">
        <v>49</v>
      </c>
      <c r="D24" t="s">
        <v>179</v>
      </c>
    </row>
    <row r="25" spans="1:4" x14ac:dyDescent="0.25">
      <c r="A25">
        <v>20123</v>
      </c>
      <c r="B25" t="s">
        <v>84</v>
      </c>
      <c r="C25" t="s">
        <v>49</v>
      </c>
      <c r="D25" t="s">
        <v>180</v>
      </c>
    </row>
    <row r="26" spans="1:4" x14ac:dyDescent="0.25">
      <c r="A26">
        <v>20127</v>
      </c>
      <c r="B26" t="s">
        <v>16</v>
      </c>
      <c r="C26" t="s">
        <v>49</v>
      </c>
      <c r="D26" t="s">
        <v>81</v>
      </c>
    </row>
    <row r="27" spans="1:4" x14ac:dyDescent="0.25">
      <c r="A27">
        <v>20128</v>
      </c>
      <c r="B27" t="s">
        <v>14</v>
      </c>
      <c r="C27" t="s">
        <v>49</v>
      </c>
      <c r="D27" t="s">
        <v>82</v>
      </c>
    </row>
    <row r="28" spans="1:4" x14ac:dyDescent="0.25">
      <c r="A28">
        <v>20130</v>
      </c>
      <c r="B28" t="s">
        <v>15</v>
      </c>
      <c r="C28" t="s">
        <v>49</v>
      </c>
      <c r="D28" t="s">
        <v>83</v>
      </c>
    </row>
    <row r="29" spans="1:4" x14ac:dyDescent="0.25">
      <c r="A29">
        <v>20131</v>
      </c>
      <c r="B29" t="s">
        <v>84</v>
      </c>
      <c r="C29" t="s">
        <v>49</v>
      </c>
      <c r="D29" t="s">
        <v>85</v>
      </c>
    </row>
    <row r="30" spans="1:4" x14ac:dyDescent="0.25">
      <c r="A30">
        <v>20132</v>
      </c>
      <c r="B30" t="s">
        <v>15</v>
      </c>
      <c r="C30" t="s">
        <v>49</v>
      </c>
      <c r="D30" t="s">
        <v>86</v>
      </c>
    </row>
    <row r="31" spans="1:4" x14ac:dyDescent="0.25">
      <c r="A31">
        <v>20134</v>
      </c>
      <c r="B31" t="s">
        <v>39</v>
      </c>
      <c r="C31" t="s">
        <v>49</v>
      </c>
      <c r="D31" t="s">
        <v>87</v>
      </c>
    </row>
    <row r="32" spans="1:4" x14ac:dyDescent="0.25">
      <c r="A32">
        <v>20135</v>
      </c>
      <c r="B32" t="s">
        <v>13</v>
      </c>
      <c r="C32" t="s">
        <v>49</v>
      </c>
    </row>
    <row r="33" spans="1:4" x14ac:dyDescent="0.25">
      <c r="A33">
        <v>20136</v>
      </c>
      <c r="B33" t="s">
        <v>13</v>
      </c>
      <c r="C33" t="s">
        <v>49</v>
      </c>
      <c r="D33" t="s">
        <v>88</v>
      </c>
    </row>
    <row r="34" spans="1:4" x14ac:dyDescent="0.25">
      <c r="A34">
        <v>20138</v>
      </c>
      <c r="B34" t="s">
        <v>84</v>
      </c>
      <c r="C34" t="s">
        <v>49</v>
      </c>
      <c r="D34" t="s">
        <v>89</v>
      </c>
    </row>
    <row r="35" spans="1:4" x14ac:dyDescent="0.25">
      <c r="A35">
        <v>20139</v>
      </c>
      <c r="B35" t="s">
        <v>16</v>
      </c>
      <c r="C35" t="s">
        <v>49</v>
      </c>
      <c r="D35" t="s">
        <v>90</v>
      </c>
    </row>
    <row r="36" spans="1:4" x14ac:dyDescent="0.25">
      <c r="A36">
        <v>20140</v>
      </c>
      <c r="B36" t="s">
        <v>15</v>
      </c>
      <c r="C36" t="s">
        <v>49</v>
      </c>
      <c r="D36" t="s">
        <v>91</v>
      </c>
    </row>
    <row r="37" spans="1:4" x14ac:dyDescent="0.25">
      <c r="A37">
        <v>20141</v>
      </c>
      <c r="B37" t="s">
        <v>13</v>
      </c>
      <c r="C37" t="s">
        <v>49</v>
      </c>
      <c r="D37" t="s">
        <v>92</v>
      </c>
    </row>
    <row r="38" spans="1:4" x14ac:dyDescent="0.25">
      <c r="A38">
        <v>20143</v>
      </c>
      <c r="B38" t="s">
        <v>15</v>
      </c>
      <c r="C38" t="s">
        <v>49</v>
      </c>
      <c r="D38" t="s">
        <v>93</v>
      </c>
    </row>
    <row r="39" spans="1:4" x14ac:dyDescent="0.25">
      <c r="A39">
        <v>20145</v>
      </c>
      <c r="B39" t="s">
        <v>12</v>
      </c>
      <c r="C39" t="s">
        <v>49</v>
      </c>
      <c r="D39" t="s">
        <v>94</v>
      </c>
    </row>
    <row r="40" spans="1:4" x14ac:dyDescent="0.25">
      <c r="A40">
        <v>20146</v>
      </c>
      <c r="B40" t="s">
        <v>13</v>
      </c>
      <c r="C40" t="s">
        <v>49</v>
      </c>
      <c r="D40" t="s">
        <v>95</v>
      </c>
    </row>
    <row r="41" spans="1:4" x14ac:dyDescent="0.25">
      <c r="A41">
        <v>20147</v>
      </c>
      <c r="B41" t="s">
        <v>13</v>
      </c>
      <c r="C41" t="s">
        <v>49</v>
      </c>
      <c r="D41" t="s">
        <v>95</v>
      </c>
    </row>
    <row r="42" spans="1:4" x14ac:dyDescent="0.25">
      <c r="A42">
        <v>20148</v>
      </c>
      <c r="B42" t="s">
        <v>13</v>
      </c>
      <c r="C42" t="s">
        <v>49</v>
      </c>
      <c r="D42" t="s">
        <v>95</v>
      </c>
    </row>
    <row r="43" spans="1:4" x14ac:dyDescent="0.25">
      <c r="A43">
        <v>20149</v>
      </c>
      <c r="B43" t="s">
        <v>13</v>
      </c>
      <c r="C43" t="s">
        <v>49</v>
      </c>
      <c r="D43" t="s">
        <v>95</v>
      </c>
    </row>
    <row r="44" spans="1:4" x14ac:dyDescent="0.25">
      <c r="A44">
        <v>20150</v>
      </c>
      <c r="B44" t="s">
        <v>13</v>
      </c>
      <c r="C44" t="s">
        <v>49</v>
      </c>
      <c r="D44" t="s">
        <v>95</v>
      </c>
    </row>
    <row r="45" spans="1:4" x14ac:dyDescent="0.25">
      <c r="A45">
        <v>20151</v>
      </c>
      <c r="B45" t="s">
        <v>96</v>
      </c>
      <c r="C45" t="s">
        <v>49</v>
      </c>
      <c r="D45" t="s">
        <v>97</v>
      </c>
    </row>
    <row r="46" spans="1:4" x14ac:dyDescent="0.25">
      <c r="A46">
        <v>20152</v>
      </c>
      <c r="B46" t="s">
        <v>16</v>
      </c>
      <c r="C46" t="s">
        <v>49</v>
      </c>
      <c r="D46" t="s">
        <v>98</v>
      </c>
    </row>
    <row r="47" spans="1:4" x14ac:dyDescent="0.25">
      <c r="A47">
        <v>20153</v>
      </c>
      <c r="B47" t="s">
        <v>84</v>
      </c>
      <c r="C47" t="s">
        <v>49</v>
      </c>
      <c r="D47" t="s">
        <v>99</v>
      </c>
    </row>
    <row r="48" spans="1:4" x14ac:dyDescent="0.25">
      <c r="A48">
        <v>20155</v>
      </c>
      <c r="B48" t="s">
        <v>13</v>
      </c>
      <c r="C48" t="s">
        <v>49</v>
      </c>
      <c r="D48" t="s">
        <v>95</v>
      </c>
    </row>
    <row r="49" spans="1:4" x14ac:dyDescent="0.25">
      <c r="A49">
        <v>20157</v>
      </c>
      <c r="B49" t="s">
        <v>84</v>
      </c>
      <c r="C49" t="s">
        <v>49</v>
      </c>
      <c r="D49" t="s">
        <v>100</v>
      </c>
    </row>
    <row r="50" spans="1:4" x14ac:dyDescent="0.25">
      <c r="A50">
        <v>20159</v>
      </c>
      <c r="B50" t="s">
        <v>14</v>
      </c>
      <c r="C50" t="s">
        <v>49</v>
      </c>
      <c r="D50" t="s">
        <v>101</v>
      </c>
    </row>
    <row r="51" spans="1:4" x14ac:dyDescent="0.25">
      <c r="A51">
        <v>20160</v>
      </c>
      <c r="B51" t="s">
        <v>84</v>
      </c>
      <c r="C51" t="s">
        <v>49</v>
      </c>
      <c r="D51" t="s">
        <v>101</v>
      </c>
    </row>
    <row r="52" spans="1:4" x14ac:dyDescent="0.25">
      <c r="A52">
        <v>20164</v>
      </c>
      <c r="B52" t="s">
        <v>84</v>
      </c>
      <c r="C52" t="s">
        <v>49</v>
      </c>
      <c r="D52" t="s">
        <v>102</v>
      </c>
    </row>
    <row r="53" spans="1:4" x14ac:dyDescent="0.25">
      <c r="A53">
        <v>20167</v>
      </c>
      <c r="B53" t="s">
        <v>84</v>
      </c>
      <c r="C53" t="s">
        <v>49</v>
      </c>
      <c r="D53" t="s">
        <v>103</v>
      </c>
    </row>
    <row r="54" spans="1:4" x14ac:dyDescent="0.25">
      <c r="A54">
        <v>20168</v>
      </c>
      <c r="B54" t="s">
        <v>84</v>
      </c>
      <c r="C54" t="s">
        <v>49</v>
      </c>
      <c r="D54" t="s">
        <v>104</v>
      </c>
    </row>
    <row r="55" spans="1:4" x14ac:dyDescent="0.25">
      <c r="A55">
        <v>20169</v>
      </c>
      <c r="B55" t="s">
        <v>105</v>
      </c>
      <c r="C55" t="s">
        <v>49</v>
      </c>
    </row>
    <row r="56" spans="1:4" x14ac:dyDescent="0.25">
      <c r="A56">
        <v>20170</v>
      </c>
      <c r="B56" t="s">
        <v>48</v>
      </c>
      <c r="C56" t="s">
        <v>49</v>
      </c>
      <c r="D56" t="s">
        <v>106</v>
      </c>
    </row>
    <row r="57" spans="1:4" x14ac:dyDescent="0.25">
      <c r="A57">
        <v>20171</v>
      </c>
      <c r="B57" t="s">
        <v>15</v>
      </c>
      <c r="C57" t="s">
        <v>49</v>
      </c>
      <c r="D57" t="s">
        <v>107</v>
      </c>
    </row>
    <row r="58" spans="1:4" x14ac:dyDescent="0.25">
      <c r="A58">
        <v>20174</v>
      </c>
      <c r="B58" t="s">
        <v>14</v>
      </c>
      <c r="C58" t="s">
        <v>49</v>
      </c>
      <c r="D58" t="s">
        <v>108</v>
      </c>
    </row>
    <row r="59" spans="1:4" x14ac:dyDescent="0.25">
      <c r="A59">
        <v>20176</v>
      </c>
      <c r="B59" t="s">
        <v>14</v>
      </c>
      <c r="C59" t="s">
        <v>49</v>
      </c>
      <c r="D59" t="s">
        <v>109</v>
      </c>
    </row>
    <row r="60" spans="1:4" x14ac:dyDescent="0.25">
      <c r="A60">
        <v>20177</v>
      </c>
      <c r="B60" t="s">
        <v>15</v>
      </c>
      <c r="C60" t="s">
        <v>49</v>
      </c>
      <c r="D60" t="s">
        <v>110</v>
      </c>
    </row>
    <row r="61" spans="1:4" x14ac:dyDescent="0.25">
      <c r="A61">
        <v>20179</v>
      </c>
      <c r="B61" t="s">
        <v>84</v>
      </c>
      <c r="C61" t="s">
        <v>49</v>
      </c>
      <c r="D61" t="s">
        <v>111</v>
      </c>
    </row>
    <row r="62" spans="1:4" x14ac:dyDescent="0.25">
      <c r="A62">
        <v>20181</v>
      </c>
      <c r="B62" t="s">
        <v>16</v>
      </c>
      <c r="C62" t="s">
        <v>49</v>
      </c>
      <c r="D62" t="s">
        <v>112</v>
      </c>
    </row>
    <row r="63" spans="1:4" x14ac:dyDescent="0.25">
      <c r="A63">
        <v>20182</v>
      </c>
      <c r="B63" t="s">
        <v>84</v>
      </c>
      <c r="C63" t="s">
        <v>49</v>
      </c>
      <c r="D63" t="s">
        <v>113</v>
      </c>
    </row>
    <row r="64" spans="1:4" x14ac:dyDescent="0.25">
      <c r="A64">
        <v>20185</v>
      </c>
      <c r="B64" t="s">
        <v>43</v>
      </c>
      <c r="C64" t="s">
        <v>49</v>
      </c>
      <c r="D64" t="s">
        <v>114</v>
      </c>
    </row>
    <row r="65" spans="1:4" x14ac:dyDescent="0.25">
      <c r="A65">
        <v>20186</v>
      </c>
      <c r="B65" t="s">
        <v>15</v>
      </c>
      <c r="C65" t="s">
        <v>49</v>
      </c>
      <c r="D65" t="s">
        <v>115</v>
      </c>
    </row>
    <row r="66" spans="1:4" x14ac:dyDescent="0.25">
      <c r="A66">
        <v>20187</v>
      </c>
      <c r="B66" t="s">
        <v>13</v>
      </c>
      <c r="C66" t="s">
        <v>49</v>
      </c>
      <c r="D66" t="s">
        <v>116</v>
      </c>
    </row>
    <row r="67" spans="1:4" x14ac:dyDescent="0.25">
      <c r="A67">
        <v>20188</v>
      </c>
      <c r="B67" t="s">
        <v>96</v>
      </c>
      <c r="C67" t="s">
        <v>49</v>
      </c>
      <c r="D67" t="s">
        <v>117</v>
      </c>
    </row>
    <row r="68" spans="1:4" x14ac:dyDescent="0.25">
      <c r="A68">
        <v>20189</v>
      </c>
      <c r="B68" t="s">
        <v>13</v>
      </c>
      <c r="C68" t="s">
        <v>49</v>
      </c>
      <c r="D68" t="s">
        <v>118</v>
      </c>
    </row>
    <row r="69" spans="1:4" x14ac:dyDescent="0.25">
      <c r="A69">
        <v>20190</v>
      </c>
      <c r="B69" t="s">
        <v>13</v>
      </c>
      <c r="C69" t="s">
        <v>49</v>
      </c>
      <c r="D69" t="s">
        <v>119</v>
      </c>
    </row>
    <row r="70" spans="1:4" x14ac:dyDescent="0.25">
      <c r="A70">
        <v>20192</v>
      </c>
      <c r="B70" t="s">
        <v>96</v>
      </c>
      <c r="C70" t="s">
        <v>49</v>
      </c>
      <c r="D70" t="s">
        <v>120</v>
      </c>
    </row>
    <row r="71" spans="1:4" x14ac:dyDescent="0.25">
      <c r="A71">
        <v>20193</v>
      </c>
      <c r="B71" t="s">
        <v>84</v>
      </c>
      <c r="C71" t="s">
        <v>49</v>
      </c>
      <c r="D71" t="s">
        <v>121</v>
      </c>
    </row>
    <row r="72" spans="1:4" x14ac:dyDescent="0.25">
      <c r="A72">
        <v>20195</v>
      </c>
      <c r="B72" t="s">
        <v>84</v>
      </c>
      <c r="C72" t="s">
        <v>49</v>
      </c>
    </row>
    <row r="73" spans="1:4" x14ac:dyDescent="0.25">
      <c r="A73">
        <v>20196</v>
      </c>
      <c r="B73" t="s">
        <v>84</v>
      </c>
      <c r="C73" t="s">
        <v>49</v>
      </c>
      <c r="D73" t="s">
        <v>122</v>
      </c>
    </row>
    <row r="74" spans="1:4" x14ac:dyDescent="0.25">
      <c r="A74">
        <v>20197</v>
      </c>
      <c r="B74" t="s">
        <v>15</v>
      </c>
      <c r="C74" t="s">
        <v>49</v>
      </c>
      <c r="D74" t="s">
        <v>123</v>
      </c>
    </row>
    <row r="75" spans="1:4" x14ac:dyDescent="0.25">
      <c r="A75">
        <v>20200</v>
      </c>
      <c r="B75" t="s">
        <v>14</v>
      </c>
      <c r="C75" t="s">
        <v>49</v>
      </c>
      <c r="D75" t="s">
        <v>124</v>
      </c>
    </row>
    <row r="76" spans="1:4" x14ac:dyDescent="0.25">
      <c r="A76">
        <v>20201</v>
      </c>
      <c r="B76" t="s">
        <v>15</v>
      </c>
      <c r="C76" t="s">
        <v>49</v>
      </c>
      <c r="D76" t="s">
        <v>125</v>
      </c>
    </row>
    <row r="77" spans="1:4" x14ac:dyDescent="0.25">
      <c r="A77">
        <v>20202</v>
      </c>
      <c r="B77" t="s">
        <v>13</v>
      </c>
      <c r="C77" t="s">
        <v>49</v>
      </c>
      <c r="D77" t="s">
        <v>126</v>
      </c>
    </row>
    <row r="78" spans="1:4" x14ac:dyDescent="0.25">
      <c r="A78">
        <v>20203</v>
      </c>
      <c r="B78" t="s">
        <v>39</v>
      </c>
      <c r="C78" t="s">
        <v>49</v>
      </c>
      <c r="D78" t="s">
        <v>127</v>
      </c>
    </row>
    <row r="79" spans="1:4" x14ac:dyDescent="0.25">
      <c r="A79">
        <v>20207</v>
      </c>
      <c r="B79" t="s">
        <v>15</v>
      </c>
      <c r="C79" t="s">
        <v>49</v>
      </c>
      <c r="D79" t="s">
        <v>128</v>
      </c>
    </row>
    <row r="80" spans="1:4" x14ac:dyDescent="0.25">
      <c r="A80">
        <v>20208</v>
      </c>
      <c r="B80" t="s">
        <v>13</v>
      </c>
      <c r="C80" t="s">
        <v>49</v>
      </c>
      <c r="D80" t="s">
        <v>129</v>
      </c>
    </row>
    <row r="81" spans="1:4" x14ac:dyDescent="0.25">
      <c r="A81">
        <v>20209</v>
      </c>
      <c r="B81" t="s">
        <v>13</v>
      </c>
      <c r="C81" t="s">
        <v>49</v>
      </c>
      <c r="D81" t="s">
        <v>130</v>
      </c>
    </row>
    <row r="82" spans="1:4" x14ac:dyDescent="0.25">
      <c r="A82">
        <v>20211</v>
      </c>
      <c r="B82" t="s">
        <v>16</v>
      </c>
      <c r="C82" t="s">
        <v>49</v>
      </c>
      <c r="D82" t="s">
        <v>131</v>
      </c>
    </row>
    <row r="83" spans="1:4" x14ac:dyDescent="0.25">
      <c r="A83">
        <v>20212</v>
      </c>
      <c r="B83" t="s">
        <v>84</v>
      </c>
      <c r="C83" t="s">
        <v>49</v>
      </c>
      <c r="D83" t="s">
        <v>132</v>
      </c>
    </row>
    <row r="84" spans="1:4" x14ac:dyDescent="0.25">
      <c r="A84">
        <v>20213</v>
      </c>
      <c r="B84" t="s">
        <v>84</v>
      </c>
      <c r="C84" t="s">
        <v>49</v>
      </c>
      <c r="D84" t="s">
        <v>133</v>
      </c>
    </row>
    <row r="85" spans="1:4" x14ac:dyDescent="0.25">
      <c r="A85">
        <v>20214</v>
      </c>
      <c r="B85" t="s">
        <v>84</v>
      </c>
      <c r="C85" t="s">
        <v>49</v>
      </c>
      <c r="D85" t="s">
        <v>134</v>
      </c>
    </row>
    <row r="86" spans="1:4" x14ac:dyDescent="0.25">
      <c r="A86">
        <v>20215</v>
      </c>
      <c r="B86" t="s">
        <v>15</v>
      </c>
      <c r="C86" t="s">
        <v>49</v>
      </c>
      <c r="D86" t="s">
        <v>135</v>
      </c>
    </row>
    <row r="87" spans="1:4" x14ac:dyDescent="0.25">
      <c r="A87">
        <v>20216</v>
      </c>
      <c r="B87" t="s">
        <v>11</v>
      </c>
      <c r="C87" t="s">
        <v>49</v>
      </c>
    </row>
    <row r="88" spans="1:4" x14ac:dyDescent="0.25">
      <c r="A88">
        <v>20217</v>
      </c>
      <c r="B88" t="s">
        <v>96</v>
      </c>
      <c r="C88" t="s">
        <v>49</v>
      </c>
      <c r="D88" t="s">
        <v>136</v>
      </c>
    </row>
    <row r="89" spans="1:4" x14ac:dyDescent="0.25">
      <c r="A89">
        <v>20218</v>
      </c>
      <c r="B89" t="s">
        <v>15</v>
      </c>
      <c r="C89" t="s">
        <v>49</v>
      </c>
      <c r="D89" t="s">
        <v>137</v>
      </c>
    </row>
    <row r="90" spans="1:4" x14ac:dyDescent="0.25">
      <c r="A90">
        <v>20219</v>
      </c>
      <c r="B90" t="s">
        <v>15</v>
      </c>
      <c r="C90" t="s">
        <v>49</v>
      </c>
      <c r="D90" t="s">
        <v>138</v>
      </c>
    </row>
    <row r="91" spans="1:4" x14ac:dyDescent="0.25">
      <c r="A91">
        <v>20220</v>
      </c>
      <c r="B91" t="s">
        <v>14</v>
      </c>
      <c r="C91" t="s">
        <v>49</v>
      </c>
      <c r="D91" t="s">
        <v>139</v>
      </c>
    </row>
    <row r="92" spans="1:4" x14ac:dyDescent="0.25">
      <c r="A92">
        <v>20221</v>
      </c>
      <c r="B92" t="s">
        <v>84</v>
      </c>
      <c r="C92" t="s">
        <v>49</v>
      </c>
      <c r="D92" t="s">
        <v>140</v>
      </c>
    </row>
    <row r="93" spans="1:4" x14ac:dyDescent="0.25">
      <c r="A93">
        <v>20222</v>
      </c>
      <c r="B93" t="s">
        <v>84</v>
      </c>
      <c r="C93" t="s">
        <v>49</v>
      </c>
    </row>
    <row r="94" spans="1:4" x14ac:dyDescent="0.25">
      <c r="A94">
        <v>20224</v>
      </c>
      <c r="B94" t="s">
        <v>84</v>
      </c>
      <c r="C94" t="s">
        <v>49</v>
      </c>
      <c r="D94" t="s">
        <v>141</v>
      </c>
    </row>
    <row r="95" spans="1:4" x14ac:dyDescent="0.25">
      <c r="A95">
        <v>20225</v>
      </c>
      <c r="B95" t="s">
        <v>84</v>
      </c>
      <c r="C95" t="s">
        <v>49</v>
      </c>
      <c r="D95" t="s">
        <v>142</v>
      </c>
    </row>
    <row r="96" spans="1:4" x14ac:dyDescent="0.25">
      <c r="A96">
        <v>20227</v>
      </c>
      <c r="B96" t="s">
        <v>84</v>
      </c>
      <c r="C96" t="s">
        <v>49</v>
      </c>
      <c r="D96" t="s">
        <v>143</v>
      </c>
    </row>
    <row r="97" spans="1:4" x14ac:dyDescent="0.25">
      <c r="A97">
        <v>20230</v>
      </c>
      <c r="B97" t="s">
        <v>16</v>
      </c>
      <c r="C97" t="s">
        <v>49</v>
      </c>
      <c r="D97" t="s">
        <v>144</v>
      </c>
    </row>
    <row r="98" spans="1:4" x14ac:dyDescent="0.25">
      <c r="A98">
        <v>20231</v>
      </c>
      <c r="B98" t="s">
        <v>84</v>
      </c>
      <c r="C98" t="s">
        <v>49</v>
      </c>
      <c r="D98" t="s">
        <v>143</v>
      </c>
    </row>
    <row r="99" spans="1:4" x14ac:dyDescent="0.25">
      <c r="A99">
        <v>20235</v>
      </c>
      <c r="B99" t="s">
        <v>16</v>
      </c>
      <c r="C99" t="s">
        <v>49</v>
      </c>
      <c r="D99" t="s">
        <v>145</v>
      </c>
    </row>
    <row r="100" spans="1:4" x14ac:dyDescent="0.25">
      <c r="A100">
        <v>20236</v>
      </c>
      <c r="B100" t="s">
        <v>84</v>
      </c>
      <c r="C100" t="s">
        <v>49</v>
      </c>
      <c r="D100" t="s">
        <v>146</v>
      </c>
    </row>
    <row r="101" spans="1:4" x14ac:dyDescent="0.25">
      <c r="A101">
        <v>20237</v>
      </c>
      <c r="B101" t="s">
        <v>13</v>
      </c>
      <c r="C101" t="s">
        <v>49</v>
      </c>
      <c r="D101" t="s">
        <v>147</v>
      </c>
    </row>
    <row r="102" spans="1:4" x14ac:dyDescent="0.25">
      <c r="A102">
        <v>20240</v>
      </c>
      <c r="B102" t="s">
        <v>16</v>
      </c>
      <c r="C102" t="s">
        <v>49</v>
      </c>
      <c r="D102" t="s">
        <v>148</v>
      </c>
    </row>
    <row r="103" spans="1:4" x14ac:dyDescent="0.25">
      <c r="A103">
        <v>20241</v>
      </c>
      <c r="B103" t="s">
        <v>13</v>
      </c>
      <c r="C103" t="s">
        <v>49</v>
      </c>
      <c r="D103" t="s">
        <v>149</v>
      </c>
    </row>
    <row r="104" spans="1:4" x14ac:dyDescent="0.25">
      <c r="A104">
        <v>20247</v>
      </c>
      <c r="B104" t="s">
        <v>16</v>
      </c>
      <c r="C104" t="s">
        <v>49</v>
      </c>
      <c r="D104" t="s">
        <v>150</v>
      </c>
    </row>
    <row r="105" spans="1:4" x14ac:dyDescent="0.25">
      <c r="A105">
        <v>20248</v>
      </c>
      <c r="B105" t="s">
        <v>16</v>
      </c>
      <c r="C105" t="s">
        <v>49</v>
      </c>
      <c r="D105" t="s">
        <v>151</v>
      </c>
    </row>
    <row r="106" spans="1:4" x14ac:dyDescent="0.25">
      <c r="A106">
        <v>20250</v>
      </c>
      <c r="B106" t="s">
        <v>13</v>
      </c>
      <c r="C106" t="s">
        <v>49</v>
      </c>
      <c r="D106" t="s">
        <v>152</v>
      </c>
    </row>
    <row r="107" spans="1:4" x14ac:dyDescent="0.25">
      <c r="A107">
        <v>20251</v>
      </c>
      <c r="B107" t="s">
        <v>39</v>
      </c>
      <c r="C107" t="s">
        <v>49</v>
      </c>
      <c r="D107" t="s">
        <v>153</v>
      </c>
    </row>
    <row r="108" spans="1:4" x14ac:dyDescent="0.25">
      <c r="A108">
        <v>20252</v>
      </c>
      <c r="B108" t="s">
        <v>16</v>
      </c>
      <c r="C108" t="s">
        <v>49</v>
      </c>
      <c r="D108" t="s">
        <v>154</v>
      </c>
    </row>
    <row r="109" spans="1:4" x14ac:dyDescent="0.25">
      <c r="A109">
        <v>20253</v>
      </c>
      <c r="B109" t="s">
        <v>16</v>
      </c>
      <c r="C109" t="s">
        <v>49</v>
      </c>
      <c r="D109" t="s">
        <v>155</v>
      </c>
    </row>
    <row r="110" spans="1:4" x14ac:dyDescent="0.25">
      <c r="A110">
        <v>20256</v>
      </c>
      <c r="B110" t="s">
        <v>16</v>
      </c>
      <c r="C110" t="s">
        <v>49</v>
      </c>
      <c r="D110" t="s">
        <v>156</v>
      </c>
    </row>
    <row r="111" spans="1:4" x14ac:dyDescent="0.25">
      <c r="A111">
        <v>20258</v>
      </c>
      <c r="B111" t="s">
        <v>15</v>
      </c>
      <c r="C111" t="s">
        <v>49</v>
      </c>
      <c r="D111" t="s">
        <v>157</v>
      </c>
    </row>
    <row r="112" spans="1:4" x14ac:dyDescent="0.25">
      <c r="A112">
        <v>20259</v>
      </c>
      <c r="B112" t="s">
        <v>16</v>
      </c>
      <c r="C112" t="s">
        <v>49</v>
      </c>
      <c r="D112" t="s">
        <v>158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hours_active</vt:lpstr>
      <vt:lpstr>hours_sit</vt:lpstr>
      <vt:lpstr>mismatched_region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Refugio Nolasco</dc:creator>
  <cp:lastModifiedBy>Jarom Ryan</cp:lastModifiedBy>
  <dcterms:created xsi:type="dcterms:W3CDTF">2016-02-11T22:55:52Z</dcterms:created>
  <dcterms:modified xsi:type="dcterms:W3CDTF">2019-01-08T21:53:01Z</dcterms:modified>
</cp:coreProperties>
</file>