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Sensor Readout Electronics\sensor-readout-board\"/>
    </mc:Choice>
  </mc:AlternateContent>
  <xr:revisionPtr revIDLastSave="0" documentId="8_{343124FD-D627-4E3D-9132-C18A7F330DC0}" xr6:coauthVersionLast="47" xr6:coauthVersionMax="47" xr10:uidLastSave="{00000000-0000-0000-0000-000000000000}"/>
  <bookViews>
    <workbookView xWindow="-3010" yWindow="10690" windowWidth="25820" windowHeight="14160" xr2:uid="{34BB106E-4641-4194-8BCF-2902A906DAE2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O4" i="1"/>
  <c r="N4" i="1"/>
  <c r="M13" i="2"/>
  <c r="Q13" i="2" s="1"/>
  <c r="L13" i="2"/>
  <c r="P13" i="2" s="1"/>
  <c r="K13" i="2"/>
  <c r="O13" i="2" s="1"/>
  <c r="J13" i="2"/>
  <c r="N13" i="2" s="1"/>
  <c r="M12" i="2"/>
  <c r="Q12" i="2" s="1"/>
  <c r="L12" i="2"/>
  <c r="P12" i="2" s="1"/>
  <c r="K12" i="2"/>
  <c r="O12" i="2" s="1"/>
  <c r="J12" i="2"/>
  <c r="N12" i="2" s="1"/>
  <c r="M11" i="2"/>
  <c r="Q11" i="2" s="1"/>
  <c r="L11" i="2"/>
  <c r="P11" i="2" s="1"/>
  <c r="K11" i="2"/>
  <c r="O11" i="2" s="1"/>
  <c r="J11" i="2"/>
  <c r="N11" i="2" s="1"/>
  <c r="M10" i="2"/>
  <c r="Q10" i="2" s="1"/>
  <c r="L10" i="2"/>
  <c r="P10" i="2" s="1"/>
  <c r="K10" i="2"/>
  <c r="O10" i="2" s="1"/>
  <c r="J10" i="2"/>
  <c r="N10" i="2" s="1"/>
  <c r="M9" i="2"/>
  <c r="Q9" i="2" s="1"/>
  <c r="L9" i="2"/>
  <c r="P9" i="2" s="1"/>
  <c r="K9" i="2"/>
  <c r="O9" i="2" s="1"/>
  <c r="J9" i="2"/>
  <c r="N9" i="2" s="1"/>
  <c r="M8" i="2"/>
  <c r="Q8" i="2" s="1"/>
  <c r="L8" i="2"/>
  <c r="P8" i="2" s="1"/>
  <c r="K8" i="2"/>
  <c r="O8" i="2" s="1"/>
  <c r="J8" i="2"/>
  <c r="N8" i="2" s="1"/>
  <c r="B8" i="2"/>
  <c r="M7" i="2"/>
  <c r="Q7" i="2" s="1"/>
  <c r="L7" i="2"/>
  <c r="P7" i="2" s="1"/>
  <c r="K7" i="2"/>
  <c r="O7" i="2" s="1"/>
  <c r="J7" i="2"/>
  <c r="N7" i="2" s="1"/>
  <c r="B7" i="2"/>
  <c r="M6" i="2"/>
  <c r="Q6" i="2" s="1"/>
  <c r="L6" i="2"/>
  <c r="P6" i="2" s="1"/>
  <c r="K6" i="2"/>
  <c r="O6" i="2" s="1"/>
  <c r="J6" i="2"/>
  <c r="N6" i="2" s="1"/>
  <c r="B6" i="2"/>
  <c r="M5" i="2"/>
  <c r="Q5" i="2" s="1"/>
  <c r="L5" i="2"/>
  <c r="P5" i="2" s="1"/>
  <c r="K5" i="2"/>
  <c r="O5" i="2" s="1"/>
  <c r="J5" i="2"/>
  <c r="N5" i="2" s="1"/>
  <c r="B5" i="2"/>
  <c r="M4" i="2"/>
  <c r="Q4" i="2" s="1"/>
  <c r="L4" i="2"/>
  <c r="P4" i="2" s="1"/>
  <c r="K4" i="2"/>
  <c r="O4" i="2" s="1"/>
  <c r="J4" i="2"/>
  <c r="N4" i="2" s="1"/>
  <c r="B4" i="2"/>
  <c r="M4" i="1"/>
  <c r="L4" i="1"/>
  <c r="J4" i="1"/>
  <c r="K4" i="1"/>
  <c r="B4" i="1"/>
  <c r="P4" i="1" l="1"/>
  <c r="Q4" i="1"/>
</calcChain>
</file>

<file path=xl/sharedStrings.xml><?xml version="1.0" encoding="utf-8"?>
<sst xmlns="http://schemas.openxmlformats.org/spreadsheetml/2006/main" count="43" uniqueCount="20">
  <si>
    <t>Delay</t>
  </si>
  <si>
    <t>Test Load</t>
  </si>
  <si>
    <t>Q</t>
  </si>
  <si>
    <t>R</t>
  </si>
  <si>
    <t>C</t>
  </si>
  <si>
    <t>Frequency Divider (2^)</t>
  </si>
  <si>
    <t>Frequency (Hz)</t>
  </si>
  <si>
    <t>File</t>
  </si>
  <si>
    <t>Log_2022-05-13T123900</t>
  </si>
  <si>
    <t>Log_2022-05-13T124636</t>
  </si>
  <si>
    <t>Log_2022-05-13T130236</t>
  </si>
  <si>
    <t>I</t>
  </si>
  <si>
    <t>Average</t>
  </si>
  <si>
    <t>SD</t>
  </si>
  <si>
    <t xml:space="preserve">SD </t>
  </si>
  <si>
    <t>Rparallel</t>
  </si>
  <si>
    <t>Cparallel</t>
  </si>
  <si>
    <t>Log_2022-05-13T175123</t>
  </si>
  <si>
    <r>
      <t>Rparallel (k</t>
    </r>
    <r>
      <rPr>
        <sz val="11"/>
        <color theme="1"/>
        <rFont val="Calibri"/>
        <family val="2"/>
      </rPr>
      <t>Ω)</t>
    </r>
  </si>
  <si>
    <t>Cparallel (pF)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</si>
</sst>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93AA3-A324-444C-9647-36F5D352532D}">
  <dimension ref="A2:R5"/>
  <sheetViews>
    <sheetView tabSelected="1" workbookViewId="0">
      <selection activeCell="K8" sqref="K8"/>
    </sheetView>
  </sheetViews>
  <sheetFormatPr defaultRowHeight="15" x14ac:dyDescent="0.25"/>
  <cols>
    <col min="1" max="1" width="21.42578125" bestFit="1" customWidth="1"/>
    <col min="2" max="2" width="14.42578125" bestFit="1" customWidth="1"/>
    <col min="10" max="11" width="12.7109375" bestFit="1" customWidth="1"/>
    <col min="12" max="13" width="12.7109375" customWidth="1"/>
    <col min="14" max="15" width="12.7109375" bestFit="1" customWidth="1"/>
  </cols>
  <sheetData>
    <row r="2" spans="1:18" x14ac:dyDescent="0.25">
      <c r="D2" s="2" t="s">
        <v>1</v>
      </c>
      <c r="E2" s="2"/>
      <c r="F2" s="2" t="s">
        <v>12</v>
      </c>
      <c r="G2" s="2"/>
      <c r="H2" s="2" t="s">
        <v>13</v>
      </c>
      <c r="I2" s="2"/>
      <c r="J2" s="1"/>
      <c r="K2" s="1"/>
      <c r="L2" s="1"/>
      <c r="M2" s="1"/>
      <c r="N2" s="2" t="s">
        <v>12</v>
      </c>
      <c r="O2" s="2"/>
      <c r="P2" s="2" t="s">
        <v>14</v>
      </c>
      <c r="Q2" s="2"/>
      <c r="R2" t="s">
        <v>7</v>
      </c>
    </row>
    <row r="3" spans="1:18" x14ac:dyDescent="0.25">
      <c r="A3" t="s">
        <v>5</v>
      </c>
      <c r="B3" t="s">
        <v>6</v>
      </c>
      <c r="C3" t="s">
        <v>0</v>
      </c>
      <c r="D3" t="s">
        <v>3</v>
      </c>
      <c r="E3" t="s">
        <v>4</v>
      </c>
      <c r="F3" t="s">
        <v>11</v>
      </c>
      <c r="G3" t="s">
        <v>2</v>
      </c>
      <c r="H3" t="s">
        <v>11</v>
      </c>
      <c r="I3" t="s">
        <v>2</v>
      </c>
      <c r="N3" t="s">
        <v>18</v>
      </c>
      <c r="O3" t="s">
        <v>19</v>
      </c>
      <c r="P3" t="s">
        <v>15</v>
      </c>
      <c r="Q3" t="s">
        <v>16</v>
      </c>
    </row>
    <row r="4" spans="1:18" x14ac:dyDescent="0.25">
      <c r="A4">
        <v>8</v>
      </c>
      <c r="B4" s="4">
        <f t="shared" ref="B4:B5" si="0">25500000/2^A4</f>
        <v>99609.375</v>
      </c>
      <c r="C4">
        <v>32</v>
      </c>
      <c r="D4" s="3">
        <v>10000</v>
      </c>
      <c r="E4">
        <v>0</v>
      </c>
      <c r="F4">
        <v>3792.7714285714287</v>
      </c>
      <c r="G4">
        <v>86.314285714285717</v>
      </c>
      <c r="H4">
        <v>1.5228866252841606</v>
      </c>
      <c r="I4">
        <v>1.5449720953823727</v>
      </c>
      <c r="J4">
        <f t="shared" ref="J4" si="1">F4/(32786*0.33*0.0001)</f>
        <v>3505.5349091828075</v>
      </c>
      <c r="K4">
        <f t="shared" ref="K4" si="2">G4/(32786*0.33*0.0001)</f>
        <v>79.777478667248687</v>
      </c>
      <c r="L4">
        <f t="shared" ref="L4" si="3">H4/(32786*0.33*0.0001)</f>
        <v>1.4075544303686167</v>
      </c>
      <c r="M4">
        <f t="shared" ref="M4" si="4">I4/(32786*0.33*0.0001)</f>
        <v>1.4279673099404704</v>
      </c>
      <c r="N4">
        <f>0.001*(J4^2+K4^2)/J4</f>
        <v>3.5073504512519595</v>
      </c>
      <c r="O4">
        <f>1000000000000*K4/(2*PI()*$B4*(J4^2+K4^2))</f>
        <v>10.367326220602655</v>
      </c>
      <c r="P4">
        <f t="shared" ref="P4" si="5">(L4^2+M4^2)/L4</f>
        <v>2.856230655077467</v>
      </c>
      <c r="Q4">
        <f t="shared" ref="Q4" si="6">M4/(2*PI()*$B4*(L4^2+M4^2))</f>
        <v>5.6751808778564734E-7</v>
      </c>
      <c r="R4" t="s">
        <v>17</v>
      </c>
    </row>
    <row r="5" spans="1:18" x14ac:dyDescent="0.25">
      <c r="A5">
        <v>8</v>
      </c>
      <c r="B5" s="4">
        <f t="shared" si="0"/>
        <v>99609.375</v>
      </c>
      <c r="C5">
        <v>16</v>
      </c>
      <c r="D5" s="3">
        <v>10000</v>
      </c>
      <c r="E5">
        <v>0</v>
      </c>
    </row>
  </sheetData>
  <mergeCells count="5">
    <mergeCell ref="P2:Q2"/>
    <mergeCell ref="D2:E2"/>
    <mergeCell ref="F2:G2"/>
    <mergeCell ref="H2:I2"/>
    <mergeCell ref="N2:O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7942-12F1-4FAD-8DF8-6B5105576F2C}">
  <dimension ref="A2:R13"/>
  <sheetViews>
    <sheetView workbookViewId="0">
      <selection activeCell="B20" sqref="B20"/>
    </sheetView>
  </sheetViews>
  <sheetFormatPr defaultRowHeight="15" x14ac:dyDescent="0.25"/>
  <cols>
    <col min="1" max="1" width="21.42578125" bestFit="1" customWidth="1"/>
    <col min="2" max="2" width="14.42578125" bestFit="1" customWidth="1"/>
    <col min="10" max="11" width="12.7109375" bestFit="1" customWidth="1"/>
    <col min="12" max="13" width="12.7109375" customWidth="1"/>
    <col min="14" max="15" width="12.7109375" bestFit="1" customWidth="1"/>
  </cols>
  <sheetData>
    <row r="2" spans="1:18" x14ac:dyDescent="0.25">
      <c r="D2" s="2" t="s">
        <v>1</v>
      </c>
      <c r="E2" s="2"/>
      <c r="F2" s="2" t="s">
        <v>12</v>
      </c>
      <c r="G2" s="2"/>
      <c r="H2" s="2" t="s">
        <v>13</v>
      </c>
      <c r="I2" s="2"/>
      <c r="J2" s="1"/>
      <c r="K2" s="1"/>
      <c r="L2" s="1"/>
      <c r="M2" s="1"/>
      <c r="N2" s="2" t="s">
        <v>12</v>
      </c>
      <c r="O2" s="2"/>
      <c r="P2" s="2" t="s">
        <v>14</v>
      </c>
      <c r="Q2" s="2"/>
      <c r="R2" t="s">
        <v>7</v>
      </c>
    </row>
    <row r="3" spans="1:18" x14ac:dyDescent="0.25">
      <c r="A3" t="s">
        <v>5</v>
      </c>
      <c r="B3" t="s">
        <v>6</v>
      </c>
      <c r="C3" t="s">
        <v>0</v>
      </c>
      <c r="D3" t="s">
        <v>3</v>
      </c>
      <c r="E3" t="s">
        <v>4</v>
      </c>
      <c r="F3" t="s">
        <v>11</v>
      </c>
      <c r="G3" t="s">
        <v>2</v>
      </c>
      <c r="H3" t="s">
        <v>11</v>
      </c>
      <c r="I3" t="s">
        <v>2</v>
      </c>
      <c r="N3" t="s">
        <v>15</v>
      </c>
      <c r="O3" t="s">
        <v>16</v>
      </c>
      <c r="P3" t="s">
        <v>15</v>
      </c>
      <c r="Q3" t="s">
        <v>16</v>
      </c>
    </row>
    <row r="4" spans="1:18" x14ac:dyDescent="0.25">
      <c r="A4">
        <v>14</v>
      </c>
      <c r="B4" s="4">
        <f>25500000/2^A4</f>
        <v>1556.396484375</v>
      </c>
      <c r="C4">
        <v>8</v>
      </c>
      <c r="D4">
        <v>0</v>
      </c>
      <c r="E4">
        <v>0</v>
      </c>
      <c r="F4">
        <v>-64</v>
      </c>
      <c r="G4">
        <v>-64</v>
      </c>
      <c r="J4">
        <f>F4/(32786*0.33*0.0001)</f>
        <v>-59.153112285546861</v>
      </c>
      <c r="K4">
        <f>G4/(32786*0.33*0.0001)</f>
        <v>-59.153112285546861</v>
      </c>
      <c r="L4">
        <f>H4/(32786*0.33*0.0001)</f>
        <v>0</v>
      </c>
      <c r="M4">
        <f>I4/(32786*0.33*0.0001)</f>
        <v>0</v>
      </c>
      <c r="N4">
        <f>(J4^2+K4^2)/J4</f>
        <v>-118.30622457109372</v>
      </c>
      <c r="O4">
        <f>K4/(2*PI()*$B4*(J4^2+K4^2))</f>
        <v>-8.6435529195399051E-7</v>
      </c>
      <c r="P4" t="e">
        <f>(L4^2+M4^2)/L4</f>
        <v>#DIV/0!</v>
      </c>
      <c r="Q4" t="e">
        <f>M4/(2*PI()*$B4*(L4^2+M4^2))</f>
        <v>#DIV/0!</v>
      </c>
    </row>
    <row r="5" spans="1:18" x14ac:dyDescent="0.25">
      <c r="A5">
        <v>8</v>
      </c>
      <c r="B5" s="4">
        <f>25500000/2^A5</f>
        <v>99609.375</v>
      </c>
      <c r="C5">
        <v>8</v>
      </c>
      <c r="D5">
        <v>0</v>
      </c>
      <c r="E5">
        <v>0</v>
      </c>
      <c r="F5">
        <v>-2.766798418972332E-2</v>
      </c>
      <c r="G5">
        <v>0.22924901185770752</v>
      </c>
      <c r="J5">
        <f t="shared" ref="J5:M13" si="0">F5/(32786*0.33*0.0001)</f>
        <v>-2.5572615242022482E-2</v>
      </c>
      <c r="K5">
        <f t="shared" si="0"/>
        <v>0.21188738343390057</v>
      </c>
      <c r="L5">
        <f t="shared" si="0"/>
        <v>0</v>
      </c>
      <c r="M5">
        <f t="shared" si="0"/>
        <v>0</v>
      </c>
      <c r="N5">
        <f t="shared" ref="N5:N13" si="1">(J5^2+K5^2)/J5</f>
        <v>-1.7812109351229126</v>
      </c>
      <c r="O5">
        <f t="shared" ref="O5:O13" si="2">K5/(2*PI()*$B5*(J5^2+K5^2))</f>
        <v>7.4324931462835391E-6</v>
      </c>
      <c r="P5" t="e">
        <f t="shared" ref="P5:P13" si="3">(L5^2+M5^2)/L5</f>
        <v>#DIV/0!</v>
      </c>
      <c r="Q5" t="e">
        <f t="shared" ref="Q5:Q13" si="4">M5/(2*PI()*$B5*(L5^2+M5^2))</f>
        <v>#DIV/0!</v>
      </c>
      <c r="R5" t="s">
        <v>8</v>
      </c>
    </row>
    <row r="6" spans="1:18" x14ac:dyDescent="0.25">
      <c r="A6">
        <v>8</v>
      </c>
      <c r="B6" s="4">
        <f t="shared" ref="B6:B8" si="5">25500000/2^A6</f>
        <v>99609.375</v>
      </c>
      <c r="C6">
        <v>8</v>
      </c>
      <c r="D6" s="3">
        <v>10000</v>
      </c>
      <c r="E6">
        <v>0</v>
      </c>
      <c r="F6">
        <v>7763.6906474820144</v>
      </c>
      <c r="G6">
        <v>-11445.539568345324</v>
      </c>
      <c r="H6">
        <v>2.2801896957036121</v>
      </c>
      <c r="I6">
        <v>2.2126717697021503</v>
      </c>
      <c r="J6">
        <f t="shared" si="0"/>
        <v>7175.726009699275</v>
      </c>
      <c r="K6">
        <f t="shared" si="0"/>
        <v>-10578.738863359382</v>
      </c>
      <c r="L6">
        <f t="shared" si="0"/>
        <v>2.1075049547234794</v>
      </c>
      <c r="M6">
        <f t="shared" si="0"/>
        <v>2.0451003381914217</v>
      </c>
      <c r="N6">
        <f t="shared" si="1"/>
        <v>22771.320906701218</v>
      </c>
      <c r="O6">
        <f t="shared" si="2"/>
        <v>-1.0344267477720441E-10</v>
      </c>
      <c r="P6">
        <f t="shared" si="3"/>
        <v>4.09204851837998</v>
      </c>
      <c r="Q6">
        <f t="shared" si="4"/>
        <v>3.7890048252653531E-7</v>
      </c>
      <c r="R6" t="s">
        <v>9</v>
      </c>
    </row>
    <row r="7" spans="1:18" x14ac:dyDescent="0.25">
      <c r="A7">
        <v>8</v>
      </c>
      <c r="B7" s="4">
        <f t="shared" si="5"/>
        <v>99609.375</v>
      </c>
      <c r="C7">
        <v>16</v>
      </c>
      <c r="D7" s="3">
        <v>10000</v>
      </c>
      <c r="E7">
        <v>0</v>
      </c>
      <c r="F7">
        <v>13581.398467432949</v>
      </c>
      <c r="G7">
        <v>-2741.1226053639848</v>
      </c>
      <c r="H7">
        <v>1.7513644237350598</v>
      </c>
      <c r="I7">
        <v>2.5581936787315844</v>
      </c>
      <c r="J7">
        <f t="shared" si="0"/>
        <v>12552.843570918989</v>
      </c>
      <c r="K7">
        <f t="shared" si="0"/>
        <v>-2533.5302072429149</v>
      </c>
      <c r="L7">
        <f t="shared" si="0"/>
        <v>1.6187290064080009</v>
      </c>
      <c r="M7">
        <f t="shared" si="0"/>
        <v>2.3644549675966497</v>
      </c>
      <c r="N7">
        <f t="shared" si="1"/>
        <v>13064.183911834463</v>
      </c>
      <c r="O7">
        <f t="shared" si="2"/>
        <v>-2.4684344611363503E-11</v>
      </c>
      <c r="P7">
        <f t="shared" si="3"/>
        <v>5.0724555237317714</v>
      </c>
      <c r="Q7">
        <f t="shared" si="4"/>
        <v>4.6010670991933931E-7</v>
      </c>
      <c r="R7" t="s">
        <v>10</v>
      </c>
    </row>
    <row r="8" spans="1:18" x14ac:dyDescent="0.25">
      <c r="A8">
        <v>8</v>
      </c>
      <c r="B8" s="4">
        <f t="shared" si="5"/>
        <v>99609.375</v>
      </c>
      <c r="C8">
        <v>32</v>
      </c>
      <c r="D8" s="3">
        <v>10000</v>
      </c>
      <c r="E8">
        <v>0</v>
      </c>
      <c r="F8">
        <v>3792.7714285714287</v>
      </c>
      <c r="G8">
        <v>86.314285714285717</v>
      </c>
      <c r="H8">
        <v>1.5228866252841606</v>
      </c>
      <c r="I8">
        <v>1.5449720953823727</v>
      </c>
      <c r="J8">
        <f t="shared" si="0"/>
        <v>3505.5349091828075</v>
      </c>
      <c r="K8">
        <f t="shared" si="0"/>
        <v>79.777478667248687</v>
      </c>
      <c r="L8">
        <f t="shared" si="0"/>
        <v>1.4075544303686167</v>
      </c>
      <c r="M8">
        <f t="shared" si="0"/>
        <v>1.4279673099404704</v>
      </c>
      <c r="N8">
        <f t="shared" si="1"/>
        <v>3507.3504512519598</v>
      </c>
      <c r="O8">
        <f t="shared" si="2"/>
        <v>1.0367326220602655E-11</v>
      </c>
      <c r="P8">
        <f t="shared" si="3"/>
        <v>2.856230655077467</v>
      </c>
      <c r="Q8">
        <f t="shared" si="4"/>
        <v>5.6751808778564734E-7</v>
      </c>
      <c r="R8" t="s">
        <v>17</v>
      </c>
    </row>
    <row r="9" spans="1:18" x14ac:dyDescent="0.25"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 t="e">
        <f t="shared" si="1"/>
        <v>#DIV/0!</v>
      </c>
      <c r="O9" t="e">
        <f t="shared" si="2"/>
        <v>#DIV/0!</v>
      </c>
      <c r="P9" t="e">
        <f t="shared" si="3"/>
        <v>#DIV/0!</v>
      </c>
      <c r="Q9" t="e">
        <f t="shared" si="4"/>
        <v>#DIV/0!</v>
      </c>
    </row>
    <row r="10" spans="1:18" x14ac:dyDescent="0.25"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 t="e">
        <f t="shared" si="1"/>
        <v>#DIV/0!</v>
      </c>
      <c r="O10" t="e">
        <f t="shared" si="2"/>
        <v>#DIV/0!</v>
      </c>
      <c r="P10" t="e">
        <f t="shared" si="3"/>
        <v>#DIV/0!</v>
      </c>
      <c r="Q10" t="e">
        <f t="shared" si="4"/>
        <v>#DIV/0!</v>
      </c>
    </row>
    <row r="11" spans="1:18" x14ac:dyDescent="0.25"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 t="e">
        <f t="shared" si="1"/>
        <v>#DIV/0!</v>
      </c>
      <c r="O11" t="e">
        <f t="shared" si="2"/>
        <v>#DIV/0!</v>
      </c>
      <c r="P11" t="e">
        <f t="shared" si="3"/>
        <v>#DIV/0!</v>
      </c>
      <c r="Q11" t="e">
        <f t="shared" si="4"/>
        <v>#DIV/0!</v>
      </c>
    </row>
    <row r="12" spans="1:18" x14ac:dyDescent="0.25"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 t="e">
        <f t="shared" si="1"/>
        <v>#DIV/0!</v>
      </c>
      <c r="O12" t="e">
        <f t="shared" si="2"/>
        <v>#DIV/0!</v>
      </c>
      <c r="P12" t="e">
        <f t="shared" si="3"/>
        <v>#DIV/0!</v>
      </c>
      <c r="Q12" t="e">
        <f t="shared" si="4"/>
        <v>#DIV/0!</v>
      </c>
    </row>
    <row r="13" spans="1:18" x14ac:dyDescent="0.25"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 t="e">
        <f t="shared" si="1"/>
        <v>#DIV/0!</v>
      </c>
      <c r="O13" t="e">
        <f t="shared" si="2"/>
        <v>#DIV/0!</v>
      </c>
      <c r="P13" t="e">
        <f t="shared" si="3"/>
        <v>#DIV/0!</v>
      </c>
      <c r="Q13" t="e">
        <f t="shared" si="4"/>
        <v>#DIV/0!</v>
      </c>
    </row>
  </sheetData>
  <mergeCells count="5">
    <mergeCell ref="D2:E2"/>
    <mergeCell ref="F2:G2"/>
    <mergeCell ref="H2:I2"/>
    <mergeCell ref="N2:O2"/>
    <mergeCell ref="P2:Q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Hannigan</dc:creator>
  <cp:lastModifiedBy>Brett Hannigan</cp:lastModifiedBy>
  <dcterms:created xsi:type="dcterms:W3CDTF">2022-05-13T10:27:15Z</dcterms:created>
  <dcterms:modified xsi:type="dcterms:W3CDTF">2022-05-13T15:56:22Z</dcterms:modified>
</cp:coreProperties>
</file>