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A89CD323-9DB5-419E-A0F7-3A37AD998A55}" xr6:coauthVersionLast="47" xr6:coauthVersionMax="47" xr10:uidLastSave="{00000000-0000-0000-0000-000000000000}"/>
  <bookViews>
    <workbookView xWindow="-120" yWindow="-120" windowWidth="38640" windowHeight="21120" activeTab="11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OB Season 2" sheetId="13" state="hidden" r:id="rId5"/>
    <sheet name="OB History S2" sheetId="15" state="hidden" r:id="rId6"/>
    <sheet name="Tourney Stats" sheetId="19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History'!$A$1:$AO$901</definedName>
    <definedName name="_xlnm._FilterDatabase" localSheetId="13" hidden="1">'BA History S2'!$A$1:$AK$780</definedName>
    <definedName name="_xlnm._FilterDatabase" localSheetId="11" hidden="1">'BA History S3'!$A$1:$AO$777</definedName>
    <definedName name="_xlnm._FilterDatabase" localSheetId="12" hidden="1">'BA S2'!$A$1:$AO$48</definedName>
    <definedName name="_xlnm._FilterDatabase" localSheetId="10" hidden="1">'BA S3'!$A$1:$AS$16</definedName>
    <definedName name="_xlnm._FilterDatabase" localSheetId="8" hidden="1">'BA v2'!$A$1:$AT$63</definedName>
    <definedName name="_xlnm._FilterDatabase" localSheetId="1" hidden="1">'OB History'!$A$1:$AD$958</definedName>
    <definedName name="_xlnm._FilterDatabase" localSheetId="5" hidden="1">'OB History S2'!$A$1:$AD$554</definedName>
    <definedName name="_xlnm._FilterDatabase" localSheetId="3" hidden="1">'OB History S3'!$A$1:$AD$546</definedName>
    <definedName name="_xlnm._FilterDatabase" localSheetId="4" hidden="1">'OB Season 2'!$A$1:$AI$55</definedName>
    <definedName name="_xlnm._FilterDatabase" localSheetId="2" hidden="1">'OB Season 3'!$A$1:$AI$41</definedName>
    <definedName name="_xlnm._FilterDatabase" localSheetId="0" hidden="1">'Old Bow v2'!$A$1:$AJ$61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History'!$A$1:$AD$159</definedName>
    <definedName name="_xlnm._FilterDatabase" localSheetId="14" hidden="1">'Tourney History BA'!$A$1:$AO$159</definedName>
    <definedName name="_xlnm._FilterDatabase" localSheetId="6" hidden="1">'Tourney Stats'!$A$1:$AE$45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3" i="28" l="1"/>
  <c r="AS4" i="28"/>
  <c r="AS5" i="28"/>
  <c r="AS6" i="28"/>
  <c r="AS7" i="28"/>
  <c r="AS8" i="28"/>
  <c r="AS9" i="28"/>
  <c r="AS10" i="28"/>
  <c r="AS11" i="28"/>
  <c r="AS12" i="28"/>
  <c r="AS13" i="28"/>
  <c r="AS14" i="28"/>
  <c r="AS15" i="28"/>
  <c r="AS16" i="28"/>
  <c r="AS2" i="28"/>
  <c r="AR3" i="28"/>
  <c r="AR4" i="28"/>
  <c r="AR5" i="28"/>
  <c r="AR6" i="28"/>
  <c r="AR7" i="28"/>
  <c r="AR8" i="28"/>
  <c r="AR9" i="28"/>
  <c r="AR10" i="28"/>
  <c r="AR11" i="28"/>
  <c r="AR12" i="28"/>
  <c r="AR13" i="28"/>
  <c r="AR14" i="28"/>
  <c r="AR15" i="28"/>
  <c r="AR16" i="28"/>
  <c r="AR2" i="28"/>
  <c r="AQ3" i="28"/>
  <c r="AQ4" i="28"/>
  <c r="AQ5" i="28"/>
  <c r="AQ6" i="28"/>
  <c r="AQ7" i="28"/>
  <c r="AQ8" i="28"/>
  <c r="AQ9" i="28"/>
  <c r="AQ10" i="28"/>
  <c r="AQ11" i="28"/>
  <c r="AQ12" i="28"/>
  <c r="AQ13" i="28"/>
  <c r="AQ14" i="28"/>
  <c r="AQ15" i="28"/>
  <c r="AQ16" i="28"/>
  <c r="AQ2" i="28"/>
  <c r="AP3" i="28"/>
  <c r="AP4" i="28"/>
  <c r="AP5" i="28"/>
  <c r="AP6" i="28"/>
  <c r="AP7" i="28"/>
  <c r="AP8" i="28"/>
  <c r="AP9" i="28"/>
  <c r="AP10" i="28"/>
  <c r="AP11" i="28"/>
  <c r="AP12" i="28"/>
  <c r="AP13" i="28"/>
  <c r="AP14" i="28"/>
  <c r="AP15" i="28"/>
  <c r="AP16" i="28"/>
  <c r="AP2" i="28"/>
  <c r="AO3" i="28"/>
  <c r="AO4" i="28"/>
  <c r="AO5" i="28"/>
  <c r="AO6" i="28"/>
  <c r="AO7" i="28"/>
  <c r="AO8" i="28"/>
  <c r="AO9" i="28"/>
  <c r="AO10" i="28"/>
  <c r="AO11" i="28"/>
  <c r="AO12" i="28"/>
  <c r="AO13" i="28"/>
  <c r="AO14" i="28"/>
  <c r="AO15" i="28"/>
  <c r="AO16" i="28"/>
  <c r="AO2" i="28"/>
  <c r="AN3" i="28"/>
  <c r="AN4" i="28"/>
  <c r="AN5" i="28"/>
  <c r="AN6" i="28"/>
  <c r="AN7" i="28"/>
  <c r="AN8" i="28"/>
  <c r="AN9" i="28"/>
  <c r="AN10" i="28"/>
  <c r="AN11" i="28"/>
  <c r="AN12" i="28"/>
  <c r="AN13" i="28"/>
  <c r="AN14" i="28"/>
  <c r="AN15" i="28"/>
  <c r="AN16" i="28"/>
  <c r="AN2" i="28"/>
  <c r="AM3" i="28"/>
  <c r="AM4" i="28"/>
  <c r="AM5" i="28"/>
  <c r="AM6" i="28"/>
  <c r="AM7" i="28"/>
  <c r="AM8" i="28"/>
  <c r="AM9" i="28"/>
  <c r="AM10" i="28"/>
  <c r="AM11" i="28"/>
  <c r="AM12" i="28"/>
  <c r="AM13" i="28"/>
  <c r="AM14" i="28"/>
  <c r="AM15" i="28"/>
  <c r="AM16" i="28"/>
  <c r="AM2" i="28"/>
  <c r="AL3" i="28"/>
  <c r="AL4" i="28"/>
  <c r="AL5" i="28"/>
  <c r="AL6" i="28"/>
  <c r="AL7" i="28"/>
  <c r="AL8" i="28"/>
  <c r="AL9" i="28"/>
  <c r="AL10" i="28"/>
  <c r="AL11" i="28"/>
  <c r="AL12" i="28"/>
  <c r="AL13" i="28"/>
  <c r="AL14" i="28"/>
  <c r="AL15" i="28"/>
  <c r="AL16" i="28"/>
  <c r="AL2" i="28"/>
  <c r="AK3" i="28"/>
  <c r="AK4" i="28"/>
  <c r="AK5" i="28"/>
  <c r="AK6" i="28"/>
  <c r="AK7" i="28"/>
  <c r="AK8" i="28"/>
  <c r="AK9" i="28"/>
  <c r="AK10" i="28"/>
  <c r="AK11" i="28"/>
  <c r="AK12" i="28"/>
  <c r="AK13" i="28"/>
  <c r="AK14" i="28"/>
  <c r="AK15" i="28"/>
  <c r="AK16" i="28"/>
  <c r="AK2" i="28"/>
  <c r="AJ3" i="28"/>
  <c r="AJ4" i="28"/>
  <c r="AJ5" i="28"/>
  <c r="AJ6" i="28"/>
  <c r="AJ7" i="28"/>
  <c r="AJ8" i="28"/>
  <c r="AJ9" i="28"/>
  <c r="AJ10" i="28"/>
  <c r="AJ11" i="28"/>
  <c r="AJ12" i="28"/>
  <c r="AJ13" i="28"/>
  <c r="AJ14" i="28"/>
  <c r="AJ15" i="28"/>
  <c r="AJ16" i="28"/>
  <c r="AJ2" i="28"/>
  <c r="AI3" i="28"/>
  <c r="AI4" i="28"/>
  <c r="AI5" i="28"/>
  <c r="AI6" i="28"/>
  <c r="AI7" i="28"/>
  <c r="AI8" i="28"/>
  <c r="AI9" i="28"/>
  <c r="AI10" i="28"/>
  <c r="AI11" i="28"/>
  <c r="AI12" i="28"/>
  <c r="AI13" i="28"/>
  <c r="AI14" i="28"/>
  <c r="AI15" i="28"/>
  <c r="AI16" i="28"/>
  <c r="AI2" i="28"/>
  <c r="AH3" i="28"/>
  <c r="AH4" i="28"/>
  <c r="AH5" i="28"/>
  <c r="AH6" i="28"/>
  <c r="AH7" i="28"/>
  <c r="AH8" i="28"/>
  <c r="AH9" i="28"/>
  <c r="AH10" i="28"/>
  <c r="AH11" i="28"/>
  <c r="AH12" i="28"/>
  <c r="AH13" i="28"/>
  <c r="AH14" i="28"/>
  <c r="AH15" i="28"/>
  <c r="AH16" i="28"/>
  <c r="AH2" i="28"/>
  <c r="AG3" i="28"/>
  <c r="AG4" i="28"/>
  <c r="AG5" i="28"/>
  <c r="AG6" i="28"/>
  <c r="AG7" i="28"/>
  <c r="AG8" i="28"/>
  <c r="AG9" i="28"/>
  <c r="AG10" i="28"/>
  <c r="AG11" i="28"/>
  <c r="AG12" i="28"/>
  <c r="AG13" i="28"/>
  <c r="AG14" i="28"/>
  <c r="AG15" i="28"/>
  <c r="AG16" i="28"/>
  <c r="AG2" i="28"/>
  <c r="AF3" i="28"/>
  <c r="AF4" i="28"/>
  <c r="AF5" i="28"/>
  <c r="AF6" i="28"/>
  <c r="AF7" i="28"/>
  <c r="AF8" i="28"/>
  <c r="AF9" i="28"/>
  <c r="AF10" i="28"/>
  <c r="AF11" i="28"/>
  <c r="AF12" i="28"/>
  <c r="AF13" i="28"/>
  <c r="AF14" i="28"/>
  <c r="AF15" i="28"/>
  <c r="AF16" i="28"/>
  <c r="AF2" i="28"/>
  <c r="AE3" i="28"/>
  <c r="AE4" i="28"/>
  <c r="AE5" i="28"/>
  <c r="AE6" i="28"/>
  <c r="AE7" i="28"/>
  <c r="AE8" i="28"/>
  <c r="AE9" i="28"/>
  <c r="AE10" i="28"/>
  <c r="AE11" i="28"/>
  <c r="AE12" i="28"/>
  <c r="AE13" i="28"/>
  <c r="AE14" i="28"/>
  <c r="AE15" i="28"/>
  <c r="AE16" i="28"/>
  <c r="AE2" i="28"/>
  <c r="AD3" i="28"/>
  <c r="AD4" i="28"/>
  <c r="AD5" i="28"/>
  <c r="AD6" i="28"/>
  <c r="AD7" i="28"/>
  <c r="AD8" i="28"/>
  <c r="AD9" i="28"/>
  <c r="AD10" i="28"/>
  <c r="AD11" i="28"/>
  <c r="AD12" i="28"/>
  <c r="AD13" i="28"/>
  <c r="AD14" i="28"/>
  <c r="AD15" i="28"/>
  <c r="AD16" i="28"/>
  <c r="AD2" i="28"/>
  <c r="AC3" i="28"/>
  <c r="AC4" i="28"/>
  <c r="AC5" i="28"/>
  <c r="AC6" i="28"/>
  <c r="AC7" i="28"/>
  <c r="AC8" i="28"/>
  <c r="AC9" i="28"/>
  <c r="AC10" i="28"/>
  <c r="AC11" i="28"/>
  <c r="AC12" i="28"/>
  <c r="AC13" i="28"/>
  <c r="AC14" i="28"/>
  <c r="AC15" i="28"/>
  <c r="AC16" i="28"/>
  <c r="AC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2" i="28"/>
  <c r="O3" i="28"/>
  <c r="O4" i="28"/>
  <c r="O5" i="28"/>
  <c r="O6" i="28"/>
  <c r="O7" i="28"/>
  <c r="O8" i="28"/>
  <c r="O9" i="28"/>
  <c r="O10" i="28"/>
  <c r="O11" i="28"/>
  <c r="O12" i="28"/>
  <c r="O13" i="28"/>
  <c r="O14" i="28"/>
  <c r="O15" i="28"/>
  <c r="O16" i="28"/>
  <c r="O2" i="28"/>
  <c r="L3" i="28"/>
  <c r="L4" i="28"/>
  <c r="L5" i="28"/>
  <c r="L6" i="28"/>
  <c r="L7" i="28"/>
  <c r="L8" i="28"/>
  <c r="L9" i="28"/>
  <c r="L10" i="28"/>
  <c r="L11" i="28"/>
  <c r="L12" i="28"/>
  <c r="L13" i="28"/>
  <c r="L14" i="28"/>
  <c r="L15" i="28"/>
  <c r="L16" i="28"/>
  <c r="L2" i="28"/>
  <c r="T11" i="28"/>
  <c r="U11" i="28"/>
  <c r="V11" i="28"/>
  <c r="W11" i="28"/>
  <c r="X11" i="28"/>
  <c r="Y11" i="28"/>
  <c r="Z11" i="28"/>
  <c r="AA11" i="28"/>
  <c r="AB11" i="28"/>
  <c r="S11" i="28"/>
  <c r="G11" i="28"/>
  <c r="H11" i="28"/>
  <c r="I11" i="28" a="1"/>
  <c r="I11" i="28" s="1"/>
  <c r="J11" i="28"/>
  <c r="K11" i="28"/>
  <c r="M11" i="28"/>
  <c r="N11" i="28" s="1"/>
  <c r="P11" i="28"/>
  <c r="Q11" i="28" s="1"/>
  <c r="AL1584" i="9"/>
  <c r="AM1584" i="9"/>
  <c r="AN1584" i="9"/>
  <c r="AO1584" i="9"/>
  <c r="AL1585" i="9"/>
  <c r="AM1585" i="9"/>
  <c r="AN1585" i="9"/>
  <c r="AO1585" i="9"/>
  <c r="AL1586" i="9"/>
  <c r="AM1586" i="9"/>
  <c r="AN1586" i="9"/>
  <c r="AO1586" i="9"/>
  <c r="AL1587" i="9"/>
  <c r="AM1587" i="9"/>
  <c r="AN1587" i="9"/>
  <c r="AO1587" i="9"/>
  <c r="AL1588" i="9"/>
  <c r="AM1588" i="9"/>
  <c r="AN1588" i="9"/>
  <c r="AO1588" i="9"/>
  <c r="AL1589" i="9"/>
  <c r="AM1589" i="9"/>
  <c r="AN1589" i="9"/>
  <c r="AO1589" i="9"/>
  <c r="AL1590" i="9"/>
  <c r="AM1590" i="9"/>
  <c r="AN1590" i="9"/>
  <c r="AO1590" i="9"/>
  <c r="AL1591" i="9"/>
  <c r="AM1591" i="9"/>
  <c r="AN1591" i="9"/>
  <c r="AO1591" i="9"/>
  <c r="AL1592" i="9"/>
  <c r="AM1592" i="9"/>
  <c r="AN1592" i="9"/>
  <c r="AO1592" i="9"/>
  <c r="AL1593" i="9"/>
  <c r="AM1593" i="9"/>
  <c r="AN1593" i="9"/>
  <c r="AO1593" i="9"/>
  <c r="AL1594" i="9"/>
  <c r="AM1594" i="9"/>
  <c r="AN1594" i="9"/>
  <c r="AO1594" i="9"/>
  <c r="AL1595" i="9"/>
  <c r="AM1595" i="9"/>
  <c r="AN1595" i="9"/>
  <c r="AO1595" i="9"/>
  <c r="AL1596" i="9"/>
  <c r="AM1596" i="9"/>
  <c r="AN1596" i="9"/>
  <c r="AO1596" i="9"/>
  <c r="AL1597" i="9"/>
  <c r="AM1597" i="9"/>
  <c r="AN1597" i="9"/>
  <c r="AO1597" i="9"/>
  <c r="AL1598" i="9"/>
  <c r="AM1598" i="9"/>
  <c r="AN1598" i="9"/>
  <c r="AO1598" i="9"/>
  <c r="AL1599" i="9"/>
  <c r="AM1599" i="9"/>
  <c r="AN1599" i="9"/>
  <c r="AO1599" i="9"/>
  <c r="AL1600" i="9"/>
  <c r="AM1600" i="9"/>
  <c r="AN1600" i="9"/>
  <c r="AO1600" i="9"/>
  <c r="AL1601" i="9"/>
  <c r="AM1601" i="9"/>
  <c r="AN1601" i="9"/>
  <c r="AO1601" i="9"/>
  <c r="AL1602" i="9"/>
  <c r="AM1602" i="9"/>
  <c r="AN1602" i="9"/>
  <c r="AO1602" i="9"/>
  <c r="AL1603" i="9"/>
  <c r="AM1603" i="9"/>
  <c r="AN1603" i="9"/>
  <c r="AO1603" i="9"/>
  <c r="AL1604" i="9"/>
  <c r="AM1604" i="9"/>
  <c r="AN1604" i="9"/>
  <c r="AO1604" i="9"/>
  <c r="AL1605" i="9"/>
  <c r="AM1605" i="9"/>
  <c r="AN1605" i="9"/>
  <c r="AO1605" i="9"/>
  <c r="AL1606" i="9"/>
  <c r="AM1606" i="9"/>
  <c r="AN1606" i="9"/>
  <c r="AO1606" i="9"/>
  <c r="AL1607" i="9"/>
  <c r="AM1607" i="9"/>
  <c r="AN1607" i="9"/>
  <c r="AO1607" i="9"/>
  <c r="AL14" i="29"/>
  <c r="AM14" i="29"/>
  <c r="AN14" i="29"/>
  <c r="AO14" i="29"/>
  <c r="AL15" i="29"/>
  <c r="AM15" i="29"/>
  <c r="AN15" i="29"/>
  <c r="AO15" i="29"/>
  <c r="AL16" i="29"/>
  <c r="AM16" i="29"/>
  <c r="AN16" i="29"/>
  <c r="AO16" i="29"/>
  <c r="AL17" i="29"/>
  <c r="AM17" i="29"/>
  <c r="AN17" i="29"/>
  <c r="AO17" i="29"/>
  <c r="AL18" i="29"/>
  <c r="AM18" i="29"/>
  <c r="AN18" i="29"/>
  <c r="AO18" i="29"/>
  <c r="AL19" i="29"/>
  <c r="AM19" i="29"/>
  <c r="AN19" i="29"/>
  <c r="AO19" i="29"/>
  <c r="AL20" i="29"/>
  <c r="AM20" i="29"/>
  <c r="AN20" i="29"/>
  <c r="AO20" i="29"/>
  <c r="AL21" i="29"/>
  <c r="AM21" i="29"/>
  <c r="AN21" i="29"/>
  <c r="AO21" i="29"/>
  <c r="AL22" i="29"/>
  <c r="AM22" i="29"/>
  <c r="AN22" i="29"/>
  <c r="AO22" i="29"/>
  <c r="AL23" i="29"/>
  <c r="AM23" i="29"/>
  <c r="AN23" i="29"/>
  <c r="AO23" i="29"/>
  <c r="AL24" i="29"/>
  <c r="AM24" i="29"/>
  <c r="AN24" i="29"/>
  <c r="AO24" i="29"/>
  <c r="AL25" i="29"/>
  <c r="AM25" i="29"/>
  <c r="AN25" i="29"/>
  <c r="AO25" i="29"/>
  <c r="AL2" i="29"/>
  <c r="AM2" i="29"/>
  <c r="AN2" i="29"/>
  <c r="AO2" i="29"/>
  <c r="AL3" i="29"/>
  <c r="AM3" i="29"/>
  <c r="AN3" i="29"/>
  <c r="AO3" i="29"/>
  <c r="AL4" i="29"/>
  <c r="AM4" i="29"/>
  <c r="AN4" i="29"/>
  <c r="AO4" i="29"/>
  <c r="AL5" i="29"/>
  <c r="AM5" i="29"/>
  <c r="AN5" i="29"/>
  <c r="AO5" i="29"/>
  <c r="AL6" i="29"/>
  <c r="AM6" i="29"/>
  <c r="AN6" i="29"/>
  <c r="AO6" i="29"/>
  <c r="AL7" i="29"/>
  <c r="AM7" i="29"/>
  <c r="AN7" i="29"/>
  <c r="AO7" i="29"/>
  <c r="AL8" i="29"/>
  <c r="AM8" i="29"/>
  <c r="AN8" i="29"/>
  <c r="AO8" i="29"/>
  <c r="AL9" i="29"/>
  <c r="AM9" i="29"/>
  <c r="AN9" i="29"/>
  <c r="AO9" i="29"/>
  <c r="AL10" i="29"/>
  <c r="AM10" i="29"/>
  <c r="AN10" i="29"/>
  <c r="AO10" i="29"/>
  <c r="AL11" i="29"/>
  <c r="AM11" i="29"/>
  <c r="AN11" i="29"/>
  <c r="AO11" i="29"/>
  <c r="AL12" i="29"/>
  <c r="AM12" i="29"/>
  <c r="AN12" i="29"/>
  <c r="AO12" i="29"/>
  <c r="AL13" i="29"/>
  <c r="AM13" i="29"/>
  <c r="AN13" i="29"/>
  <c r="AO13" i="29"/>
  <c r="AB16" i="28"/>
  <c r="AA16" i="28"/>
  <c r="Z16" i="28"/>
  <c r="Y16" i="28"/>
  <c r="X16" i="28"/>
  <c r="W16" i="28"/>
  <c r="V16" i="28"/>
  <c r="U16" i="28"/>
  <c r="T16" i="28"/>
  <c r="S16" i="28"/>
  <c r="P16" i="28"/>
  <c r="Q16" i="28" s="1"/>
  <c r="M16" i="28"/>
  <c r="N16" i="28" s="1"/>
  <c r="K16" i="28"/>
  <c r="J16" i="28"/>
  <c r="I16" i="28" a="1"/>
  <c r="I16" i="28" s="1"/>
  <c r="H16" i="28"/>
  <c r="G16" i="28"/>
  <c r="AB15" i="28"/>
  <c r="AA15" i="28"/>
  <c r="Z15" i="28"/>
  <c r="Y15" i="28"/>
  <c r="X15" i="28"/>
  <c r="W15" i="28"/>
  <c r="V15" i="28"/>
  <c r="U15" i="28"/>
  <c r="T15" i="28"/>
  <c r="S15" i="28"/>
  <c r="P15" i="28"/>
  <c r="Q15" i="28" s="1"/>
  <c r="M15" i="28"/>
  <c r="N15" i="28" s="1"/>
  <c r="K15" i="28"/>
  <c r="J15" i="28"/>
  <c r="I15" i="28" a="1"/>
  <c r="I15" i="28" s="1"/>
  <c r="H15" i="28"/>
  <c r="G15" i="28"/>
  <c r="AB14" i="28"/>
  <c r="AA14" i="28"/>
  <c r="Z14" i="28"/>
  <c r="Y14" i="28"/>
  <c r="X14" i="28"/>
  <c r="W14" i="28"/>
  <c r="V14" i="28"/>
  <c r="U14" i="28"/>
  <c r="T14" i="28"/>
  <c r="S14" i="28"/>
  <c r="P14" i="28"/>
  <c r="Q14" i="28" s="1"/>
  <c r="M14" i="28"/>
  <c r="N14" i="28" s="1"/>
  <c r="K14" i="28"/>
  <c r="J14" i="28"/>
  <c r="I14" i="28" a="1"/>
  <c r="I14" i="28" s="1"/>
  <c r="H14" i="28"/>
  <c r="G14" i="28"/>
  <c r="AB13" i="28"/>
  <c r="AA13" i="28"/>
  <c r="Z13" i="28"/>
  <c r="Y13" i="28"/>
  <c r="X13" i="28"/>
  <c r="W13" i="28"/>
  <c r="V13" i="28"/>
  <c r="U13" i="28"/>
  <c r="T13" i="28"/>
  <c r="S13" i="28"/>
  <c r="P13" i="28"/>
  <c r="Q13" i="28" s="1"/>
  <c r="M13" i="28"/>
  <c r="N13" i="28" s="1"/>
  <c r="K13" i="28"/>
  <c r="J13" i="28"/>
  <c r="I13" i="28" a="1"/>
  <c r="I13" i="28" s="1"/>
  <c r="H13" i="28"/>
  <c r="G13" i="28"/>
  <c r="AB12" i="28"/>
  <c r="AA12" i="28"/>
  <c r="Z12" i="28"/>
  <c r="Y12" i="28"/>
  <c r="X12" i="28"/>
  <c r="W12" i="28"/>
  <c r="V12" i="28"/>
  <c r="U12" i="28"/>
  <c r="T12" i="28"/>
  <c r="S12" i="28"/>
  <c r="P12" i="28"/>
  <c r="Q12" i="28" s="1"/>
  <c r="M12" i="28"/>
  <c r="N12" i="28" s="1"/>
  <c r="K12" i="28"/>
  <c r="J12" i="28"/>
  <c r="I12" i="28" a="1"/>
  <c r="I12" i="28" s="1"/>
  <c r="H12" i="28"/>
  <c r="G12" i="28"/>
  <c r="AB10" i="28"/>
  <c r="AA10" i="28"/>
  <c r="Z10" i="28"/>
  <c r="Y10" i="28"/>
  <c r="X10" i="28"/>
  <c r="W10" i="28"/>
  <c r="V10" i="28"/>
  <c r="U10" i="28"/>
  <c r="T10" i="28"/>
  <c r="S10" i="28"/>
  <c r="P10" i="28"/>
  <c r="Q10" i="28" s="1"/>
  <c r="M10" i="28"/>
  <c r="N10" i="28" s="1"/>
  <c r="K10" i="28"/>
  <c r="J10" i="28"/>
  <c r="I10" i="28" a="1"/>
  <c r="I10" i="28" s="1"/>
  <c r="H10" i="28"/>
  <c r="G10" i="28"/>
  <c r="AB9" i="28"/>
  <c r="AA9" i="28"/>
  <c r="Z9" i="28"/>
  <c r="Y9" i="28"/>
  <c r="X9" i="28"/>
  <c r="W9" i="28"/>
  <c r="V9" i="28"/>
  <c r="U9" i="28"/>
  <c r="T9" i="28"/>
  <c r="S9" i="28"/>
  <c r="P9" i="28"/>
  <c r="Q9" i="28" s="1"/>
  <c r="M9" i="28"/>
  <c r="N9" i="28" s="1"/>
  <c r="K9" i="28"/>
  <c r="J9" i="28"/>
  <c r="I9" i="28" a="1"/>
  <c r="I9" i="28" s="1"/>
  <c r="H9" i="28"/>
  <c r="G9" i="28"/>
  <c r="AB8" i="28"/>
  <c r="AA8" i="28"/>
  <c r="Z8" i="28"/>
  <c r="Y8" i="28"/>
  <c r="X8" i="28"/>
  <c r="W8" i="28"/>
  <c r="V8" i="28"/>
  <c r="U8" i="28"/>
  <c r="T8" i="28"/>
  <c r="S8" i="28"/>
  <c r="P8" i="28"/>
  <c r="Q8" i="28" s="1"/>
  <c r="M8" i="28"/>
  <c r="N8" i="28" s="1"/>
  <c r="K8" i="28"/>
  <c r="J8" i="28"/>
  <c r="I8" i="28" a="1"/>
  <c r="I8" i="28" s="1"/>
  <c r="H8" i="28"/>
  <c r="G8" i="28"/>
  <c r="AB7" i="28"/>
  <c r="AA7" i="28"/>
  <c r="Z7" i="28"/>
  <c r="Y7" i="28"/>
  <c r="X7" i="28"/>
  <c r="W7" i="28"/>
  <c r="V7" i="28"/>
  <c r="U7" i="28"/>
  <c r="T7" i="28"/>
  <c r="S7" i="28"/>
  <c r="P7" i="28"/>
  <c r="Q7" i="28" s="1"/>
  <c r="M7" i="28"/>
  <c r="N7" i="28" s="1"/>
  <c r="K7" i="28"/>
  <c r="J7" i="28"/>
  <c r="I7" i="28" a="1"/>
  <c r="I7" i="28" s="1"/>
  <c r="H7" i="28"/>
  <c r="G7" i="28"/>
  <c r="AB6" i="28"/>
  <c r="AA6" i="28"/>
  <c r="Z6" i="28"/>
  <c r="Y6" i="28"/>
  <c r="X6" i="28"/>
  <c r="W6" i="28"/>
  <c r="V6" i="28"/>
  <c r="U6" i="28"/>
  <c r="T6" i="28"/>
  <c r="S6" i="28"/>
  <c r="P6" i="28"/>
  <c r="Q6" i="28" s="1"/>
  <c r="M6" i="28"/>
  <c r="N6" i="28" s="1"/>
  <c r="K6" i="28"/>
  <c r="J6" i="28"/>
  <c r="I6" i="28" a="1"/>
  <c r="I6" i="28" s="1"/>
  <c r="H6" i="28"/>
  <c r="G6" i="28"/>
  <c r="AB5" i="28"/>
  <c r="AA5" i="28"/>
  <c r="Z5" i="28"/>
  <c r="Y5" i="28"/>
  <c r="X5" i="28"/>
  <c r="W5" i="28"/>
  <c r="V5" i="28"/>
  <c r="U5" i="28"/>
  <c r="T5" i="28"/>
  <c r="S5" i="28"/>
  <c r="P5" i="28"/>
  <c r="Q5" i="28" s="1"/>
  <c r="M5" i="28"/>
  <c r="N5" i="28" s="1"/>
  <c r="K5" i="28"/>
  <c r="J5" i="28"/>
  <c r="I5" i="28" a="1"/>
  <c r="I5" i="28" s="1"/>
  <c r="H5" i="28"/>
  <c r="G5" i="28"/>
  <c r="AB4" i="28"/>
  <c r="AA4" i="28"/>
  <c r="Z4" i="28"/>
  <c r="Y4" i="28"/>
  <c r="X4" i="28"/>
  <c r="W4" i="28"/>
  <c r="V4" i="28"/>
  <c r="U4" i="28"/>
  <c r="T4" i="28"/>
  <c r="S4" i="28"/>
  <c r="P4" i="28"/>
  <c r="Q4" i="28" s="1"/>
  <c r="M4" i="28"/>
  <c r="N4" i="28" s="1"/>
  <c r="K4" i="28"/>
  <c r="J4" i="28"/>
  <c r="I4" i="28" a="1"/>
  <c r="I4" i="28" s="1"/>
  <c r="H4" i="28"/>
  <c r="G4" i="28"/>
  <c r="AB3" i="28"/>
  <c r="AA3" i="28"/>
  <c r="Z3" i="28"/>
  <c r="Y3" i="28"/>
  <c r="X3" i="28"/>
  <c r="W3" i="28"/>
  <c r="V3" i="28"/>
  <c r="U3" i="28"/>
  <c r="T3" i="28"/>
  <c r="S3" i="28"/>
  <c r="P3" i="28"/>
  <c r="Q3" i="28" s="1"/>
  <c r="M3" i="28"/>
  <c r="N3" i="28" s="1"/>
  <c r="K3" i="28"/>
  <c r="J3" i="28"/>
  <c r="I3" i="28" a="1"/>
  <c r="I3" i="28" s="1"/>
  <c r="H3" i="28"/>
  <c r="G3" i="28"/>
  <c r="AB2" i="28"/>
  <c r="AA2" i="28"/>
  <c r="Z2" i="28"/>
  <c r="Y2" i="28"/>
  <c r="X2" i="28"/>
  <c r="W2" i="28"/>
  <c r="V2" i="28"/>
  <c r="U2" i="28"/>
  <c r="T2" i="28"/>
  <c r="S2" i="28"/>
  <c r="P2" i="28"/>
  <c r="Q2" i="28" s="1"/>
  <c r="M2" i="28"/>
  <c r="N2" i="28" s="1"/>
  <c r="K2" i="28"/>
  <c r="J2" i="28"/>
  <c r="I2" i="28" a="1"/>
  <c r="I2" i="28" s="1"/>
  <c r="H2" i="28"/>
  <c r="G2" i="28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T16" i="26"/>
  <c r="H16" i="26"/>
  <c r="I16" i="26"/>
  <c r="J16" i="26" a="1"/>
  <c r="J16" i="26" s="1"/>
  <c r="K16" i="26"/>
  <c r="L16" i="26"/>
  <c r="M16" i="26"/>
  <c r="N16" i="26"/>
  <c r="O16" i="26" s="1"/>
  <c r="P16" i="26"/>
  <c r="Q16" i="26"/>
  <c r="R16" i="26" s="1"/>
  <c r="S16" i="26"/>
  <c r="U37" i="26"/>
  <c r="V37" i="26"/>
  <c r="W37" i="26"/>
  <c r="X37" i="26"/>
  <c r="Y37" i="26"/>
  <c r="Z37" i="26"/>
  <c r="AA37" i="26"/>
  <c r="AB37" i="26"/>
  <c r="AC37" i="26"/>
  <c r="AD37" i="26"/>
  <c r="AE37" i="26"/>
  <c r="AF37" i="26"/>
  <c r="AG37" i="26"/>
  <c r="AH37" i="26"/>
  <c r="AI37" i="26"/>
  <c r="T37" i="26"/>
  <c r="H37" i="26"/>
  <c r="I37" i="26"/>
  <c r="J37" i="26" a="1"/>
  <c r="J37" i="26" s="1"/>
  <c r="K37" i="26"/>
  <c r="L37" i="26"/>
  <c r="M37" i="26"/>
  <c r="N37" i="26"/>
  <c r="O37" i="26" s="1"/>
  <c r="P37" i="26"/>
  <c r="Q37" i="26"/>
  <c r="R37" i="26" s="1"/>
  <c r="S37" i="26"/>
  <c r="AA115" i="27"/>
  <c r="AB115" i="27"/>
  <c r="AC115" i="27"/>
  <c r="AD115" i="27"/>
  <c r="AA116" i="27"/>
  <c r="AB116" i="27"/>
  <c r="AC116" i="27"/>
  <c r="AD116" i="27"/>
  <c r="AA117" i="27"/>
  <c r="AB117" i="27"/>
  <c r="AC117" i="27"/>
  <c r="AD117" i="27"/>
  <c r="AA118" i="27"/>
  <c r="AB118" i="27"/>
  <c r="AC118" i="27"/>
  <c r="AD118" i="27"/>
  <c r="AA119" i="27"/>
  <c r="AB119" i="27"/>
  <c r="AC119" i="27"/>
  <c r="AD119" i="27"/>
  <c r="AA120" i="27"/>
  <c r="AB120" i="27"/>
  <c r="AC120" i="27"/>
  <c r="AD120" i="27"/>
  <c r="AA121" i="27"/>
  <c r="AB121" i="27"/>
  <c r="AC121" i="27"/>
  <c r="AD121" i="27"/>
  <c r="AA122" i="27"/>
  <c r="AB122" i="27"/>
  <c r="AC122" i="27"/>
  <c r="AD122" i="27"/>
  <c r="AA123" i="27"/>
  <c r="AB123" i="27"/>
  <c r="AC123" i="27"/>
  <c r="AD123" i="27"/>
  <c r="AA124" i="27"/>
  <c r="AB124" i="27"/>
  <c r="AC124" i="27"/>
  <c r="AD124" i="27"/>
  <c r="AA125" i="27"/>
  <c r="AB125" i="27"/>
  <c r="AC125" i="27"/>
  <c r="AD125" i="27"/>
  <c r="AA126" i="27"/>
  <c r="AB126" i="27"/>
  <c r="AC126" i="27"/>
  <c r="AD126" i="27"/>
  <c r="AA127" i="27"/>
  <c r="AB127" i="27"/>
  <c r="AC127" i="27"/>
  <c r="AD127" i="27"/>
  <c r="AA128" i="27"/>
  <c r="AB128" i="27"/>
  <c r="AC128" i="27"/>
  <c r="AD128" i="27"/>
  <c r="AA1559" i="10"/>
  <c r="AB1559" i="10"/>
  <c r="AC1559" i="10"/>
  <c r="AD1559" i="10"/>
  <c r="AA1560" i="10"/>
  <c r="AB1560" i="10"/>
  <c r="AC1560" i="10"/>
  <c r="AD1560" i="10"/>
  <c r="AA1561" i="10"/>
  <c r="AB1561" i="10"/>
  <c r="AC1561" i="10"/>
  <c r="AD1561" i="10"/>
  <c r="AA1562" i="10"/>
  <c r="AB1562" i="10"/>
  <c r="AC1562" i="10"/>
  <c r="AD1562" i="10"/>
  <c r="AA1563" i="10"/>
  <c r="AB1563" i="10"/>
  <c r="AC1563" i="10"/>
  <c r="AD1563" i="10"/>
  <c r="AA1564" i="10"/>
  <c r="AB1564" i="10"/>
  <c r="AC1564" i="10"/>
  <c r="AD1564" i="10"/>
  <c r="AA1565" i="10"/>
  <c r="AB1565" i="10"/>
  <c r="AC1565" i="10"/>
  <c r="AD1565" i="10"/>
  <c r="AA1566" i="10"/>
  <c r="AB1566" i="10"/>
  <c r="AC1566" i="10"/>
  <c r="AD1566" i="10"/>
  <c r="AA1567" i="10"/>
  <c r="AB1567" i="10"/>
  <c r="AC1567" i="10"/>
  <c r="AD1567" i="10"/>
  <c r="AA1568" i="10"/>
  <c r="AB1568" i="10"/>
  <c r="AC1568" i="10"/>
  <c r="AD1568" i="10"/>
  <c r="AA1569" i="10"/>
  <c r="AB1569" i="10"/>
  <c r="AC1569" i="10"/>
  <c r="AD1569" i="10"/>
  <c r="AA1570" i="10"/>
  <c r="AB1570" i="10"/>
  <c r="AC1570" i="10"/>
  <c r="AD1570" i="10"/>
  <c r="AA1571" i="10"/>
  <c r="AB1571" i="10"/>
  <c r="AC1571" i="10"/>
  <c r="AD1571" i="10"/>
  <c r="AA1572" i="10"/>
  <c r="AB1572" i="10"/>
  <c r="AC1572" i="10"/>
  <c r="AD1572" i="10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1545" i="10"/>
  <c r="AB1545" i="10"/>
  <c r="AC1545" i="10"/>
  <c r="AD1545" i="10"/>
  <c r="AA1546" i="10"/>
  <c r="AB1546" i="10"/>
  <c r="AC1546" i="10"/>
  <c r="AD1546" i="10"/>
  <c r="AA1547" i="10"/>
  <c r="AB1547" i="10"/>
  <c r="AC1547" i="10"/>
  <c r="AD1547" i="10"/>
  <c r="AA1548" i="10"/>
  <c r="AB1548" i="10"/>
  <c r="AC1548" i="10"/>
  <c r="AD1548" i="10"/>
  <c r="AA1549" i="10"/>
  <c r="AB1549" i="10"/>
  <c r="AC1549" i="10"/>
  <c r="AD1549" i="10"/>
  <c r="AA1550" i="10"/>
  <c r="AB1550" i="10"/>
  <c r="AC1550" i="10"/>
  <c r="AD1550" i="10"/>
  <c r="AA1551" i="10"/>
  <c r="AB1551" i="10"/>
  <c r="AC1551" i="10"/>
  <c r="AD1551" i="10"/>
  <c r="AA1552" i="10"/>
  <c r="AB1552" i="10"/>
  <c r="AC1552" i="10"/>
  <c r="AD1552" i="10"/>
  <c r="AA1553" i="10"/>
  <c r="AB1553" i="10"/>
  <c r="AC1553" i="10"/>
  <c r="AD1553" i="10"/>
  <c r="AA1554" i="10"/>
  <c r="AB1554" i="10"/>
  <c r="AC1554" i="10"/>
  <c r="AD1554" i="10"/>
  <c r="AA1555" i="10"/>
  <c r="AB1555" i="10"/>
  <c r="AC1555" i="10"/>
  <c r="AD1555" i="10"/>
  <c r="AA1556" i="10"/>
  <c r="AB1556" i="10"/>
  <c r="AC1556" i="10"/>
  <c r="AD1556" i="10"/>
  <c r="AA1557" i="10"/>
  <c r="AB1557" i="10"/>
  <c r="AC1557" i="10"/>
  <c r="AD1557" i="10"/>
  <c r="AA1558" i="10"/>
  <c r="AB1558" i="10"/>
  <c r="AC1558" i="10"/>
  <c r="AD1558" i="10"/>
  <c r="AA101" i="27"/>
  <c r="AB101" i="27"/>
  <c r="AC101" i="27"/>
  <c r="AD101" i="27"/>
  <c r="AA102" i="27"/>
  <c r="AB102" i="27"/>
  <c r="AC102" i="27"/>
  <c r="AD102" i="27"/>
  <c r="AA103" i="27"/>
  <c r="AB103" i="27"/>
  <c r="AC103" i="27"/>
  <c r="AD103" i="27"/>
  <c r="AA104" i="27"/>
  <c r="AB104" i="27"/>
  <c r="AC104" i="27"/>
  <c r="AD104" i="27"/>
  <c r="AA105" i="27"/>
  <c r="AB105" i="27"/>
  <c r="AC105" i="27"/>
  <c r="AD105" i="27"/>
  <c r="AA106" i="27"/>
  <c r="AB106" i="27"/>
  <c r="AC106" i="27"/>
  <c r="AD106" i="27"/>
  <c r="AA107" i="27"/>
  <c r="AB107" i="27"/>
  <c r="AC107" i="27"/>
  <c r="AD107" i="27"/>
  <c r="AA108" i="27"/>
  <c r="AB108" i="27"/>
  <c r="AC108" i="27"/>
  <c r="AD108" i="27"/>
  <c r="AA109" i="27"/>
  <c r="AB109" i="27"/>
  <c r="AC109" i="27"/>
  <c r="AD109" i="27"/>
  <c r="AA110" i="27"/>
  <c r="AB110" i="27"/>
  <c r="AC110" i="27"/>
  <c r="AD110" i="27"/>
  <c r="AA111" i="27"/>
  <c r="AB111" i="27"/>
  <c r="AC111" i="27"/>
  <c r="AD111" i="27"/>
  <c r="AA112" i="27"/>
  <c r="AB112" i="27"/>
  <c r="AC112" i="27"/>
  <c r="AD112" i="27"/>
  <c r="AA113" i="27"/>
  <c r="AB113" i="27"/>
  <c r="AC113" i="27"/>
  <c r="AD113" i="27"/>
  <c r="AA114" i="27"/>
  <c r="AB114" i="27"/>
  <c r="AC114" i="27"/>
  <c r="AD114" i="27"/>
  <c r="U5" i="26"/>
  <c r="V5" i="26"/>
  <c r="W5" i="26"/>
  <c r="X5" i="26"/>
  <c r="Y5" i="26"/>
  <c r="Z5" i="26"/>
  <c r="AA5" i="26"/>
  <c r="AB5" i="26"/>
  <c r="AC5" i="26"/>
  <c r="AD5" i="26"/>
  <c r="AE5" i="26"/>
  <c r="AF5" i="26"/>
  <c r="AG5" i="26"/>
  <c r="AH5" i="26"/>
  <c r="AI5" i="26"/>
  <c r="T5" i="26"/>
  <c r="H5" i="26"/>
  <c r="I5" i="26"/>
  <c r="J5" i="26" a="1"/>
  <c r="J5" i="26" s="1"/>
  <c r="K5" i="26"/>
  <c r="L5" i="26"/>
  <c r="M5" i="26"/>
  <c r="N5" i="26"/>
  <c r="O5" i="26" s="1"/>
  <c r="P5" i="26"/>
  <c r="Q5" i="26"/>
  <c r="R5" i="26" s="1"/>
  <c r="S5" i="26"/>
  <c r="U19" i="26"/>
  <c r="V19" i="26"/>
  <c r="W19" i="26"/>
  <c r="X19" i="26"/>
  <c r="Y19" i="26"/>
  <c r="Z19" i="26"/>
  <c r="AA19" i="26"/>
  <c r="AB19" i="26"/>
  <c r="AC19" i="26"/>
  <c r="AD19" i="26"/>
  <c r="AE19" i="26"/>
  <c r="AF19" i="26"/>
  <c r="AG19" i="26"/>
  <c r="AH19" i="26"/>
  <c r="AI19" i="26"/>
  <c r="T19" i="26"/>
  <c r="H19" i="26"/>
  <c r="I19" i="26"/>
  <c r="J19" i="26" a="1"/>
  <c r="J19" i="26" s="1"/>
  <c r="K19" i="26"/>
  <c r="L19" i="26"/>
  <c r="M19" i="26"/>
  <c r="N19" i="26"/>
  <c r="O19" i="26" s="1"/>
  <c r="P19" i="26"/>
  <c r="Q19" i="26"/>
  <c r="R19" i="26" s="1"/>
  <c r="S19" i="26"/>
  <c r="AA85" i="27"/>
  <c r="AB85" i="27"/>
  <c r="AC85" i="27"/>
  <c r="AD85" i="27"/>
  <c r="AA86" i="27"/>
  <c r="AB86" i="27"/>
  <c r="AC86" i="27"/>
  <c r="AD86" i="27"/>
  <c r="AA87" i="27"/>
  <c r="AB87" i="27"/>
  <c r="AC87" i="27"/>
  <c r="AD87" i="27"/>
  <c r="AA88" i="27"/>
  <c r="AB88" i="27"/>
  <c r="AC88" i="27"/>
  <c r="AD88" i="27"/>
  <c r="AA89" i="27"/>
  <c r="AB89" i="27"/>
  <c r="AC89" i="27"/>
  <c r="AD89" i="27"/>
  <c r="AA90" i="27"/>
  <c r="AB90" i="27"/>
  <c r="AC90" i="27"/>
  <c r="AD90" i="27"/>
  <c r="AA91" i="27"/>
  <c r="AB91" i="27"/>
  <c r="AC91" i="27"/>
  <c r="AD91" i="27"/>
  <c r="AA92" i="27"/>
  <c r="AB92" i="27"/>
  <c r="AC92" i="27"/>
  <c r="AD92" i="27"/>
  <c r="AA93" i="27"/>
  <c r="AB93" i="27"/>
  <c r="AC93" i="27"/>
  <c r="AD93" i="27"/>
  <c r="AA94" i="27"/>
  <c r="AB94" i="27"/>
  <c r="AC94" i="27"/>
  <c r="AD94" i="27"/>
  <c r="AA95" i="27"/>
  <c r="AB95" i="27"/>
  <c r="AC95" i="27"/>
  <c r="AD95" i="27"/>
  <c r="AA96" i="27"/>
  <c r="AB96" i="27"/>
  <c r="AC96" i="27"/>
  <c r="AD96" i="27"/>
  <c r="AA97" i="27"/>
  <c r="AB97" i="27"/>
  <c r="AC97" i="27"/>
  <c r="AD97" i="27"/>
  <c r="AA98" i="27"/>
  <c r="AB98" i="27"/>
  <c r="AC98" i="27"/>
  <c r="AD98" i="27"/>
  <c r="AA99" i="27"/>
  <c r="AB99" i="27"/>
  <c r="AC99" i="27"/>
  <c r="AD99" i="27"/>
  <c r="AA100" i="27"/>
  <c r="AB100" i="27"/>
  <c r="AC100" i="27"/>
  <c r="AD100" i="27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U6" i="11"/>
  <c r="H6" i="11"/>
  <c r="I6" i="11"/>
  <c r="J6" i="11" a="1"/>
  <c r="J6" i="11" s="1"/>
  <c r="K6" i="11" a="1"/>
  <c r="K6" i="11" s="1"/>
  <c r="L6" i="11"/>
  <c r="M6" i="11"/>
  <c r="N6" i="11"/>
  <c r="O6" i="11"/>
  <c r="P6" i="11" s="1"/>
  <c r="Q6" i="11"/>
  <c r="R6" i="11"/>
  <c r="S6" i="11" s="1"/>
  <c r="T6" i="11"/>
  <c r="AA1529" i="10"/>
  <c r="AB1529" i="10"/>
  <c r="AC1529" i="10"/>
  <c r="AD1529" i="10"/>
  <c r="AA1530" i="10"/>
  <c r="AB1530" i="10"/>
  <c r="AC1530" i="10"/>
  <c r="AD1530" i="10"/>
  <c r="AA1531" i="10"/>
  <c r="AB1531" i="10"/>
  <c r="AC1531" i="10"/>
  <c r="AD1531" i="10"/>
  <c r="AA1532" i="10"/>
  <c r="AB1532" i="10"/>
  <c r="AC1532" i="10"/>
  <c r="AD1532" i="10"/>
  <c r="AA1533" i="10"/>
  <c r="AB1533" i="10"/>
  <c r="AC1533" i="10"/>
  <c r="AD1533" i="10"/>
  <c r="AA1534" i="10"/>
  <c r="AB1534" i="10"/>
  <c r="AC1534" i="10"/>
  <c r="AD1534" i="10"/>
  <c r="AA1535" i="10"/>
  <c r="AB1535" i="10"/>
  <c r="AC1535" i="10"/>
  <c r="AD1535" i="10"/>
  <c r="AA1536" i="10"/>
  <c r="AB1536" i="10"/>
  <c r="AC1536" i="10"/>
  <c r="AD1536" i="10"/>
  <c r="AA1537" i="10"/>
  <c r="AB1537" i="10"/>
  <c r="AC1537" i="10"/>
  <c r="AD1537" i="10"/>
  <c r="AA1538" i="10"/>
  <c r="AB1538" i="10"/>
  <c r="AC1538" i="10"/>
  <c r="AD1538" i="10"/>
  <c r="AA1539" i="10"/>
  <c r="AB1539" i="10"/>
  <c r="AC1539" i="10"/>
  <c r="AD1539" i="10"/>
  <c r="AA1540" i="10"/>
  <c r="AB1540" i="10"/>
  <c r="AC1540" i="10"/>
  <c r="AD1540" i="10"/>
  <c r="AA1541" i="10"/>
  <c r="AB1541" i="10"/>
  <c r="AC1541" i="10"/>
  <c r="AD1541" i="10"/>
  <c r="AA1542" i="10"/>
  <c r="AB1542" i="10"/>
  <c r="AC1542" i="10"/>
  <c r="AD1542" i="10"/>
  <c r="AA1543" i="10"/>
  <c r="AB1543" i="10"/>
  <c r="AC1543" i="10"/>
  <c r="AD1543" i="10"/>
  <c r="AA1544" i="10"/>
  <c r="AB1544" i="10"/>
  <c r="AC1544" i="10"/>
  <c r="AD1544" i="10"/>
  <c r="AO3" i="24"/>
  <c r="AO4" i="24"/>
  <c r="AO5" i="24"/>
  <c r="AO6" i="24"/>
  <c r="AO7" i="24"/>
  <c r="AO8" i="24"/>
  <c r="AO9" i="24"/>
  <c r="AO10" i="24"/>
  <c r="AO11" i="24"/>
  <c r="AO12" i="24"/>
  <c r="AO13" i="24"/>
  <c r="AO14" i="24"/>
  <c r="AO15" i="24"/>
  <c r="AO16" i="24"/>
  <c r="AO17" i="24"/>
  <c r="AO18" i="24"/>
  <c r="AO19" i="24"/>
  <c r="AO20" i="24"/>
  <c r="AO21" i="24"/>
  <c r="AO22" i="24"/>
  <c r="AO23" i="24"/>
  <c r="AO24" i="24"/>
  <c r="AO25" i="24"/>
  <c r="AO26" i="24"/>
  <c r="AO27" i="24"/>
  <c r="AO28" i="24"/>
  <c r="AO29" i="24"/>
  <c r="AO30" i="24"/>
  <c r="AO31" i="24"/>
  <c r="AO32" i="24"/>
  <c r="AO33" i="24"/>
  <c r="AO34" i="24"/>
  <c r="AO35" i="24"/>
  <c r="AO36" i="24"/>
  <c r="AO37" i="24"/>
  <c r="AO38" i="24"/>
  <c r="AO2" i="24"/>
  <c r="AS3" i="12"/>
  <c r="AS4" i="12"/>
  <c r="AS5" i="12"/>
  <c r="AS6" i="12"/>
  <c r="AS7" i="12"/>
  <c r="AS8" i="12"/>
  <c r="AS9" i="12"/>
  <c r="AS10" i="12"/>
  <c r="AS11" i="12"/>
  <c r="AS12" i="12"/>
  <c r="AS13" i="12"/>
  <c r="AS14" i="12"/>
  <c r="AS15" i="12"/>
  <c r="AS16" i="12"/>
  <c r="AS17" i="12"/>
  <c r="AS18" i="12"/>
  <c r="AS19" i="12"/>
  <c r="AS20" i="12"/>
  <c r="AS21" i="12"/>
  <c r="AS22" i="12"/>
  <c r="AS23" i="12"/>
  <c r="AS24" i="12"/>
  <c r="AS25" i="12"/>
  <c r="AS26" i="12"/>
  <c r="AS27" i="12"/>
  <c r="AS28" i="12"/>
  <c r="AS29" i="12"/>
  <c r="AS30" i="12"/>
  <c r="AS31" i="12"/>
  <c r="AS32" i="12"/>
  <c r="AS33" i="12"/>
  <c r="AS34" i="12"/>
  <c r="AS35" i="12"/>
  <c r="AS36" i="12"/>
  <c r="AS37" i="12"/>
  <c r="AS38" i="12"/>
  <c r="AS39" i="12"/>
  <c r="AS40" i="12"/>
  <c r="AS41" i="12"/>
  <c r="AS42" i="12"/>
  <c r="AS43" i="12"/>
  <c r="AS44" i="12"/>
  <c r="AS45" i="12"/>
  <c r="AS46" i="12"/>
  <c r="AS47" i="12"/>
  <c r="AS48" i="12"/>
  <c r="AS49" i="12"/>
  <c r="AS50" i="12"/>
  <c r="AS51" i="12"/>
  <c r="AS52" i="12"/>
  <c r="AS53" i="12"/>
  <c r="AS54" i="12"/>
  <c r="AS55" i="12"/>
  <c r="AS56" i="12"/>
  <c r="AS57" i="12"/>
  <c r="AS58" i="12"/>
  <c r="AS59" i="12"/>
  <c r="AS60" i="12"/>
  <c r="AS61" i="12"/>
  <c r="AS62" i="12"/>
  <c r="AS63" i="12"/>
  <c r="AS2" i="12"/>
  <c r="AI3" i="24"/>
  <c r="AI4" i="24"/>
  <c r="AI5" i="24"/>
  <c r="AI6" i="24"/>
  <c r="AI7" i="24"/>
  <c r="AI8" i="24"/>
  <c r="AI9" i="24"/>
  <c r="AI10" i="24"/>
  <c r="AI11" i="24"/>
  <c r="AI12" i="24"/>
  <c r="AI13" i="24"/>
  <c r="AI14" i="24"/>
  <c r="AI15" i="24"/>
  <c r="AI16" i="24"/>
  <c r="AI17" i="24"/>
  <c r="AI18" i="24"/>
  <c r="AI19" i="24"/>
  <c r="AI20" i="24"/>
  <c r="AI21" i="24"/>
  <c r="AI22" i="24"/>
  <c r="AI23" i="24"/>
  <c r="AI24" i="24"/>
  <c r="AI25" i="24"/>
  <c r="AI26" i="24"/>
  <c r="AI27" i="24"/>
  <c r="AI28" i="24"/>
  <c r="AI29" i="24"/>
  <c r="AI30" i="24"/>
  <c r="AI31" i="24"/>
  <c r="AI32" i="24"/>
  <c r="AI33" i="24"/>
  <c r="AI34" i="24"/>
  <c r="AI35" i="24"/>
  <c r="AI36" i="24"/>
  <c r="AI37" i="24"/>
  <c r="AI38" i="24"/>
  <c r="AI2" i="24"/>
  <c r="AM3" i="12"/>
  <c r="AM4" i="12"/>
  <c r="AM5" i="12"/>
  <c r="AM6" i="12"/>
  <c r="AM7" i="12"/>
  <c r="AM8" i="12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AM56" i="12"/>
  <c r="AM57" i="12"/>
  <c r="AM58" i="12"/>
  <c r="AM59" i="12"/>
  <c r="AM60" i="12"/>
  <c r="AM61" i="12"/>
  <c r="AM62" i="12"/>
  <c r="AM63" i="12"/>
  <c r="AM2" i="12"/>
  <c r="AK2" i="12"/>
  <c r="AF3" i="24"/>
  <c r="AF4" i="24"/>
  <c r="AF5" i="24"/>
  <c r="AF6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F35" i="24"/>
  <c r="AF36" i="24"/>
  <c r="AF37" i="24"/>
  <c r="AF38" i="24"/>
  <c r="AF2" i="24"/>
  <c r="AJ3" i="12"/>
  <c r="AJ4" i="12"/>
  <c r="AJ5" i="12"/>
  <c r="AJ6" i="12"/>
  <c r="AJ7" i="12"/>
  <c r="AJ8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56" i="12"/>
  <c r="AJ57" i="12"/>
  <c r="AJ58" i="12"/>
  <c r="AJ59" i="12"/>
  <c r="AJ60" i="12"/>
  <c r="AJ61" i="12"/>
  <c r="AJ62" i="12"/>
  <c r="AJ63" i="12"/>
  <c r="AJ2" i="12"/>
  <c r="Z3" i="24"/>
  <c r="Z4" i="24"/>
  <c r="Z5" i="24"/>
  <c r="Z6" i="24"/>
  <c r="Z7" i="24"/>
  <c r="Z8" i="24"/>
  <c r="Z9" i="24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2" i="24"/>
  <c r="AD3" i="12"/>
  <c r="AD4" i="12"/>
  <c r="AD5" i="12"/>
  <c r="AD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55" i="12"/>
  <c r="AD56" i="12"/>
  <c r="AD57" i="12"/>
  <c r="AD58" i="12"/>
  <c r="AD59" i="12"/>
  <c r="AD60" i="12"/>
  <c r="AD61" i="12"/>
  <c r="AD62" i="12"/>
  <c r="AD63" i="12"/>
  <c r="AD2" i="12"/>
  <c r="AA1514" i="10"/>
  <c r="AB1514" i="10"/>
  <c r="AC1514" i="10"/>
  <c r="AD1514" i="10"/>
  <c r="AA1515" i="10"/>
  <c r="AB1515" i="10"/>
  <c r="AC1515" i="10"/>
  <c r="AD1515" i="10"/>
  <c r="AA1516" i="10"/>
  <c r="AB1516" i="10"/>
  <c r="AC1516" i="10"/>
  <c r="AD1516" i="10"/>
  <c r="AA1517" i="10"/>
  <c r="AB1517" i="10"/>
  <c r="AC1517" i="10"/>
  <c r="AD1517" i="10"/>
  <c r="AA1518" i="10"/>
  <c r="AB1518" i="10"/>
  <c r="AC1518" i="10"/>
  <c r="AD1518" i="10"/>
  <c r="AA1519" i="10"/>
  <c r="AB1519" i="10"/>
  <c r="AC1519" i="10"/>
  <c r="AD1519" i="10"/>
  <c r="AA1520" i="10"/>
  <c r="AB1520" i="10"/>
  <c r="AC1520" i="10"/>
  <c r="AD1520" i="10"/>
  <c r="AA1521" i="10"/>
  <c r="AB1521" i="10"/>
  <c r="AC1521" i="10"/>
  <c r="AD1521" i="10"/>
  <c r="AA1522" i="10"/>
  <c r="AB1522" i="10"/>
  <c r="AC1522" i="10"/>
  <c r="AD1522" i="10"/>
  <c r="AA1523" i="10"/>
  <c r="AB1523" i="10"/>
  <c r="AC1523" i="10"/>
  <c r="AD1523" i="10"/>
  <c r="AA1524" i="10"/>
  <c r="AB1524" i="10"/>
  <c r="AC1524" i="10"/>
  <c r="AD1524" i="10"/>
  <c r="AA1525" i="10"/>
  <c r="AB1525" i="10"/>
  <c r="AC1525" i="10"/>
  <c r="AD1525" i="10"/>
  <c r="AA1526" i="10"/>
  <c r="AB1526" i="10"/>
  <c r="AC1526" i="10"/>
  <c r="AD1526" i="10"/>
  <c r="AA1527" i="10"/>
  <c r="AB1527" i="10"/>
  <c r="AC1527" i="10"/>
  <c r="AD1527" i="10"/>
  <c r="AA1528" i="10"/>
  <c r="AB1528" i="10"/>
  <c r="AC1528" i="10"/>
  <c r="AD1528" i="10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T25" i="26"/>
  <c r="H25" i="26"/>
  <c r="I25" i="26"/>
  <c r="J25" i="26" a="1"/>
  <c r="J25" i="26" s="1"/>
  <c r="K25" i="26"/>
  <c r="L25" i="26"/>
  <c r="M25" i="26"/>
  <c r="N25" i="26"/>
  <c r="O25" i="26" s="1"/>
  <c r="P25" i="26"/>
  <c r="Q25" i="26"/>
  <c r="R25" i="26" s="1"/>
  <c r="S25" i="26"/>
  <c r="AA70" i="27"/>
  <c r="AB70" i="27"/>
  <c r="AC70" i="27"/>
  <c r="AD70" i="27"/>
  <c r="AA71" i="27"/>
  <c r="AB71" i="27"/>
  <c r="AC71" i="27"/>
  <c r="AD71" i="27"/>
  <c r="AA72" i="27"/>
  <c r="AB72" i="27"/>
  <c r="AC72" i="27"/>
  <c r="AD72" i="27"/>
  <c r="AA73" i="27"/>
  <c r="AB73" i="27"/>
  <c r="AC73" i="27"/>
  <c r="AD73" i="27"/>
  <c r="AA74" i="27"/>
  <c r="AB74" i="27"/>
  <c r="AC74" i="27"/>
  <c r="AD74" i="27"/>
  <c r="AA75" i="27"/>
  <c r="AB75" i="27"/>
  <c r="AC75" i="27"/>
  <c r="AD75" i="27"/>
  <c r="AA76" i="27"/>
  <c r="AB76" i="27"/>
  <c r="AC76" i="27"/>
  <c r="AD76" i="27"/>
  <c r="AA77" i="27"/>
  <c r="AB77" i="27"/>
  <c r="AC77" i="27"/>
  <c r="AD77" i="27"/>
  <c r="AA78" i="27"/>
  <c r="AB78" i="27"/>
  <c r="AC78" i="27"/>
  <c r="AD78" i="27"/>
  <c r="AA79" i="27"/>
  <c r="AB79" i="27"/>
  <c r="AC79" i="27"/>
  <c r="AD79" i="27"/>
  <c r="AA80" i="27"/>
  <c r="AB80" i="27"/>
  <c r="AC80" i="27"/>
  <c r="AD80" i="27"/>
  <c r="AA81" i="27"/>
  <c r="AB81" i="27"/>
  <c r="AC81" i="27"/>
  <c r="AD81" i="27"/>
  <c r="AA82" i="27"/>
  <c r="AB82" i="27"/>
  <c r="AC82" i="27"/>
  <c r="AD82" i="27"/>
  <c r="AA83" i="27"/>
  <c r="AB83" i="27"/>
  <c r="AC83" i="27"/>
  <c r="AD83" i="27"/>
  <c r="AA84" i="27"/>
  <c r="AB84" i="27"/>
  <c r="AC84" i="27"/>
  <c r="AD84" i="27"/>
  <c r="AA1502" i="10"/>
  <c r="AB1502" i="10"/>
  <c r="AC1502" i="10"/>
  <c r="AD1502" i="10"/>
  <c r="AA1503" i="10"/>
  <c r="AB1503" i="10"/>
  <c r="AC1503" i="10"/>
  <c r="AD1503" i="10"/>
  <c r="AA1504" i="10"/>
  <c r="AB1504" i="10"/>
  <c r="AC1504" i="10"/>
  <c r="AD1504" i="10"/>
  <c r="AA1505" i="10"/>
  <c r="AB1505" i="10"/>
  <c r="AC1505" i="10"/>
  <c r="AD1505" i="10"/>
  <c r="AA1506" i="10"/>
  <c r="AB1506" i="10"/>
  <c r="AC1506" i="10"/>
  <c r="AD1506" i="10"/>
  <c r="AA1507" i="10"/>
  <c r="AB1507" i="10"/>
  <c r="AC1507" i="10"/>
  <c r="AD1507" i="10"/>
  <c r="AA1508" i="10"/>
  <c r="AB1508" i="10"/>
  <c r="AC1508" i="10"/>
  <c r="AD1508" i="10"/>
  <c r="AA1509" i="10"/>
  <c r="AB1509" i="10"/>
  <c r="AC1509" i="10"/>
  <c r="AD1509" i="10"/>
  <c r="AA1510" i="10"/>
  <c r="AB1510" i="10"/>
  <c r="AC1510" i="10"/>
  <c r="AD1510" i="10"/>
  <c r="AA1511" i="10"/>
  <c r="AB1511" i="10"/>
  <c r="AC1511" i="10"/>
  <c r="AD1511" i="10"/>
  <c r="AA1512" i="10"/>
  <c r="AB1512" i="10"/>
  <c r="AC1512" i="10"/>
  <c r="AD1512" i="10"/>
  <c r="AA1513" i="10"/>
  <c r="AB1513" i="10"/>
  <c r="AC1513" i="10"/>
  <c r="AD1513" i="10"/>
  <c r="AA58" i="27"/>
  <c r="AB58" i="27"/>
  <c r="AC58" i="27"/>
  <c r="AD58" i="27"/>
  <c r="AA59" i="27"/>
  <c r="AB59" i="27"/>
  <c r="AC59" i="27"/>
  <c r="AD59" i="27"/>
  <c r="AA60" i="27"/>
  <c r="AB60" i="27"/>
  <c r="AC60" i="27"/>
  <c r="AD60" i="27"/>
  <c r="AA61" i="27"/>
  <c r="AB61" i="27"/>
  <c r="AC61" i="27"/>
  <c r="AD61" i="27"/>
  <c r="AA62" i="27"/>
  <c r="AB62" i="27"/>
  <c r="AC62" i="27"/>
  <c r="AD62" i="27"/>
  <c r="AA63" i="27"/>
  <c r="AB63" i="27"/>
  <c r="AC63" i="27"/>
  <c r="AD63" i="27"/>
  <c r="AA64" i="27"/>
  <c r="AB64" i="27"/>
  <c r="AC64" i="27"/>
  <c r="AD64" i="27"/>
  <c r="AA65" i="27"/>
  <c r="AB65" i="27"/>
  <c r="AC65" i="27"/>
  <c r="AD65" i="27"/>
  <c r="AA66" i="27"/>
  <c r="AB66" i="27"/>
  <c r="AC66" i="27"/>
  <c r="AD66" i="27"/>
  <c r="AA67" i="27"/>
  <c r="AB67" i="27"/>
  <c r="AC67" i="27"/>
  <c r="AD67" i="27"/>
  <c r="AA68" i="27"/>
  <c r="AB68" i="27"/>
  <c r="AC68" i="27"/>
  <c r="AD68" i="27"/>
  <c r="AA69" i="27"/>
  <c r="AB69" i="27"/>
  <c r="AC69" i="27"/>
  <c r="AD69" i="27"/>
  <c r="U41" i="26" l="1"/>
  <c r="V41" i="26"/>
  <c r="W41" i="26"/>
  <c r="X41" i="26"/>
  <c r="Y41" i="26"/>
  <c r="Z41" i="26"/>
  <c r="AA41" i="26"/>
  <c r="AB41" i="26"/>
  <c r="AC41" i="26"/>
  <c r="AD41" i="26"/>
  <c r="AE41" i="26"/>
  <c r="AF41" i="26"/>
  <c r="AG41" i="26"/>
  <c r="AH41" i="26"/>
  <c r="AI41" i="26"/>
  <c r="T41" i="26"/>
  <c r="U14" i="26"/>
  <c r="V14" i="26"/>
  <c r="W14" i="26"/>
  <c r="X14" i="26"/>
  <c r="Y14" i="26"/>
  <c r="Z14" i="26"/>
  <c r="AA14" i="26"/>
  <c r="AB14" i="26"/>
  <c r="AC14" i="26"/>
  <c r="AD14" i="26"/>
  <c r="AE14" i="26"/>
  <c r="AF14" i="26"/>
  <c r="AG14" i="26"/>
  <c r="AH14" i="26"/>
  <c r="AI14" i="26"/>
  <c r="T14" i="26"/>
  <c r="U13" i="26"/>
  <c r="V13" i="26"/>
  <c r="W13" i="26"/>
  <c r="X13" i="26"/>
  <c r="Y13" i="26"/>
  <c r="Z13" i="26"/>
  <c r="AA13" i="26"/>
  <c r="AB13" i="26"/>
  <c r="AC13" i="26"/>
  <c r="AD13" i="26"/>
  <c r="AE13" i="26"/>
  <c r="AF13" i="26"/>
  <c r="AG13" i="26"/>
  <c r="AH13" i="26"/>
  <c r="AI13" i="26"/>
  <c r="T13" i="26"/>
  <c r="T12" i="26"/>
  <c r="U7" i="26"/>
  <c r="V7" i="26"/>
  <c r="W7" i="26"/>
  <c r="X7" i="26"/>
  <c r="Y7" i="26"/>
  <c r="Z7" i="26"/>
  <c r="AA7" i="26"/>
  <c r="AB7" i="26"/>
  <c r="AC7" i="26"/>
  <c r="AD7" i="26"/>
  <c r="AE7" i="26"/>
  <c r="AF7" i="26"/>
  <c r="AG7" i="26"/>
  <c r="AH7" i="26"/>
  <c r="AI7" i="26"/>
  <c r="T7" i="26"/>
  <c r="H41" i="26"/>
  <c r="I41" i="26"/>
  <c r="J41" i="26" a="1"/>
  <c r="J41" i="26" s="1"/>
  <c r="K41" i="26"/>
  <c r="L41" i="26"/>
  <c r="M41" i="26"/>
  <c r="N41" i="26"/>
  <c r="O41" i="26" s="1"/>
  <c r="P41" i="26"/>
  <c r="Q41" i="26"/>
  <c r="R41" i="26" s="1"/>
  <c r="S41" i="26"/>
  <c r="H7" i="26"/>
  <c r="I7" i="26"/>
  <c r="J7" i="26" a="1"/>
  <c r="J7" i="26" s="1"/>
  <c r="K7" i="26"/>
  <c r="L7" i="26"/>
  <c r="M7" i="26"/>
  <c r="N7" i="26"/>
  <c r="O7" i="26" s="1"/>
  <c r="P7" i="26"/>
  <c r="Q7" i="26"/>
  <c r="R7" i="26" s="1"/>
  <c r="S7" i="26"/>
  <c r="H8" i="26"/>
  <c r="I8" i="26"/>
  <c r="J8" i="26" a="1"/>
  <c r="J8" i="26" s="1"/>
  <c r="K8" i="26"/>
  <c r="L8" i="26"/>
  <c r="N8" i="26"/>
  <c r="O8" i="26" s="1"/>
  <c r="Q8" i="26"/>
  <c r="R8" i="26" s="1"/>
  <c r="S8" i="26"/>
  <c r="H9" i="26"/>
  <c r="I9" i="26"/>
  <c r="J9" i="26" a="1"/>
  <c r="J9" i="26" s="1"/>
  <c r="K9" i="26"/>
  <c r="L9" i="26"/>
  <c r="M9" i="26"/>
  <c r="N9" i="26"/>
  <c r="O9" i="26" s="1"/>
  <c r="P9" i="26"/>
  <c r="Q9" i="26"/>
  <c r="R9" i="26" s="1"/>
  <c r="S9" i="26"/>
  <c r="H10" i="26"/>
  <c r="I10" i="26"/>
  <c r="J10" i="26" a="1"/>
  <c r="J10" i="26" s="1"/>
  <c r="K10" i="26"/>
  <c r="L10" i="26"/>
  <c r="M10" i="26"/>
  <c r="N10" i="26"/>
  <c r="O10" i="26"/>
  <c r="P10" i="26"/>
  <c r="Q10" i="26"/>
  <c r="R10" i="26" s="1"/>
  <c r="S10" i="26"/>
  <c r="H11" i="26"/>
  <c r="I11" i="26"/>
  <c r="J11" i="26" a="1"/>
  <c r="J11" i="26" s="1"/>
  <c r="K11" i="26"/>
  <c r="L11" i="26"/>
  <c r="M11" i="26"/>
  <c r="N11" i="26"/>
  <c r="O11" i="26" s="1"/>
  <c r="P11" i="26"/>
  <c r="Q11" i="26"/>
  <c r="R11" i="26" s="1"/>
  <c r="S11" i="26"/>
  <c r="H12" i="26"/>
  <c r="I12" i="26"/>
  <c r="J12" i="26" a="1"/>
  <c r="J12" i="26" s="1"/>
  <c r="K12" i="26"/>
  <c r="L12" i="26"/>
  <c r="N12" i="26"/>
  <c r="O12" i="26" s="1"/>
  <c r="Q12" i="26"/>
  <c r="R12" i="26" s="1"/>
  <c r="H13" i="26"/>
  <c r="I13" i="26"/>
  <c r="J13" i="26" a="1"/>
  <c r="J13" i="26" s="1"/>
  <c r="K13" i="26"/>
  <c r="L13" i="26"/>
  <c r="M13" i="26"/>
  <c r="N13" i="26"/>
  <c r="O13" i="26" s="1"/>
  <c r="P13" i="26"/>
  <c r="Q13" i="26"/>
  <c r="R13" i="26" s="1"/>
  <c r="S13" i="26"/>
  <c r="H14" i="26"/>
  <c r="I14" i="26"/>
  <c r="J14" i="26" a="1"/>
  <c r="J14" i="26" s="1"/>
  <c r="K14" i="26"/>
  <c r="L14" i="26"/>
  <c r="M14" i="26"/>
  <c r="N14" i="26"/>
  <c r="O14" i="26" s="1"/>
  <c r="P14" i="26"/>
  <c r="Q14" i="26"/>
  <c r="R14" i="26" s="1"/>
  <c r="S14" i="26"/>
  <c r="AA1486" i="10"/>
  <c r="AB1486" i="10"/>
  <c r="AC1486" i="10"/>
  <c r="AD1486" i="10"/>
  <c r="AA1487" i="10"/>
  <c r="AB1487" i="10"/>
  <c r="AC1487" i="10"/>
  <c r="AD1487" i="10"/>
  <c r="AA1488" i="10"/>
  <c r="AB1488" i="10"/>
  <c r="AC1488" i="10"/>
  <c r="AD1488" i="10"/>
  <c r="AA1489" i="10"/>
  <c r="AB1489" i="10"/>
  <c r="AC1489" i="10"/>
  <c r="AD1489" i="10"/>
  <c r="AA1490" i="10"/>
  <c r="AB1490" i="10"/>
  <c r="AC1490" i="10"/>
  <c r="AD1490" i="10"/>
  <c r="AA1491" i="10"/>
  <c r="AB1491" i="10"/>
  <c r="AC1491" i="10"/>
  <c r="AD1491" i="10"/>
  <c r="AA1492" i="10"/>
  <c r="AB1492" i="10"/>
  <c r="AC1492" i="10"/>
  <c r="AD1492" i="10"/>
  <c r="AA1493" i="10"/>
  <c r="AB1493" i="10"/>
  <c r="AC1493" i="10"/>
  <c r="AD1493" i="10"/>
  <c r="AA1494" i="10"/>
  <c r="AB1494" i="10"/>
  <c r="AC1494" i="10"/>
  <c r="AD1494" i="10"/>
  <c r="AA1495" i="10"/>
  <c r="AB1495" i="10"/>
  <c r="AC1495" i="10"/>
  <c r="AD1495" i="10"/>
  <c r="AA1496" i="10"/>
  <c r="AB1496" i="10"/>
  <c r="AC1496" i="10"/>
  <c r="AD1496" i="10"/>
  <c r="AA1497" i="10"/>
  <c r="AB1497" i="10"/>
  <c r="AC1497" i="10"/>
  <c r="AD1497" i="10"/>
  <c r="AA1498" i="10"/>
  <c r="AB1498" i="10"/>
  <c r="AC1498" i="10"/>
  <c r="AD1498" i="10"/>
  <c r="AA1499" i="10"/>
  <c r="AB1499" i="10"/>
  <c r="AC1499" i="10"/>
  <c r="AD1499" i="10"/>
  <c r="AA1500" i="10"/>
  <c r="AB1500" i="10"/>
  <c r="AC1500" i="10"/>
  <c r="AD1500" i="10"/>
  <c r="AA1501" i="10"/>
  <c r="AB1501" i="10"/>
  <c r="AC1501" i="10"/>
  <c r="AD1501" i="10"/>
  <c r="AA42" i="27"/>
  <c r="AB42" i="27"/>
  <c r="AC42" i="27"/>
  <c r="AD42" i="27"/>
  <c r="AA43" i="27"/>
  <c r="AB43" i="27"/>
  <c r="AC43" i="27"/>
  <c r="AD43" i="27"/>
  <c r="AA44" i="27"/>
  <c r="AB44" i="27"/>
  <c r="AC44" i="27"/>
  <c r="AD44" i="27"/>
  <c r="AA45" i="27"/>
  <c r="AB45" i="27"/>
  <c r="AC45" i="27"/>
  <c r="AD45" i="27"/>
  <c r="AA46" i="27"/>
  <c r="AB46" i="27"/>
  <c r="AC46" i="27"/>
  <c r="AD46" i="27"/>
  <c r="AA47" i="27"/>
  <c r="AB47" i="27"/>
  <c r="P8" i="26" s="1"/>
  <c r="AC47" i="27"/>
  <c r="AD47" i="27"/>
  <c r="M8" i="26" s="1"/>
  <c r="AA48" i="27"/>
  <c r="AB48" i="27"/>
  <c r="AC48" i="27"/>
  <c r="AD48" i="27"/>
  <c r="AA49" i="27"/>
  <c r="AB49" i="27"/>
  <c r="AC49" i="27"/>
  <c r="AD49" i="27"/>
  <c r="AA50" i="27"/>
  <c r="AB50" i="27"/>
  <c r="AC50" i="27"/>
  <c r="AD50" i="27"/>
  <c r="AA51" i="27"/>
  <c r="AB51" i="27"/>
  <c r="AC51" i="27"/>
  <c r="AD51" i="27"/>
  <c r="AA52" i="27"/>
  <c r="AB52" i="27"/>
  <c r="AC52" i="27"/>
  <c r="AD52" i="27"/>
  <c r="AA53" i="27"/>
  <c r="AB53" i="27"/>
  <c r="AC53" i="27"/>
  <c r="AD53" i="27"/>
  <c r="AA54" i="27"/>
  <c r="AB54" i="27"/>
  <c r="AC54" i="27"/>
  <c r="AD54" i="27"/>
  <c r="AA55" i="27"/>
  <c r="AB55" i="27"/>
  <c r="AC55" i="27"/>
  <c r="AD55" i="27"/>
  <c r="AA56" i="27"/>
  <c r="AB56" i="27"/>
  <c r="AC56" i="27"/>
  <c r="AD56" i="27"/>
  <c r="AA57" i="27"/>
  <c r="AB57" i="27"/>
  <c r="AC57" i="27"/>
  <c r="AD57" i="27"/>
  <c r="U39" i="26"/>
  <c r="V39" i="26"/>
  <c r="W39" i="26"/>
  <c r="X39" i="26"/>
  <c r="Y39" i="26"/>
  <c r="Z39" i="26"/>
  <c r="AA39" i="26"/>
  <c r="AB39" i="26"/>
  <c r="AC39" i="26"/>
  <c r="AD39" i="26"/>
  <c r="AE39" i="26"/>
  <c r="AF39" i="26"/>
  <c r="AG39" i="26"/>
  <c r="AH39" i="26"/>
  <c r="AI39" i="26"/>
  <c r="T39" i="26"/>
  <c r="U38" i="26"/>
  <c r="V38" i="26"/>
  <c r="W38" i="26"/>
  <c r="X38" i="26"/>
  <c r="Y38" i="26"/>
  <c r="Z38" i="26"/>
  <c r="AA38" i="26"/>
  <c r="AB38" i="26"/>
  <c r="AC38" i="26"/>
  <c r="AD38" i="26"/>
  <c r="AE38" i="26"/>
  <c r="AF38" i="26"/>
  <c r="AG38" i="26"/>
  <c r="AH38" i="26"/>
  <c r="AI38" i="26"/>
  <c r="T38" i="26"/>
  <c r="U32" i="26"/>
  <c r="V32" i="26"/>
  <c r="W32" i="26"/>
  <c r="X32" i="26"/>
  <c r="Y32" i="26"/>
  <c r="Z32" i="26"/>
  <c r="AA32" i="26"/>
  <c r="AB32" i="26"/>
  <c r="AC32" i="26"/>
  <c r="AD32" i="26"/>
  <c r="AE32" i="26"/>
  <c r="AF32" i="26"/>
  <c r="AG32" i="26"/>
  <c r="AH32" i="26"/>
  <c r="AI32" i="26"/>
  <c r="T32" i="26"/>
  <c r="U29" i="26"/>
  <c r="V29" i="26"/>
  <c r="W29" i="26"/>
  <c r="X29" i="26"/>
  <c r="Y29" i="26"/>
  <c r="Z29" i="26"/>
  <c r="AA29" i="26"/>
  <c r="AB29" i="26"/>
  <c r="AC29" i="26"/>
  <c r="AD29" i="26"/>
  <c r="AE29" i="26"/>
  <c r="AF29" i="26"/>
  <c r="AG29" i="26"/>
  <c r="AH29" i="26"/>
  <c r="AI29" i="26"/>
  <c r="T29" i="26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AG23" i="26"/>
  <c r="AH23" i="26"/>
  <c r="AI23" i="26"/>
  <c r="T23" i="26"/>
  <c r="T22" i="26"/>
  <c r="T21" i="26"/>
  <c r="T20" i="26"/>
  <c r="U17" i="26"/>
  <c r="V17" i="26"/>
  <c r="W17" i="26"/>
  <c r="X17" i="26"/>
  <c r="Y17" i="26"/>
  <c r="Z17" i="26"/>
  <c r="AA17" i="26"/>
  <c r="AB17" i="26"/>
  <c r="AC17" i="26"/>
  <c r="AD17" i="26"/>
  <c r="AE17" i="26"/>
  <c r="AF17" i="26"/>
  <c r="AG17" i="26"/>
  <c r="AH17" i="26"/>
  <c r="AI17" i="26"/>
  <c r="T17" i="26"/>
  <c r="U15" i="26"/>
  <c r="V15" i="26"/>
  <c r="W15" i="26"/>
  <c r="X15" i="26"/>
  <c r="Y15" i="26"/>
  <c r="Z15" i="26"/>
  <c r="AA15" i="26"/>
  <c r="AB15" i="26"/>
  <c r="AC15" i="26"/>
  <c r="AD15" i="26"/>
  <c r="AE15" i="26"/>
  <c r="AF15" i="26"/>
  <c r="AG15" i="26"/>
  <c r="AH15" i="26"/>
  <c r="AI15" i="26"/>
  <c r="T15" i="26"/>
  <c r="U10" i="26"/>
  <c r="V10" i="26"/>
  <c r="W10" i="26"/>
  <c r="X10" i="26"/>
  <c r="Y10" i="26"/>
  <c r="Z10" i="26"/>
  <c r="AA10" i="26"/>
  <c r="AB10" i="26"/>
  <c r="AC10" i="26"/>
  <c r="AD10" i="26"/>
  <c r="AE10" i="26"/>
  <c r="AF10" i="26"/>
  <c r="AG10" i="26"/>
  <c r="AH10" i="26"/>
  <c r="AI10" i="26"/>
  <c r="T10" i="26"/>
  <c r="T9" i="26"/>
  <c r="U4" i="26"/>
  <c r="V4" i="26"/>
  <c r="W4" i="26"/>
  <c r="X4" i="26"/>
  <c r="Y4" i="26"/>
  <c r="Z4" i="26"/>
  <c r="AA4" i="26"/>
  <c r="AB4" i="26"/>
  <c r="AC4" i="26"/>
  <c r="AD4" i="26"/>
  <c r="AE4" i="26"/>
  <c r="AF4" i="26"/>
  <c r="AG4" i="26"/>
  <c r="AH4" i="26"/>
  <c r="AI4" i="26"/>
  <c r="T4" i="26"/>
  <c r="H15" i="26"/>
  <c r="I15" i="26"/>
  <c r="J15" i="26" a="1"/>
  <c r="J15" i="26" s="1"/>
  <c r="K15" i="26"/>
  <c r="L15" i="26"/>
  <c r="N15" i="26"/>
  <c r="O15" i="26" s="1"/>
  <c r="Q15" i="26"/>
  <c r="R15" i="26"/>
  <c r="H17" i="26"/>
  <c r="I17" i="26"/>
  <c r="J17" i="26" a="1"/>
  <c r="J17" i="26" s="1"/>
  <c r="K17" i="26"/>
  <c r="L17" i="26"/>
  <c r="M17" i="26"/>
  <c r="N17" i="26"/>
  <c r="O17" i="26" s="1"/>
  <c r="P17" i="26"/>
  <c r="Q17" i="26"/>
  <c r="R17" i="26" s="1"/>
  <c r="S17" i="26"/>
  <c r="H18" i="26"/>
  <c r="I18" i="26"/>
  <c r="J18" i="26" a="1"/>
  <c r="J18" i="26" s="1"/>
  <c r="K18" i="26"/>
  <c r="L18" i="26"/>
  <c r="M18" i="26"/>
  <c r="N18" i="26"/>
  <c r="O18" i="26" s="1"/>
  <c r="P18" i="26"/>
  <c r="Q18" i="26"/>
  <c r="R18" i="26" s="1"/>
  <c r="S18" i="26"/>
  <c r="H20" i="26"/>
  <c r="I20" i="26"/>
  <c r="J20" i="26" a="1"/>
  <c r="J20" i="26" s="1"/>
  <c r="K20" i="26"/>
  <c r="L20" i="26"/>
  <c r="N20" i="26"/>
  <c r="O20" i="26" s="1"/>
  <c r="Q20" i="26"/>
  <c r="R20" i="26" s="1"/>
  <c r="H21" i="26"/>
  <c r="I21" i="26"/>
  <c r="J21" i="26" a="1"/>
  <c r="J21" i="26" s="1"/>
  <c r="K21" i="26"/>
  <c r="L21" i="26"/>
  <c r="N21" i="26"/>
  <c r="O21" i="26" s="1"/>
  <c r="Q21" i="26"/>
  <c r="R21" i="26" s="1"/>
  <c r="H22" i="26"/>
  <c r="I22" i="26"/>
  <c r="J22" i="26" a="1"/>
  <c r="J22" i="26" s="1"/>
  <c r="K22" i="26"/>
  <c r="L22" i="26"/>
  <c r="N22" i="26"/>
  <c r="O22" i="26" s="1"/>
  <c r="Q22" i="26"/>
  <c r="R22" i="26" s="1"/>
  <c r="H23" i="26"/>
  <c r="I23" i="26"/>
  <c r="J23" i="26" a="1"/>
  <c r="J23" i="26" s="1"/>
  <c r="K23" i="26"/>
  <c r="L23" i="26"/>
  <c r="M23" i="26"/>
  <c r="N23" i="26"/>
  <c r="O23" i="26" s="1"/>
  <c r="P23" i="26"/>
  <c r="Q23" i="26"/>
  <c r="R23" i="26" s="1"/>
  <c r="S23" i="26"/>
  <c r="H24" i="26"/>
  <c r="I24" i="26"/>
  <c r="J24" i="26" a="1"/>
  <c r="J24" i="26" s="1"/>
  <c r="K24" i="26"/>
  <c r="L24" i="26"/>
  <c r="M24" i="26"/>
  <c r="N24" i="26"/>
  <c r="O24" i="26" s="1"/>
  <c r="P24" i="26"/>
  <c r="Q24" i="26"/>
  <c r="R24" i="26" s="1"/>
  <c r="S24" i="26"/>
  <c r="H26" i="26"/>
  <c r="I26" i="26"/>
  <c r="J26" i="26" a="1"/>
  <c r="J26" i="26" s="1"/>
  <c r="K26" i="26"/>
  <c r="L26" i="26"/>
  <c r="M26" i="26"/>
  <c r="N26" i="26"/>
  <c r="O26" i="26" s="1"/>
  <c r="P26" i="26"/>
  <c r="Q26" i="26"/>
  <c r="R26" i="26" s="1"/>
  <c r="S26" i="26"/>
  <c r="H27" i="26"/>
  <c r="I27" i="26"/>
  <c r="J27" i="26" a="1"/>
  <c r="J27" i="26" s="1"/>
  <c r="K27" i="26"/>
  <c r="L27" i="26"/>
  <c r="N27" i="26"/>
  <c r="O27" i="26" s="1"/>
  <c r="Q27" i="26"/>
  <c r="R27" i="26" s="1"/>
  <c r="H28" i="26"/>
  <c r="I28" i="26"/>
  <c r="J28" i="26" a="1"/>
  <c r="J28" i="26" s="1"/>
  <c r="K28" i="26"/>
  <c r="L28" i="26"/>
  <c r="M28" i="26"/>
  <c r="N28" i="26"/>
  <c r="O28" i="26" s="1"/>
  <c r="P28" i="26"/>
  <c r="Q28" i="26"/>
  <c r="R28" i="26" s="1"/>
  <c r="S28" i="26"/>
  <c r="H29" i="26"/>
  <c r="I29" i="26"/>
  <c r="J29" i="26" a="1"/>
  <c r="J29" i="26" s="1"/>
  <c r="K29" i="26"/>
  <c r="L29" i="26"/>
  <c r="M29" i="26"/>
  <c r="N29" i="26"/>
  <c r="O29" i="26" s="1"/>
  <c r="Q29" i="26"/>
  <c r="R29" i="26" s="1"/>
  <c r="H30" i="26"/>
  <c r="I30" i="26"/>
  <c r="J30" i="26" a="1"/>
  <c r="J30" i="26" s="1"/>
  <c r="K30" i="26"/>
  <c r="L30" i="26"/>
  <c r="M30" i="26"/>
  <c r="N30" i="26"/>
  <c r="O30" i="26" s="1"/>
  <c r="Q30" i="26"/>
  <c r="R30" i="26" s="1"/>
  <c r="H31" i="26"/>
  <c r="I31" i="26"/>
  <c r="J31" i="26" a="1"/>
  <c r="J31" i="26" s="1"/>
  <c r="K31" i="26"/>
  <c r="L31" i="26"/>
  <c r="N31" i="26"/>
  <c r="O31" i="26" s="1"/>
  <c r="Q31" i="26"/>
  <c r="R31" i="26" s="1"/>
  <c r="H32" i="26"/>
  <c r="I32" i="26"/>
  <c r="J32" i="26" a="1"/>
  <c r="J32" i="26" s="1"/>
  <c r="K32" i="26"/>
  <c r="L32" i="26"/>
  <c r="N32" i="26"/>
  <c r="O32" i="26" s="1"/>
  <c r="Q32" i="26"/>
  <c r="R32" i="26" s="1"/>
  <c r="H33" i="26"/>
  <c r="I33" i="26"/>
  <c r="J33" i="26" a="1"/>
  <c r="J33" i="26" s="1"/>
  <c r="K33" i="26"/>
  <c r="L33" i="26"/>
  <c r="N33" i="26"/>
  <c r="O33" i="26" s="1"/>
  <c r="Q33" i="26"/>
  <c r="R33" i="26" s="1"/>
  <c r="H34" i="26"/>
  <c r="I34" i="26"/>
  <c r="J34" i="26" a="1"/>
  <c r="J34" i="26" s="1"/>
  <c r="K34" i="26"/>
  <c r="L34" i="26"/>
  <c r="M34" i="26"/>
  <c r="N34" i="26"/>
  <c r="O34" i="26" s="1"/>
  <c r="P34" i="26"/>
  <c r="Q34" i="26"/>
  <c r="R34" i="26" s="1"/>
  <c r="S34" i="26"/>
  <c r="H35" i="26"/>
  <c r="I35" i="26"/>
  <c r="J35" i="26" a="1"/>
  <c r="J35" i="26" s="1"/>
  <c r="K35" i="26"/>
  <c r="L35" i="26"/>
  <c r="M35" i="26"/>
  <c r="N35" i="26"/>
  <c r="O35" i="26" s="1"/>
  <c r="P35" i="26"/>
  <c r="Q35" i="26"/>
  <c r="R35" i="26" s="1"/>
  <c r="S35" i="26"/>
  <c r="H36" i="26"/>
  <c r="I36" i="26"/>
  <c r="J36" i="26" a="1"/>
  <c r="J36" i="26" s="1"/>
  <c r="K36" i="26"/>
  <c r="L36" i="26"/>
  <c r="N36" i="26"/>
  <c r="O36" i="26" s="1"/>
  <c r="Q36" i="26"/>
  <c r="R36" i="26" s="1"/>
  <c r="H38" i="26"/>
  <c r="I38" i="26"/>
  <c r="J38" i="26" a="1"/>
  <c r="J38" i="26" s="1"/>
  <c r="K38" i="26"/>
  <c r="L38" i="26"/>
  <c r="N38" i="26"/>
  <c r="O38" i="26" s="1"/>
  <c r="P38" i="26"/>
  <c r="Q38" i="26"/>
  <c r="R38" i="26" s="1"/>
  <c r="H39" i="26"/>
  <c r="I39" i="26"/>
  <c r="J39" i="26" a="1"/>
  <c r="J39" i="26" s="1"/>
  <c r="K39" i="26"/>
  <c r="L39" i="26"/>
  <c r="M39" i="26"/>
  <c r="N39" i="26"/>
  <c r="O39" i="26" s="1"/>
  <c r="P39" i="26"/>
  <c r="Q39" i="26"/>
  <c r="R39" i="26" s="1"/>
  <c r="S39" i="26"/>
  <c r="H4" i="26"/>
  <c r="I4" i="26"/>
  <c r="J4" i="26" a="1"/>
  <c r="J4" i="26" s="1"/>
  <c r="K4" i="26"/>
  <c r="L4" i="26"/>
  <c r="N4" i="26"/>
  <c r="O4" i="26" s="1"/>
  <c r="P4" i="26"/>
  <c r="Q4" i="26"/>
  <c r="R4" i="26" s="1"/>
  <c r="AA292" i="18"/>
  <c r="AB292" i="18"/>
  <c r="AC292" i="18"/>
  <c r="AD292" i="18"/>
  <c r="AA293" i="18"/>
  <c r="AB293" i="18"/>
  <c r="AC293" i="18"/>
  <c r="AD293" i="18"/>
  <c r="AA294" i="18"/>
  <c r="AB294" i="18"/>
  <c r="AC294" i="18"/>
  <c r="AD294" i="18"/>
  <c r="AA295" i="18"/>
  <c r="AB295" i="18"/>
  <c r="AC295" i="18"/>
  <c r="AD295" i="18"/>
  <c r="AA296" i="18"/>
  <c r="AB296" i="18"/>
  <c r="AC296" i="18"/>
  <c r="AD296" i="18"/>
  <c r="AA297" i="18"/>
  <c r="AB297" i="18"/>
  <c r="AC297" i="18"/>
  <c r="AD297" i="18"/>
  <c r="AA298" i="18"/>
  <c r="AB298" i="18"/>
  <c r="AC298" i="18"/>
  <c r="AD298" i="18"/>
  <c r="AA299" i="18"/>
  <c r="AB299" i="18"/>
  <c r="AC299" i="18"/>
  <c r="AD299" i="18"/>
  <c r="AA300" i="18"/>
  <c r="AB300" i="18"/>
  <c r="AC300" i="18"/>
  <c r="AD300" i="18"/>
  <c r="AA301" i="18"/>
  <c r="AB301" i="18"/>
  <c r="AC301" i="18"/>
  <c r="AD301" i="18"/>
  <c r="AA302" i="18"/>
  <c r="AB302" i="18"/>
  <c r="AC302" i="18"/>
  <c r="AD302" i="18"/>
  <c r="AA303" i="18"/>
  <c r="AB303" i="18"/>
  <c r="AC303" i="18"/>
  <c r="AD303" i="18"/>
  <c r="AA1474" i="10"/>
  <c r="AB1474" i="10"/>
  <c r="AC1474" i="10"/>
  <c r="AD1474" i="10"/>
  <c r="AA1475" i="10"/>
  <c r="AB1475" i="10"/>
  <c r="AC1475" i="10"/>
  <c r="AD1475" i="10"/>
  <c r="AA1476" i="10"/>
  <c r="AB1476" i="10"/>
  <c r="AC1476" i="10"/>
  <c r="AD1476" i="10"/>
  <c r="AA1477" i="10"/>
  <c r="AB1477" i="10"/>
  <c r="AC1477" i="10"/>
  <c r="AD1477" i="10"/>
  <c r="AA1478" i="10"/>
  <c r="AB1478" i="10"/>
  <c r="AC1478" i="10"/>
  <c r="AD1478" i="10"/>
  <c r="AA1479" i="10"/>
  <c r="AB1479" i="10"/>
  <c r="AC1479" i="10"/>
  <c r="AD1479" i="10"/>
  <c r="AA1480" i="10"/>
  <c r="AB1480" i="10"/>
  <c r="AC1480" i="10"/>
  <c r="AD1480" i="10"/>
  <c r="AA1481" i="10"/>
  <c r="AB1481" i="10"/>
  <c r="AC1481" i="10"/>
  <c r="AD1481" i="10"/>
  <c r="AA1482" i="10"/>
  <c r="AB1482" i="10"/>
  <c r="AC1482" i="10"/>
  <c r="AD1482" i="10"/>
  <c r="AA1483" i="10"/>
  <c r="AB1483" i="10"/>
  <c r="AC1483" i="10"/>
  <c r="AD1483" i="10"/>
  <c r="AA1484" i="10"/>
  <c r="AB1484" i="10"/>
  <c r="AC1484" i="10"/>
  <c r="AD1484" i="10"/>
  <c r="AA1485" i="10"/>
  <c r="AB1485" i="10"/>
  <c r="AC1485" i="10"/>
  <c r="AD1485" i="10"/>
  <c r="AA30" i="27"/>
  <c r="AB30" i="27"/>
  <c r="P15" i="26" s="1"/>
  <c r="AC30" i="27"/>
  <c r="S15" i="26" s="1"/>
  <c r="AD30" i="27"/>
  <c r="M15" i="26" s="1"/>
  <c r="AA31" i="27"/>
  <c r="AB31" i="27"/>
  <c r="AC31" i="27"/>
  <c r="S4" i="26" s="1"/>
  <c r="AD31" i="27"/>
  <c r="M4" i="26" s="1"/>
  <c r="AA32" i="27"/>
  <c r="AB32" i="27"/>
  <c r="AC32" i="27"/>
  <c r="AD32" i="27"/>
  <c r="AA33" i="27"/>
  <c r="AB33" i="27"/>
  <c r="AC33" i="27"/>
  <c r="AD33" i="27"/>
  <c r="AA34" i="27"/>
  <c r="AB34" i="27"/>
  <c r="P32" i="26" s="1"/>
  <c r="AC34" i="27"/>
  <c r="S32" i="26" s="1"/>
  <c r="AD34" i="27"/>
  <c r="M32" i="26" s="1"/>
  <c r="AA35" i="27"/>
  <c r="AB35" i="27"/>
  <c r="AC35" i="27"/>
  <c r="S38" i="26" s="1"/>
  <c r="AD35" i="27"/>
  <c r="M38" i="26" s="1"/>
  <c r="AA36" i="27"/>
  <c r="AB36" i="27"/>
  <c r="P29" i="26" s="1"/>
  <c r="AC36" i="27"/>
  <c r="S29" i="26" s="1"/>
  <c r="AD36" i="27"/>
  <c r="AA37" i="27"/>
  <c r="AB37" i="27"/>
  <c r="AC37" i="27"/>
  <c r="AD37" i="27"/>
  <c r="AA38" i="27"/>
  <c r="AB38" i="27"/>
  <c r="AC38" i="27"/>
  <c r="AD38" i="27"/>
  <c r="AA39" i="27"/>
  <c r="AB39" i="27"/>
  <c r="P21" i="26" s="1"/>
  <c r="AC39" i="27"/>
  <c r="S21" i="26" s="1"/>
  <c r="AD39" i="27"/>
  <c r="M21" i="26" s="1"/>
  <c r="AA40" i="27"/>
  <c r="AB40" i="27"/>
  <c r="P22" i="26" s="1"/>
  <c r="AC40" i="27"/>
  <c r="S22" i="26" s="1"/>
  <c r="AD40" i="27"/>
  <c r="M22" i="26" s="1"/>
  <c r="AA41" i="27"/>
  <c r="AB41" i="27"/>
  <c r="P20" i="26" s="1"/>
  <c r="AC41" i="27"/>
  <c r="S20" i="26" s="1"/>
  <c r="AD41" i="27"/>
  <c r="M20" i="26" s="1"/>
  <c r="AA1462" i="10"/>
  <c r="AB1462" i="10"/>
  <c r="AC1462" i="10"/>
  <c r="AD1462" i="10"/>
  <c r="AA1463" i="10"/>
  <c r="AB1463" i="10"/>
  <c r="AC1463" i="10"/>
  <c r="AD1463" i="10"/>
  <c r="AA1464" i="10"/>
  <c r="AB1464" i="10"/>
  <c r="AC1464" i="10"/>
  <c r="AD1464" i="10"/>
  <c r="AA1465" i="10"/>
  <c r="AB1465" i="10"/>
  <c r="AC1465" i="10"/>
  <c r="AD1465" i="10"/>
  <c r="AA1466" i="10"/>
  <c r="AB1466" i="10"/>
  <c r="AC1466" i="10"/>
  <c r="AD1466" i="10"/>
  <c r="AA1467" i="10"/>
  <c r="AB1467" i="10"/>
  <c r="AC1467" i="10"/>
  <c r="AD1467" i="10"/>
  <c r="AA1468" i="10"/>
  <c r="AB1468" i="10"/>
  <c r="AC1468" i="10"/>
  <c r="AD1468" i="10"/>
  <c r="AA1469" i="10"/>
  <c r="AB1469" i="10"/>
  <c r="AC1469" i="10"/>
  <c r="AD1469" i="10"/>
  <c r="AA1470" i="10"/>
  <c r="AB1470" i="10"/>
  <c r="AC1470" i="10"/>
  <c r="AD1470" i="10"/>
  <c r="AA1471" i="10"/>
  <c r="AB1471" i="10"/>
  <c r="AC1471" i="10"/>
  <c r="AD1471" i="10"/>
  <c r="AA1472" i="10"/>
  <c r="AB1472" i="10"/>
  <c r="AC1472" i="10"/>
  <c r="AD1472" i="10"/>
  <c r="AA1473" i="10"/>
  <c r="AB1473" i="10"/>
  <c r="AC1473" i="10"/>
  <c r="AD1473" i="10"/>
  <c r="U36" i="26"/>
  <c r="V36" i="26"/>
  <c r="W36" i="26"/>
  <c r="X36" i="26"/>
  <c r="Y36" i="26"/>
  <c r="Z36" i="26"/>
  <c r="AA36" i="26"/>
  <c r="AB36" i="26"/>
  <c r="AC36" i="26"/>
  <c r="AD36" i="26"/>
  <c r="AE36" i="26"/>
  <c r="AF36" i="26"/>
  <c r="AG36" i="26"/>
  <c r="AH36" i="26"/>
  <c r="AI36" i="26"/>
  <c r="T36" i="26"/>
  <c r="U11" i="26"/>
  <c r="V11" i="26"/>
  <c r="W11" i="26"/>
  <c r="X11" i="26"/>
  <c r="Y11" i="26"/>
  <c r="Z11" i="26"/>
  <c r="AA11" i="26"/>
  <c r="AB11" i="26"/>
  <c r="AC11" i="26"/>
  <c r="AD11" i="26"/>
  <c r="AE11" i="26"/>
  <c r="AF11" i="26"/>
  <c r="AG11" i="26"/>
  <c r="AH11" i="26"/>
  <c r="AI11" i="26"/>
  <c r="T11" i="26"/>
  <c r="AA18" i="27"/>
  <c r="AB18" i="27"/>
  <c r="P33" i="26" s="1"/>
  <c r="AC18" i="27"/>
  <c r="S33" i="26" s="1"/>
  <c r="AD18" i="27"/>
  <c r="M33" i="26" s="1"/>
  <c r="AA19" i="27"/>
  <c r="AB19" i="27"/>
  <c r="P27" i="26" s="1"/>
  <c r="AC19" i="27"/>
  <c r="S27" i="26" s="1"/>
  <c r="AD19" i="27"/>
  <c r="M27" i="26" s="1"/>
  <c r="AA20" i="27"/>
  <c r="AB20" i="27"/>
  <c r="AC20" i="27"/>
  <c r="AD20" i="27"/>
  <c r="AA21" i="27"/>
  <c r="AB21" i="27"/>
  <c r="AC21" i="27"/>
  <c r="AD21" i="27"/>
  <c r="AA22" i="27"/>
  <c r="AB22" i="27"/>
  <c r="AC22" i="27"/>
  <c r="AD22" i="27"/>
  <c r="AA23" i="27"/>
  <c r="AB23" i="27"/>
  <c r="AC23" i="27"/>
  <c r="AD23" i="27"/>
  <c r="AA24" i="27"/>
  <c r="AB24" i="27"/>
  <c r="P12" i="26" s="1"/>
  <c r="AC24" i="27"/>
  <c r="S12" i="26" s="1"/>
  <c r="AD24" i="27"/>
  <c r="M12" i="26" s="1"/>
  <c r="AA25" i="27"/>
  <c r="AB25" i="27"/>
  <c r="P36" i="26" s="1"/>
  <c r="AC25" i="27"/>
  <c r="S36" i="26" s="1"/>
  <c r="AD25" i="27"/>
  <c r="M36" i="26" s="1"/>
  <c r="AA26" i="27"/>
  <c r="AB26" i="27"/>
  <c r="AC26" i="27"/>
  <c r="AD26" i="27"/>
  <c r="AA27" i="27"/>
  <c r="AB27" i="27"/>
  <c r="AC27" i="27"/>
  <c r="AD27" i="27"/>
  <c r="M40" i="26" s="1"/>
  <c r="AA28" i="27"/>
  <c r="AB28" i="27"/>
  <c r="AC28" i="27"/>
  <c r="AD28" i="27"/>
  <c r="AA29" i="27"/>
  <c r="AB29" i="27"/>
  <c r="AC29" i="27"/>
  <c r="AD29" i="27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AH3" i="26"/>
  <c r="AI3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U9" i="26"/>
  <c r="V9" i="26"/>
  <c r="W9" i="26"/>
  <c r="X9" i="26"/>
  <c r="Y9" i="26"/>
  <c r="Z9" i="26"/>
  <c r="AA9" i="26"/>
  <c r="AB9" i="26"/>
  <c r="AC9" i="26"/>
  <c r="AD9" i="26"/>
  <c r="AE9" i="26"/>
  <c r="AF9" i="26"/>
  <c r="AG9" i="26"/>
  <c r="AH9" i="26"/>
  <c r="AI9" i="26"/>
  <c r="U12" i="26"/>
  <c r="V12" i="26"/>
  <c r="W12" i="26"/>
  <c r="X12" i="26"/>
  <c r="Y12" i="26"/>
  <c r="Z12" i="26"/>
  <c r="AA12" i="26"/>
  <c r="AB12" i="26"/>
  <c r="AC12" i="26"/>
  <c r="AD12" i="26"/>
  <c r="AE12" i="26"/>
  <c r="AF12" i="26"/>
  <c r="AG12" i="26"/>
  <c r="AH12" i="26"/>
  <c r="AI12" i="26"/>
  <c r="U18" i="26"/>
  <c r="V18" i="26"/>
  <c r="W18" i="26"/>
  <c r="X18" i="26"/>
  <c r="Y18" i="26"/>
  <c r="Z18" i="26"/>
  <c r="AA18" i="26"/>
  <c r="AB18" i="26"/>
  <c r="AC18" i="26"/>
  <c r="AD18" i="26"/>
  <c r="AE18" i="26"/>
  <c r="AF18" i="26"/>
  <c r="AG18" i="26"/>
  <c r="AH18" i="26"/>
  <c r="AI18" i="26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U30" i="26"/>
  <c r="V30" i="26"/>
  <c r="W30" i="26"/>
  <c r="X30" i="26"/>
  <c r="Y30" i="26"/>
  <c r="Z30" i="26"/>
  <c r="AA30" i="26"/>
  <c r="AB30" i="26"/>
  <c r="AC30" i="26"/>
  <c r="AD30" i="26"/>
  <c r="AE30" i="26"/>
  <c r="AF30" i="26"/>
  <c r="AG30" i="26"/>
  <c r="AH30" i="26"/>
  <c r="AI30" i="26"/>
  <c r="U31" i="26"/>
  <c r="V31" i="26"/>
  <c r="W31" i="26"/>
  <c r="X31" i="26"/>
  <c r="Y31" i="26"/>
  <c r="Z31" i="26"/>
  <c r="AA31" i="26"/>
  <c r="AB31" i="26"/>
  <c r="AC31" i="26"/>
  <c r="AD31" i="26"/>
  <c r="AE31" i="26"/>
  <c r="AF31" i="26"/>
  <c r="AG31" i="26"/>
  <c r="AH31" i="26"/>
  <c r="AI31" i="26"/>
  <c r="U33" i="26"/>
  <c r="V33" i="26"/>
  <c r="W33" i="26"/>
  <c r="X33" i="26"/>
  <c r="Y33" i="26"/>
  <c r="Z33" i="26"/>
  <c r="AA33" i="26"/>
  <c r="AB33" i="26"/>
  <c r="AC33" i="26"/>
  <c r="AD33" i="26"/>
  <c r="AE33" i="26"/>
  <c r="AF33" i="26"/>
  <c r="AG33" i="26"/>
  <c r="AH33" i="26"/>
  <c r="AI33" i="26"/>
  <c r="U34" i="26"/>
  <c r="V34" i="26"/>
  <c r="W34" i="26"/>
  <c r="X34" i="26"/>
  <c r="Y34" i="26"/>
  <c r="Z34" i="26"/>
  <c r="AA34" i="26"/>
  <c r="AB34" i="26"/>
  <c r="AC34" i="26"/>
  <c r="AD34" i="26"/>
  <c r="AE34" i="26"/>
  <c r="AF34" i="26"/>
  <c r="AG34" i="26"/>
  <c r="AH34" i="26"/>
  <c r="AI34" i="26"/>
  <c r="U35" i="26"/>
  <c r="V35" i="26"/>
  <c r="W35" i="26"/>
  <c r="X35" i="26"/>
  <c r="Y35" i="26"/>
  <c r="Z35" i="26"/>
  <c r="AA35" i="26"/>
  <c r="AB35" i="26"/>
  <c r="AC35" i="26"/>
  <c r="AD35" i="26"/>
  <c r="AE35" i="26"/>
  <c r="AF35" i="26"/>
  <c r="AG35" i="26"/>
  <c r="AH35" i="26"/>
  <c r="AI35" i="26"/>
  <c r="U40" i="26"/>
  <c r="V40" i="26"/>
  <c r="W40" i="26"/>
  <c r="X40" i="26"/>
  <c r="Y40" i="26"/>
  <c r="Z40" i="26"/>
  <c r="AA40" i="26"/>
  <c r="AB40" i="26"/>
  <c r="AC40" i="26"/>
  <c r="AD40" i="26"/>
  <c r="AE40" i="26"/>
  <c r="AF40" i="26"/>
  <c r="AG40" i="26"/>
  <c r="AH40" i="26"/>
  <c r="AI40" i="26"/>
  <c r="T40" i="26"/>
  <c r="T35" i="26"/>
  <c r="T34" i="26"/>
  <c r="T33" i="26"/>
  <c r="T31" i="26"/>
  <c r="T30" i="26"/>
  <c r="T28" i="26"/>
  <c r="T27" i="26"/>
  <c r="T26" i="26"/>
  <c r="T24" i="26"/>
  <c r="T18" i="26"/>
  <c r="T8" i="26"/>
  <c r="T3" i="26"/>
  <c r="H3" i="26"/>
  <c r="I3" i="26"/>
  <c r="J3" i="26" a="1"/>
  <c r="J3" i="26" s="1"/>
  <c r="K3" i="26"/>
  <c r="L3" i="26"/>
  <c r="M3" i="26"/>
  <c r="N3" i="26"/>
  <c r="O3" i="26" s="1"/>
  <c r="P3" i="26"/>
  <c r="Q3" i="26"/>
  <c r="R3" i="26" s="1"/>
  <c r="S3" i="26"/>
  <c r="H40" i="26"/>
  <c r="I40" i="26"/>
  <c r="J40" i="26" a="1"/>
  <c r="J40" i="26" s="1"/>
  <c r="K40" i="26"/>
  <c r="L40" i="26"/>
  <c r="N40" i="26"/>
  <c r="O40" i="26" s="1"/>
  <c r="P40" i="26"/>
  <c r="Q40" i="26"/>
  <c r="R40" i="26" s="1"/>
  <c r="S40" i="26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AJ60" i="11"/>
  <c r="U60" i="11"/>
  <c r="H60" i="11"/>
  <c r="I60" i="11"/>
  <c r="J60" i="11" a="1"/>
  <c r="J60" i="11" s="1"/>
  <c r="K60" i="11" a="1"/>
  <c r="K60" i="11" s="1"/>
  <c r="L60" i="11"/>
  <c r="M60" i="11"/>
  <c r="N60" i="11"/>
  <c r="O60" i="11"/>
  <c r="P60" i="11" s="1"/>
  <c r="Q60" i="11"/>
  <c r="R60" i="11"/>
  <c r="S60" i="11" s="1"/>
  <c r="T60" i="11"/>
  <c r="AA1446" i="10"/>
  <c r="AB1446" i="10"/>
  <c r="AC1446" i="10"/>
  <c r="AD1446" i="10"/>
  <c r="AA1447" i="10"/>
  <c r="AB1447" i="10"/>
  <c r="AC1447" i="10"/>
  <c r="AD1447" i="10"/>
  <c r="AA1448" i="10"/>
  <c r="AB1448" i="10"/>
  <c r="AC1448" i="10"/>
  <c r="AD1448" i="10"/>
  <c r="AA1449" i="10"/>
  <c r="AB1449" i="10"/>
  <c r="AC1449" i="10"/>
  <c r="AD1449" i="10"/>
  <c r="AA1450" i="10"/>
  <c r="AB1450" i="10"/>
  <c r="AC1450" i="10"/>
  <c r="AD1450" i="10"/>
  <c r="AA1451" i="10"/>
  <c r="AB1451" i="10"/>
  <c r="AC1451" i="10"/>
  <c r="AD1451" i="10"/>
  <c r="AA1452" i="10"/>
  <c r="AB1452" i="10"/>
  <c r="AC1452" i="10"/>
  <c r="AD1452" i="10"/>
  <c r="AA1453" i="10"/>
  <c r="AB1453" i="10"/>
  <c r="AC1453" i="10"/>
  <c r="AD1453" i="10"/>
  <c r="AA1454" i="10"/>
  <c r="AB1454" i="10"/>
  <c r="AC1454" i="10"/>
  <c r="AD1454" i="10"/>
  <c r="AA1455" i="10"/>
  <c r="AB1455" i="10"/>
  <c r="AC1455" i="10"/>
  <c r="AD1455" i="10"/>
  <c r="AA1456" i="10"/>
  <c r="AB1456" i="10"/>
  <c r="AC1456" i="10"/>
  <c r="AD1456" i="10"/>
  <c r="AA1457" i="10"/>
  <c r="AB1457" i="10"/>
  <c r="AC1457" i="10"/>
  <c r="AD1457" i="10"/>
  <c r="AA1458" i="10"/>
  <c r="AB1458" i="10"/>
  <c r="AC1458" i="10"/>
  <c r="AD1458" i="10"/>
  <c r="AA1459" i="10"/>
  <c r="AB1459" i="10"/>
  <c r="AC1459" i="10"/>
  <c r="AD1459" i="10"/>
  <c r="AA1460" i="10"/>
  <c r="AB1460" i="10"/>
  <c r="AC1460" i="10"/>
  <c r="AD1460" i="10"/>
  <c r="AA1461" i="10"/>
  <c r="AB1461" i="10"/>
  <c r="AC1461" i="10"/>
  <c r="AD1461" i="10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A8" i="27"/>
  <c r="AB8" i="27"/>
  <c r="AC8" i="27"/>
  <c r="AD8" i="27"/>
  <c r="AA2" i="27"/>
  <c r="AB2" i="27"/>
  <c r="AC2" i="27"/>
  <c r="AD2" i="27"/>
  <c r="AA5" i="27"/>
  <c r="AB5" i="27"/>
  <c r="AC5" i="27"/>
  <c r="AD5" i="27"/>
  <c r="AA4" i="27"/>
  <c r="AB4" i="27"/>
  <c r="AC4" i="27"/>
  <c r="AD4" i="27"/>
  <c r="AA6" i="27"/>
  <c r="AB6" i="27"/>
  <c r="P31" i="26" s="1"/>
  <c r="AC6" i="27"/>
  <c r="S31" i="26" s="1"/>
  <c r="AD6" i="27"/>
  <c r="M31" i="26" s="1"/>
  <c r="AA7" i="27"/>
  <c r="AB7" i="27"/>
  <c r="AC7" i="27"/>
  <c r="AD7" i="27"/>
  <c r="AA9" i="27"/>
  <c r="AB9" i="27"/>
  <c r="AC9" i="27"/>
  <c r="AD9" i="27"/>
  <c r="AA3" i="27"/>
  <c r="AB3" i="27"/>
  <c r="AC3" i="27"/>
  <c r="AD3" i="27"/>
  <c r="AA15" i="27"/>
  <c r="AB15" i="27"/>
  <c r="AC15" i="27"/>
  <c r="AD15" i="27"/>
  <c r="AA11" i="27"/>
  <c r="AB11" i="27"/>
  <c r="AC11" i="27"/>
  <c r="AD11" i="27"/>
  <c r="AA10" i="27"/>
  <c r="AB10" i="27"/>
  <c r="AC10" i="27"/>
  <c r="AD10" i="27"/>
  <c r="AA14" i="27"/>
  <c r="AB14" i="27"/>
  <c r="AC14" i="27"/>
  <c r="AD14" i="27"/>
  <c r="AA17" i="27"/>
  <c r="AB17" i="27"/>
  <c r="AC17" i="27"/>
  <c r="AD17" i="27"/>
  <c r="AA16" i="27"/>
  <c r="AB16" i="27"/>
  <c r="P30" i="26" s="1"/>
  <c r="AC16" i="27"/>
  <c r="S30" i="26" s="1"/>
  <c r="AD16" i="27"/>
  <c r="AA13" i="27"/>
  <c r="AB13" i="27"/>
  <c r="AC13" i="27"/>
  <c r="AD13" i="27"/>
  <c r="AA12" i="27"/>
  <c r="AB12" i="27"/>
  <c r="AC12" i="27"/>
  <c r="AD12" i="27"/>
  <c r="U53" i="12"/>
  <c r="V53" i="12"/>
  <c r="W53" i="12"/>
  <c r="X53" i="12"/>
  <c r="Y53" i="12"/>
  <c r="Z53" i="12"/>
  <c r="AA53" i="12"/>
  <c r="AB53" i="12"/>
  <c r="AC53" i="12"/>
  <c r="AE53" i="12"/>
  <c r="AF53" i="12"/>
  <c r="AG53" i="12"/>
  <c r="AH53" i="12"/>
  <c r="AI53" i="12"/>
  <c r="AL53" i="12"/>
  <c r="AK53" i="12"/>
  <c r="AN53" i="12"/>
  <c r="AO53" i="12"/>
  <c r="AP53" i="12"/>
  <c r="AQ53" i="12"/>
  <c r="AT53" i="12"/>
  <c r="AR53" i="12"/>
  <c r="T53" i="12"/>
  <c r="G53" i="12"/>
  <c r="H53" i="12"/>
  <c r="I53" i="12" a="1"/>
  <c r="I53" i="12" s="1"/>
  <c r="J53" i="12" a="1"/>
  <c r="J53" i="12" s="1"/>
  <c r="K53" i="12"/>
  <c r="L53" i="12"/>
  <c r="M53" i="12"/>
  <c r="N53" i="12"/>
  <c r="O53" i="12" s="1"/>
  <c r="P53" i="12"/>
  <c r="Q53" i="12"/>
  <c r="R53" i="12" s="1"/>
  <c r="S53" i="12"/>
  <c r="AL1571" i="9"/>
  <c r="AM1571" i="9"/>
  <c r="AN1571" i="9"/>
  <c r="AO1571" i="9"/>
  <c r="AL1572" i="9"/>
  <c r="AM1572" i="9"/>
  <c r="AN1572" i="9"/>
  <c r="AO1572" i="9"/>
  <c r="AL1573" i="9"/>
  <c r="AM1573" i="9"/>
  <c r="AN1573" i="9"/>
  <c r="AO1573" i="9"/>
  <c r="AL1574" i="9"/>
  <c r="AM1574" i="9"/>
  <c r="AN1574" i="9"/>
  <c r="AO1574" i="9"/>
  <c r="AL1575" i="9"/>
  <c r="AM1575" i="9"/>
  <c r="AN1575" i="9"/>
  <c r="AO1575" i="9"/>
  <c r="AL1576" i="9"/>
  <c r="AM1576" i="9"/>
  <c r="AN1576" i="9"/>
  <c r="AO1576" i="9"/>
  <c r="AL1577" i="9"/>
  <c r="AM1577" i="9"/>
  <c r="AN1577" i="9"/>
  <c r="AO1577" i="9"/>
  <c r="AL1578" i="9"/>
  <c r="AM1578" i="9"/>
  <c r="AN1578" i="9"/>
  <c r="AO1578" i="9"/>
  <c r="AL1579" i="9"/>
  <c r="AM1579" i="9"/>
  <c r="AN1579" i="9"/>
  <c r="AO1579" i="9"/>
  <c r="AL1580" i="9"/>
  <c r="AM1580" i="9"/>
  <c r="AN1580" i="9"/>
  <c r="AO1580" i="9"/>
  <c r="AL1581" i="9"/>
  <c r="AM1581" i="9"/>
  <c r="AN1581" i="9"/>
  <c r="AO1581" i="9"/>
  <c r="AL1582" i="9"/>
  <c r="AM1582" i="9"/>
  <c r="AN1582" i="9"/>
  <c r="AO1582" i="9"/>
  <c r="AL1583" i="9"/>
  <c r="AM1583" i="9"/>
  <c r="AN1583" i="9"/>
  <c r="AO1583" i="9"/>
  <c r="Q9" i="24"/>
  <c r="R9" i="24"/>
  <c r="S9" i="24"/>
  <c r="T9" i="24"/>
  <c r="U9" i="24"/>
  <c r="V9" i="24"/>
  <c r="W9" i="24"/>
  <c r="X9" i="24"/>
  <c r="Y9" i="24"/>
  <c r="AA9" i="24"/>
  <c r="AB9" i="24"/>
  <c r="AC9" i="24"/>
  <c r="AD9" i="24"/>
  <c r="AE9" i="24"/>
  <c r="AH9" i="24"/>
  <c r="AG9" i="24"/>
  <c r="AJ9" i="24"/>
  <c r="AK9" i="24"/>
  <c r="AL9" i="24"/>
  <c r="AM9" i="24"/>
  <c r="AP9" i="24"/>
  <c r="AN9" i="24"/>
  <c r="P9" i="24"/>
  <c r="D9" i="24"/>
  <c r="E9" i="24"/>
  <c r="F9" i="24" a="1"/>
  <c r="F9" i="24" s="1"/>
  <c r="G9" i="24"/>
  <c r="H9" i="24"/>
  <c r="I9" i="24"/>
  <c r="J9" i="24"/>
  <c r="K9" i="24" s="1"/>
  <c r="L9" i="24"/>
  <c r="M9" i="24"/>
  <c r="N9" i="24" s="1"/>
  <c r="O9" i="24"/>
  <c r="AL62" i="23"/>
  <c r="AM62" i="23"/>
  <c r="AN62" i="23"/>
  <c r="AO62" i="23"/>
  <c r="AL63" i="23"/>
  <c r="AM63" i="23"/>
  <c r="AN63" i="23"/>
  <c r="AO63" i="23"/>
  <c r="AL64" i="23"/>
  <c r="AM64" i="23"/>
  <c r="AN64" i="23"/>
  <c r="AO64" i="23"/>
  <c r="AL65" i="23"/>
  <c r="AM65" i="23"/>
  <c r="AN65" i="23"/>
  <c r="AO65" i="23"/>
  <c r="AL66" i="23"/>
  <c r="AM66" i="23"/>
  <c r="AN66" i="23"/>
  <c r="AO66" i="23"/>
  <c r="AL67" i="23"/>
  <c r="AM67" i="23"/>
  <c r="AN67" i="23"/>
  <c r="AO67" i="23"/>
  <c r="AL68" i="23"/>
  <c r="AM68" i="23"/>
  <c r="AN68" i="23"/>
  <c r="AO68" i="23"/>
  <c r="AL69" i="23"/>
  <c r="AM69" i="23"/>
  <c r="AN69" i="23"/>
  <c r="AO69" i="23"/>
  <c r="AL70" i="23"/>
  <c r="AM70" i="23"/>
  <c r="AN70" i="23"/>
  <c r="AO70" i="23"/>
  <c r="AL71" i="23"/>
  <c r="AM71" i="23"/>
  <c r="AN71" i="23"/>
  <c r="AO71" i="23"/>
  <c r="AL72" i="23"/>
  <c r="AM72" i="23"/>
  <c r="AN72" i="23"/>
  <c r="AO72" i="23"/>
  <c r="AL73" i="23"/>
  <c r="AM73" i="23"/>
  <c r="AN73" i="23"/>
  <c r="AO73" i="23"/>
  <c r="AL1559" i="9"/>
  <c r="AM1559" i="9"/>
  <c r="AN1559" i="9"/>
  <c r="AO1559" i="9"/>
  <c r="AL1560" i="9"/>
  <c r="AM1560" i="9"/>
  <c r="AN1560" i="9"/>
  <c r="AO1560" i="9"/>
  <c r="AL1561" i="9"/>
  <c r="AM1561" i="9"/>
  <c r="AN1561" i="9"/>
  <c r="AO1561" i="9"/>
  <c r="AL1562" i="9"/>
  <c r="AM1562" i="9"/>
  <c r="AN1562" i="9"/>
  <c r="AO1562" i="9"/>
  <c r="AL1563" i="9"/>
  <c r="AM1563" i="9"/>
  <c r="AN1563" i="9"/>
  <c r="AO1563" i="9"/>
  <c r="AL1564" i="9"/>
  <c r="AM1564" i="9"/>
  <c r="AN1564" i="9"/>
  <c r="AO1564" i="9"/>
  <c r="AL1565" i="9"/>
  <c r="AM1565" i="9"/>
  <c r="AN1565" i="9"/>
  <c r="AO1565" i="9"/>
  <c r="AL1566" i="9"/>
  <c r="AM1566" i="9"/>
  <c r="AN1566" i="9"/>
  <c r="AO1566" i="9"/>
  <c r="AL1567" i="9"/>
  <c r="AM1567" i="9"/>
  <c r="AN1567" i="9"/>
  <c r="AO1567" i="9"/>
  <c r="AL1568" i="9"/>
  <c r="AM1568" i="9"/>
  <c r="AN1568" i="9"/>
  <c r="AO1568" i="9"/>
  <c r="AL1569" i="9"/>
  <c r="AM1569" i="9"/>
  <c r="AN1569" i="9"/>
  <c r="AO1569" i="9"/>
  <c r="AL1570" i="9"/>
  <c r="AM1570" i="9"/>
  <c r="AN1570" i="9"/>
  <c r="AO1570" i="9"/>
  <c r="AA1430" i="10"/>
  <c r="AB1430" i="10"/>
  <c r="AC1430" i="10"/>
  <c r="AD1430" i="10"/>
  <c r="AA1431" i="10"/>
  <c r="AB1431" i="10"/>
  <c r="AC1431" i="10"/>
  <c r="AD1431" i="10"/>
  <c r="AA1432" i="10"/>
  <c r="AB1432" i="10"/>
  <c r="AC1432" i="10"/>
  <c r="AD1432" i="10"/>
  <c r="AA1433" i="10"/>
  <c r="AB1433" i="10"/>
  <c r="AC1433" i="10"/>
  <c r="AD1433" i="10"/>
  <c r="AA1434" i="10"/>
  <c r="AB1434" i="10"/>
  <c r="AC1434" i="10"/>
  <c r="AD1434" i="10"/>
  <c r="AA1435" i="10"/>
  <c r="AB1435" i="10"/>
  <c r="AC1435" i="10"/>
  <c r="AD1435" i="10"/>
  <c r="AA1436" i="10"/>
  <c r="AB1436" i="10"/>
  <c r="AC1436" i="10"/>
  <c r="AD1436" i="10"/>
  <c r="AA1437" i="10"/>
  <c r="AB1437" i="10"/>
  <c r="AC1437" i="10"/>
  <c r="AD1437" i="10"/>
  <c r="AA1438" i="10"/>
  <c r="AB1438" i="10"/>
  <c r="AC1438" i="10"/>
  <c r="AD1438" i="10"/>
  <c r="AA1439" i="10"/>
  <c r="AB1439" i="10"/>
  <c r="AC1439" i="10"/>
  <c r="AD1439" i="10"/>
  <c r="AA1440" i="10"/>
  <c r="AB1440" i="10"/>
  <c r="AC1440" i="10"/>
  <c r="AD1440" i="10"/>
  <c r="AA1441" i="10"/>
  <c r="AB1441" i="10"/>
  <c r="AC1441" i="10"/>
  <c r="AD1441" i="10"/>
  <c r="AA1442" i="10"/>
  <c r="AB1442" i="10"/>
  <c r="AC1442" i="10"/>
  <c r="AD1442" i="10"/>
  <c r="AA1443" i="10"/>
  <c r="AB1443" i="10"/>
  <c r="AC1443" i="10"/>
  <c r="AD1443" i="10"/>
  <c r="AA1444" i="10"/>
  <c r="AB1444" i="10"/>
  <c r="AC1444" i="10"/>
  <c r="AD1444" i="10"/>
  <c r="AA1445" i="10"/>
  <c r="AB1445" i="10"/>
  <c r="AC1445" i="10"/>
  <c r="AD1445" i="10"/>
  <c r="AA280" i="18"/>
  <c r="AB280" i="18"/>
  <c r="AC280" i="18"/>
  <c r="AD280" i="18"/>
  <c r="AA281" i="18"/>
  <c r="AB281" i="18"/>
  <c r="AC281" i="18"/>
  <c r="AD281" i="18"/>
  <c r="AA282" i="18"/>
  <c r="AB282" i="18"/>
  <c r="AC282" i="18"/>
  <c r="AD282" i="18"/>
  <c r="AA283" i="18"/>
  <c r="AB283" i="18"/>
  <c r="AC283" i="18"/>
  <c r="AD283" i="18"/>
  <c r="AA284" i="18"/>
  <c r="AB284" i="18"/>
  <c r="AC284" i="18"/>
  <c r="AD284" i="18"/>
  <c r="AA285" i="18"/>
  <c r="AB285" i="18"/>
  <c r="AC285" i="18"/>
  <c r="AD285" i="18"/>
  <c r="AA286" i="18"/>
  <c r="AB286" i="18"/>
  <c r="AC286" i="18"/>
  <c r="AD286" i="18"/>
  <c r="AA287" i="18"/>
  <c r="AB287" i="18"/>
  <c r="AC287" i="18"/>
  <c r="AD287" i="18"/>
  <c r="AA288" i="18"/>
  <c r="AB288" i="18"/>
  <c r="AC288" i="18"/>
  <c r="AD288" i="18"/>
  <c r="AA289" i="18"/>
  <c r="AB289" i="18"/>
  <c r="AC289" i="18"/>
  <c r="AD289" i="18"/>
  <c r="AA290" i="18"/>
  <c r="AB290" i="18"/>
  <c r="AC290" i="18"/>
  <c r="AD290" i="18"/>
  <c r="AA291" i="18"/>
  <c r="AB291" i="18"/>
  <c r="AC291" i="18"/>
  <c r="AD291" i="18"/>
  <c r="AA1418" i="10"/>
  <c r="AB1418" i="10"/>
  <c r="AC1418" i="10"/>
  <c r="AD1418" i="10"/>
  <c r="AA1419" i="10"/>
  <c r="AB1419" i="10"/>
  <c r="AC1419" i="10"/>
  <c r="AD1419" i="10"/>
  <c r="AA1420" i="10"/>
  <c r="AB1420" i="10"/>
  <c r="AC1420" i="10"/>
  <c r="AD1420" i="10"/>
  <c r="AA1421" i="10"/>
  <c r="AB1421" i="10"/>
  <c r="AC1421" i="10"/>
  <c r="AD1421" i="10"/>
  <c r="AA1422" i="10"/>
  <c r="AB1422" i="10"/>
  <c r="AC1422" i="10"/>
  <c r="AD1422" i="10"/>
  <c r="AA1423" i="10"/>
  <c r="AB1423" i="10"/>
  <c r="AC1423" i="10"/>
  <c r="AD1423" i="10"/>
  <c r="AA1424" i="10"/>
  <c r="AB1424" i="10"/>
  <c r="AC1424" i="10"/>
  <c r="AD1424" i="10"/>
  <c r="AA1425" i="10"/>
  <c r="AB1425" i="10"/>
  <c r="AC1425" i="10"/>
  <c r="AD1425" i="10"/>
  <c r="AA1426" i="10"/>
  <c r="AB1426" i="10"/>
  <c r="AC1426" i="10"/>
  <c r="AD1426" i="10"/>
  <c r="AA1427" i="10"/>
  <c r="AB1427" i="10"/>
  <c r="AC1427" i="10"/>
  <c r="AD1427" i="10"/>
  <c r="AA1428" i="10"/>
  <c r="AB1428" i="10"/>
  <c r="AC1428" i="10"/>
  <c r="AD1428" i="10"/>
  <c r="AA1429" i="10"/>
  <c r="AB1429" i="10"/>
  <c r="AC1429" i="10"/>
  <c r="AD1429" i="10"/>
  <c r="AA1404" i="10"/>
  <c r="AB1404" i="10"/>
  <c r="AC1404" i="10"/>
  <c r="AD1404" i="10"/>
  <c r="AA1405" i="10"/>
  <c r="AB1405" i="10"/>
  <c r="AC1405" i="10"/>
  <c r="AD1405" i="10"/>
  <c r="AA1406" i="10"/>
  <c r="AB1406" i="10"/>
  <c r="AC1406" i="10"/>
  <c r="AD1406" i="10"/>
  <c r="AA1407" i="10"/>
  <c r="AB1407" i="10"/>
  <c r="AC1407" i="10"/>
  <c r="AD1407" i="10"/>
  <c r="AA1408" i="10"/>
  <c r="AB1408" i="10"/>
  <c r="AC1408" i="10"/>
  <c r="AD1408" i="10"/>
  <c r="AA1409" i="10"/>
  <c r="AB1409" i="10"/>
  <c r="AC1409" i="10"/>
  <c r="AD1409" i="10"/>
  <c r="AA1410" i="10"/>
  <c r="AB1410" i="10"/>
  <c r="AC1410" i="10"/>
  <c r="AD1410" i="10"/>
  <c r="AA1411" i="10"/>
  <c r="AB1411" i="10"/>
  <c r="AC1411" i="10"/>
  <c r="AD1411" i="10"/>
  <c r="AA1412" i="10"/>
  <c r="AB1412" i="10"/>
  <c r="AC1412" i="10"/>
  <c r="AD1412" i="10"/>
  <c r="AA1413" i="10"/>
  <c r="AB1413" i="10"/>
  <c r="AC1413" i="10"/>
  <c r="AD1413" i="10"/>
  <c r="AA1414" i="10"/>
  <c r="AB1414" i="10"/>
  <c r="AC1414" i="10"/>
  <c r="AD1414" i="10"/>
  <c r="AA1415" i="10"/>
  <c r="AB1415" i="10"/>
  <c r="AC1415" i="10"/>
  <c r="AD1415" i="10"/>
  <c r="AA1416" i="10"/>
  <c r="AB1416" i="10"/>
  <c r="AC1416" i="10"/>
  <c r="AD1416" i="10"/>
  <c r="AA1417" i="10"/>
  <c r="AB1417" i="10"/>
  <c r="AC1417" i="10"/>
  <c r="AD1417" i="10"/>
  <c r="AL1547" i="9"/>
  <c r="AM1547" i="9"/>
  <c r="AN1547" i="9"/>
  <c r="AO1547" i="9"/>
  <c r="AL1548" i="9"/>
  <c r="AM1548" i="9"/>
  <c r="AN1548" i="9"/>
  <c r="AO1548" i="9"/>
  <c r="AL1549" i="9"/>
  <c r="AM1549" i="9"/>
  <c r="AN1549" i="9"/>
  <c r="AO1549" i="9"/>
  <c r="AL1550" i="9"/>
  <c r="AM1550" i="9"/>
  <c r="AN1550" i="9"/>
  <c r="AO1550" i="9"/>
  <c r="AL1551" i="9"/>
  <c r="AM1551" i="9"/>
  <c r="AN1551" i="9"/>
  <c r="AO1551" i="9"/>
  <c r="AL1552" i="9"/>
  <c r="AM1552" i="9"/>
  <c r="AN1552" i="9"/>
  <c r="AO1552" i="9"/>
  <c r="AL1553" i="9"/>
  <c r="AM1553" i="9"/>
  <c r="AN1553" i="9"/>
  <c r="AO1553" i="9"/>
  <c r="AL1554" i="9"/>
  <c r="AM1554" i="9"/>
  <c r="AN1554" i="9"/>
  <c r="AO1554" i="9"/>
  <c r="AL1555" i="9"/>
  <c r="AM1555" i="9"/>
  <c r="AN1555" i="9"/>
  <c r="AO1555" i="9"/>
  <c r="AL1556" i="9"/>
  <c r="AM1556" i="9"/>
  <c r="AN1556" i="9"/>
  <c r="AO1556" i="9"/>
  <c r="AL1557" i="9"/>
  <c r="AM1557" i="9"/>
  <c r="AN1557" i="9"/>
  <c r="AO1557" i="9"/>
  <c r="AL1558" i="9"/>
  <c r="AM1558" i="9"/>
  <c r="AN1558" i="9"/>
  <c r="AO1558" i="9"/>
  <c r="AL1535" i="9"/>
  <c r="AM1535" i="9"/>
  <c r="AN1535" i="9"/>
  <c r="AO1535" i="9"/>
  <c r="AL1536" i="9"/>
  <c r="AM1536" i="9"/>
  <c r="AN1536" i="9"/>
  <c r="AO1536" i="9"/>
  <c r="AL1537" i="9"/>
  <c r="AM1537" i="9"/>
  <c r="AN1537" i="9"/>
  <c r="AO1537" i="9"/>
  <c r="AL1538" i="9"/>
  <c r="AM1538" i="9"/>
  <c r="AN1538" i="9"/>
  <c r="AO1538" i="9"/>
  <c r="AL1539" i="9"/>
  <c r="AM1539" i="9"/>
  <c r="AN1539" i="9"/>
  <c r="AO1539" i="9"/>
  <c r="AL1540" i="9"/>
  <c r="AM1540" i="9"/>
  <c r="AN1540" i="9"/>
  <c r="AO1540" i="9"/>
  <c r="AL1541" i="9"/>
  <c r="AM1541" i="9"/>
  <c r="AN1541" i="9"/>
  <c r="AO1541" i="9"/>
  <c r="AL1542" i="9"/>
  <c r="AM1542" i="9"/>
  <c r="AN1542" i="9"/>
  <c r="AO1542" i="9"/>
  <c r="AL1543" i="9"/>
  <c r="AM1543" i="9"/>
  <c r="AN1543" i="9"/>
  <c r="AO1543" i="9"/>
  <c r="AL1544" i="9"/>
  <c r="AM1544" i="9"/>
  <c r="AN1544" i="9"/>
  <c r="AO1544" i="9"/>
  <c r="AL1545" i="9"/>
  <c r="AM1545" i="9"/>
  <c r="AN1545" i="9"/>
  <c r="AO1545" i="9"/>
  <c r="AL1546" i="9"/>
  <c r="AM1546" i="9"/>
  <c r="AN1546" i="9"/>
  <c r="AO1546" i="9"/>
  <c r="AL50" i="23"/>
  <c r="AM50" i="23"/>
  <c r="AN50" i="23"/>
  <c r="AO50" i="23"/>
  <c r="AL51" i="23"/>
  <c r="AM51" i="23"/>
  <c r="AN51" i="23"/>
  <c r="AO51" i="23"/>
  <c r="AL52" i="23"/>
  <c r="AM52" i="23"/>
  <c r="AN52" i="23"/>
  <c r="AO52" i="23"/>
  <c r="AL53" i="23"/>
  <c r="AM53" i="23"/>
  <c r="AN53" i="23"/>
  <c r="AO53" i="23"/>
  <c r="AL54" i="23"/>
  <c r="AM54" i="23"/>
  <c r="AN54" i="23"/>
  <c r="AO54" i="23"/>
  <c r="AL55" i="23"/>
  <c r="AM55" i="23"/>
  <c r="AN55" i="23"/>
  <c r="AO55" i="23"/>
  <c r="AL56" i="23"/>
  <c r="AM56" i="23"/>
  <c r="AN56" i="23"/>
  <c r="AO56" i="23"/>
  <c r="AL57" i="23"/>
  <c r="AM57" i="23"/>
  <c r="AN57" i="23"/>
  <c r="AO57" i="23"/>
  <c r="AL58" i="23"/>
  <c r="AM58" i="23"/>
  <c r="AN58" i="23"/>
  <c r="AO58" i="23"/>
  <c r="AL59" i="23"/>
  <c r="AM59" i="23"/>
  <c r="AN59" i="23"/>
  <c r="AO59" i="23"/>
  <c r="AL60" i="23"/>
  <c r="AM60" i="23"/>
  <c r="AN60" i="23"/>
  <c r="AO60" i="23"/>
  <c r="AL61" i="23"/>
  <c r="AM61" i="23"/>
  <c r="AN61" i="23"/>
  <c r="AO61" i="23"/>
  <c r="AL1523" i="9"/>
  <c r="AM1523" i="9"/>
  <c r="AN1523" i="9"/>
  <c r="AO1523" i="9"/>
  <c r="AL1524" i="9"/>
  <c r="AM1524" i="9"/>
  <c r="AN1524" i="9"/>
  <c r="AO1524" i="9"/>
  <c r="AL1525" i="9"/>
  <c r="AM1525" i="9"/>
  <c r="AN1525" i="9"/>
  <c r="AO1525" i="9"/>
  <c r="AL1526" i="9"/>
  <c r="AM1526" i="9"/>
  <c r="AN1526" i="9"/>
  <c r="AO1526" i="9"/>
  <c r="AL1527" i="9"/>
  <c r="AM1527" i="9"/>
  <c r="AN1527" i="9"/>
  <c r="AO1527" i="9"/>
  <c r="AL1528" i="9"/>
  <c r="AM1528" i="9"/>
  <c r="AN1528" i="9"/>
  <c r="AO1528" i="9"/>
  <c r="AL1529" i="9"/>
  <c r="AM1529" i="9"/>
  <c r="AN1529" i="9"/>
  <c r="AO1529" i="9"/>
  <c r="AL1530" i="9"/>
  <c r="AM1530" i="9"/>
  <c r="AN1530" i="9"/>
  <c r="AO1530" i="9"/>
  <c r="AL1531" i="9"/>
  <c r="AM1531" i="9"/>
  <c r="AN1531" i="9"/>
  <c r="AO1531" i="9"/>
  <c r="AL1532" i="9"/>
  <c r="AM1532" i="9"/>
  <c r="AN1532" i="9"/>
  <c r="AO1532" i="9"/>
  <c r="AL1533" i="9"/>
  <c r="AM1533" i="9"/>
  <c r="AN1533" i="9"/>
  <c r="AO1533" i="9"/>
  <c r="AL1534" i="9"/>
  <c r="AM1534" i="9"/>
  <c r="AN1534" i="9"/>
  <c r="AO1534" i="9"/>
  <c r="AA1392" i="10"/>
  <c r="AB1392" i="10"/>
  <c r="AC1392" i="10"/>
  <c r="AD1392" i="10"/>
  <c r="AA1393" i="10"/>
  <c r="AB1393" i="10"/>
  <c r="AC1393" i="10"/>
  <c r="AD1393" i="10"/>
  <c r="AA1394" i="10"/>
  <c r="AB1394" i="10"/>
  <c r="AC1394" i="10"/>
  <c r="AD1394" i="10"/>
  <c r="AA1395" i="10"/>
  <c r="AB1395" i="10"/>
  <c r="AC1395" i="10"/>
  <c r="AD1395" i="10"/>
  <c r="AA1396" i="10"/>
  <c r="AB1396" i="10"/>
  <c r="AC1396" i="10"/>
  <c r="AD1396" i="10"/>
  <c r="AA1397" i="10"/>
  <c r="AB1397" i="10"/>
  <c r="AC1397" i="10"/>
  <c r="AD1397" i="10"/>
  <c r="AA1398" i="10"/>
  <c r="AB1398" i="10"/>
  <c r="AC1398" i="10"/>
  <c r="AD1398" i="10"/>
  <c r="AA1399" i="10"/>
  <c r="AB1399" i="10"/>
  <c r="AC1399" i="10"/>
  <c r="AD1399" i="10"/>
  <c r="AA1400" i="10"/>
  <c r="AB1400" i="10"/>
  <c r="AC1400" i="10"/>
  <c r="AD1400" i="10"/>
  <c r="AA1401" i="10"/>
  <c r="AB1401" i="10"/>
  <c r="AC1401" i="10"/>
  <c r="AD1401" i="10"/>
  <c r="AA1402" i="10"/>
  <c r="AB1402" i="10"/>
  <c r="AC1402" i="10"/>
  <c r="AD1402" i="10"/>
  <c r="AA1403" i="10"/>
  <c r="AB1403" i="10"/>
  <c r="AC1403" i="10"/>
  <c r="AD1403" i="10"/>
  <c r="AA1376" i="10"/>
  <c r="AB1376" i="10"/>
  <c r="AC1376" i="10"/>
  <c r="AD1376" i="10"/>
  <c r="AA1377" i="10"/>
  <c r="AB1377" i="10"/>
  <c r="AC1377" i="10"/>
  <c r="AD1377" i="10"/>
  <c r="AA1378" i="10"/>
  <c r="AB1378" i="10"/>
  <c r="AC1378" i="10"/>
  <c r="AD1378" i="10"/>
  <c r="AA1379" i="10"/>
  <c r="AB1379" i="10"/>
  <c r="AC1379" i="10"/>
  <c r="AD1379" i="10"/>
  <c r="AA1380" i="10"/>
  <c r="AB1380" i="10"/>
  <c r="AC1380" i="10"/>
  <c r="AD1380" i="10"/>
  <c r="AA1381" i="10"/>
  <c r="AB1381" i="10"/>
  <c r="AC1381" i="10"/>
  <c r="AD1381" i="10"/>
  <c r="AA1382" i="10"/>
  <c r="AB1382" i="10"/>
  <c r="AC1382" i="10"/>
  <c r="AD1382" i="10"/>
  <c r="AA1383" i="10"/>
  <c r="AB1383" i="10"/>
  <c r="AC1383" i="10"/>
  <c r="AD1383" i="10"/>
  <c r="AA1384" i="10"/>
  <c r="AB1384" i="10"/>
  <c r="AC1384" i="10"/>
  <c r="AD1384" i="10"/>
  <c r="AA1385" i="10"/>
  <c r="AB1385" i="10"/>
  <c r="AC1385" i="10"/>
  <c r="AD1385" i="10"/>
  <c r="AA1386" i="10"/>
  <c r="AB1386" i="10"/>
  <c r="AC1386" i="10"/>
  <c r="AD1386" i="10"/>
  <c r="AA1387" i="10"/>
  <c r="AB1387" i="10"/>
  <c r="AC1387" i="10"/>
  <c r="AD1387" i="10"/>
  <c r="AA1388" i="10"/>
  <c r="AB1388" i="10"/>
  <c r="AC1388" i="10"/>
  <c r="AD1388" i="10"/>
  <c r="AA1389" i="10"/>
  <c r="AB1389" i="10"/>
  <c r="AC1389" i="10"/>
  <c r="AD1389" i="10"/>
  <c r="AA1390" i="10"/>
  <c r="AB1390" i="10"/>
  <c r="AC1390" i="10"/>
  <c r="AD1390" i="10"/>
  <c r="AA1391" i="10"/>
  <c r="AB1391" i="10"/>
  <c r="AC1391" i="10"/>
  <c r="AD1391" i="10"/>
  <c r="AA1360" i="10"/>
  <c r="AB1360" i="10"/>
  <c r="AC1360" i="10"/>
  <c r="AD1360" i="10"/>
  <c r="AA1361" i="10"/>
  <c r="AB1361" i="10"/>
  <c r="AC1361" i="10"/>
  <c r="AD1361" i="10"/>
  <c r="AA1362" i="10"/>
  <c r="AB1362" i="10"/>
  <c r="AC1362" i="10"/>
  <c r="AD1362" i="10"/>
  <c r="AA1363" i="10"/>
  <c r="AB1363" i="10"/>
  <c r="AC1363" i="10"/>
  <c r="AD1363" i="10"/>
  <c r="AA1364" i="10"/>
  <c r="AB1364" i="10"/>
  <c r="AC1364" i="10"/>
  <c r="AD1364" i="10"/>
  <c r="AA1365" i="10"/>
  <c r="AB1365" i="10"/>
  <c r="AC1365" i="10"/>
  <c r="AD1365" i="10"/>
  <c r="AA1366" i="10"/>
  <c r="AB1366" i="10"/>
  <c r="AC1366" i="10"/>
  <c r="AD1366" i="10"/>
  <c r="AA1367" i="10"/>
  <c r="AB1367" i="10"/>
  <c r="AC1367" i="10"/>
  <c r="AD1367" i="10"/>
  <c r="AA1368" i="10"/>
  <c r="AB1368" i="10"/>
  <c r="AC1368" i="10"/>
  <c r="AD1368" i="10"/>
  <c r="AA1369" i="10"/>
  <c r="AB1369" i="10"/>
  <c r="AC1369" i="10"/>
  <c r="AD1369" i="10"/>
  <c r="AA1370" i="10"/>
  <c r="AB1370" i="10"/>
  <c r="AC1370" i="10"/>
  <c r="AD1370" i="10"/>
  <c r="AA1371" i="10"/>
  <c r="AB1371" i="10"/>
  <c r="AC1371" i="10"/>
  <c r="AD1371" i="10"/>
  <c r="AA1372" i="10"/>
  <c r="AB1372" i="10"/>
  <c r="AC1372" i="10"/>
  <c r="AD1372" i="10"/>
  <c r="AA1373" i="10"/>
  <c r="AB1373" i="10"/>
  <c r="AC1373" i="10"/>
  <c r="AD1373" i="10"/>
  <c r="AA1374" i="10"/>
  <c r="AB1374" i="10"/>
  <c r="AC1374" i="10"/>
  <c r="AD1374" i="10"/>
  <c r="AA1375" i="10"/>
  <c r="AB1375" i="10"/>
  <c r="AC1375" i="10"/>
  <c r="AD1375" i="10"/>
  <c r="AA1344" i="10"/>
  <c r="AB1344" i="10"/>
  <c r="AC1344" i="10"/>
  <c r="AD1344" i="10"/>
  <c r="AA1345" i="10"/>
  <c r="AB1345" i="10"/>
  <c r="AC1345" i="10"/>
  <c r="AD1345" i="10"/>
  <c r="AA1346" i="10"/>
  <c r="AB1346" i="10"/>
  <c r="AC1346" i="10"/>
  <c r="AD1346" i="10"/>
  <c r="AA1347" i="10"/>
  <c r="AB1347" i="10"/>
  <c r="AC1347" i="10"/>
  <c r="AD1347" i="10"/>
  <c r="AA1348" i="10"/>
  <c r="AB1348" i="10"/>
  <c r="AC1348" i="10"/>
  <c r="AD1348" i="10"/>
  <c r="AA1349" i="10"/>
  <c r="AB1349" i="10"/>
  <c r="AC1349" i="10"/>
  <c r="AD1349" i="10"/>
  <c r="AA1350" i="10"/>
  <c r="AB1350" i="10"/>
  <c r="AC1350" i="10"/>
  <c r="AD1350" i="10"/>
  <c r="AA1351" i="10"/>
  <c r="AB1351" i="10"/>
  <c r="AC1351" i="10"/>
  <c r="AD1351" i="10"/>
  <c r="AA1352" i="10"/>
  <c r="AB1352" i="10"/>
  <c r="AC1352" i="10"/>
  <c r="AD1352" i="10"/>
  <c r="AA1353" i="10"/>
  <c r="AB1353" i="10"/>
  <c r="AC1353" i="10"/>
  <c r="AD1353" i="10"/>
  <c r="AA1354" i="10"/>
  <c r="AB1354" i="10"/>
  <c r="AC1354" i="10"/>
  <c r="AD1354" i="10"/>
  <c r="AA1355" i="10"/>
  <c r="AB1355" i="10"/>
  <c r="AC1355" i="10"/>
  <c r="AD1355" i="10"/>
  <c r="AA1356" i="10"/>
  <c r="AB1356" i="10"/>
  <c r="AC1356" i="10"/>
  <c r="AD1356" i="10"/>
  <c r="AA1357" i="10"/>
  <c r="AB1357" i="10"/>
  <c r="AC1357" i="10"/>
  <c r="AD1357" i="10"/>
  <c r="AA1358" i="10"/>
  <c r="AB1358" i="10"/>
  <c r="AC1358" i="10"/>
  <c r="AD1358" i="10"/>
  <c r="AA1359" i="10"/>
  <c r="AB1359" i="10"/>
  <c r="AC1359" i="10"/>
  <c r="AD1359" i="10"/>
  <c r="AL1511" i="9"/>
  <c r="AM1511" i="9"/>
  <c r="AN1511" i="9"/>
  <c r="AO1511" i="9"/>
  <c r="AL1512" i="9"/>
  <c r="AM1512" i="9"/>
  <c r="AN1512" i="9"/>
  <c r="AO1512" i="9"/>
  <c r="AL1513" i="9"/>
  <c r="AM1513" i="9"/>
  <c r="AN1513" i="9"/>
  <c r="AO1513" i="9"/>
  <c r="AL1514" i="9"/>
  <c r="AM1514" i="9"/>
  <c r="AN1514" i="9"/>
  <c r="AO1514" i="9"/>
  <c r="AL1515" i="9"/>
  <c r="AM1515" i="9"/>
  <c r="AN1515" i="9"/>
  <c r="AO1515" i="9"/>
  <c r="AL1516" i="9"/>
  <c r="AM1516" i="9"/>
  <c r="AN1516" i="9"/>
  <c r="AO1516" i="9"/>
  <c r="AL1517" i="9"/>
  <c r="AM1517" i="9"/>
  <c r="AN1517" i="9"/>
  <c r="AO1517" i="9"/>
  <c r="AL1518" i="9"/>
  <c r="AM1518" i="9"/>
  <c r="AN1518" i="9"/>
  <c r="AO1518" i="9"/>
  <c r="AL1519" i="9"/>
  <c r="AM1519" i="9"/>
  <c r="AN1519" i="9"/>
  <c r="AO1519" i="9"/>
  <c r="AL1520" i="9"/>
  <c r="AM1520" i="9"/>
  <c r="AN1520" i="9"/>
  <c r="AO1520" i="9"/>
  <c r="AL1521" i="9"/>
  <c r="AM1521" i="9"/>
  <c r="AN1521" i="9"/>
  <c r="AO1521" i="9"/>
  <c r="AL1522" i="9"/>
  <c r="AM1522" i="9"/>
  <c r="AN1522" i="9"/>
  <c r="AO1522" i="9"/>
  <c r="AL1497" i="9"/>
  <c r="AM1497" i="9"/>
  <c r="AN1497" i="9"/>
  <c r="AO1497" i="9"/>
  <c r="AL1498" i="9"/>
  <c r="AM1498" i="9"/>
  <c r="AN1498" i="9"/>
  <c r="AO1498" i="9"/>
  <c r="AL1499" i="9"/>
  <c r="AM1499" i="9"/>
  <c r="AN1499" i="9"/>
  <c r="AO1499" i="9"/>
  <c r="AL1500" i="9"/>
  <c r="AM1500" i="9"/>
  <c r="AN1500" i="9"/>
  <c r="AO1500" i="9"/>
  <c r="AL1501" i="9"/>
  <c r="AM1501" i="9"/>
  <c r="AN1501" i="9"/>
  <c r="AO1501" i="9"/>
  <c r="AL1502" i="9"/>
  <c r="AM1502" i="9"/>
  <c r="AN1502" i="9"/>
  <c r="AO1502" i="9"/>
  <c r="AL1503" i="9"/>
  <c r="AM1503" i="9"/>
  <c r="AN1503" i="9"/>
  <c r="AO1503" i="9"/>
  <c r="AL1504" i="9"/>
  <c r="AM1504" i="9"/>
  <c r="AN1504" i="9"/>
  <c r="AO1504" i="9"/>
  <c r="AL1505" i="9"/>
  <c r="AM1505" i="9"/>
  <c r="AN1505" i="9"/>
  <c r="AO1505" i="9"/>
  <c r="AL1506" i="9"/>
  <c r="AM1506" i="9"/>
  <c r="AN1506" i="9"/>
  <c r="AO1506" i="9"/>
  <c r="AL1507" i="9"/>
  <c r="AM1507" i="9"/>
  <c r="AN1507" i="9"/>
  <c r="AO1507" i="9"/>
  <c r="AL1508" i="9"/>
  <c r="AM1508" i="9"/>
  <c r="AN1508" i="9"/>
  <c r="AO1508" i="9"/>
  <c r="AL1509" i="9"/>
  <c r="AM1509" i="9"/>
  <c r="AN1509" i="9"/>
  <c r="AO1509" i="9"/>
  <c r="AL1510" i="9"/>
  <c r="AM1510" i="9"/>
  <c r="AN1510" i="9"/>
  <c r="AO1510" i="9"/>
  <c r="AL1485" i="9"/>
  <c r="AM1485" i="9"/>
  <c r="AN1485" i="9"/>
  <c r="AO1485" i="9"/>
  <c r="AL1486" i="9"/>
  <c r="AM1486" i="9"/>
  <c r="AN1486" i="9"/>
  <c r="AO1486" i="9"/>
  <c r="AL1487" i="9"/>
  <c r="AM1487" i="9"/>
  <c r="AN1487" i="9"/>
  <c r="AO1487" i="9"/>
  <c r="AL1488" i="9"/>
  <c r="AM1488" i="9"/>
  <c r="AN1488" i="9"/>
  <c r="AO1488" i="9"/>
  <c r="AL1489" i="9"/>
  <c r="AM1489" i="9"/>
  <c r="AN1489" i="9"/>
  <c r="AO1489" i="9"/>
  <c r="AL1490" i="9"/>
  <c r="AM1490" i="9"/>
  <c r="AN1490" i="9"/>
  <c r="AO1490" i="9"/>
  <c r="AL1491" i="9"/>
  <c r="AM1491" i="9"/>
  <c r="AN1491" i="9"/>
  <c r="AO1491" i="9"/>
  <c r="AL1492" i="9"/>
  <c r="AM1492" i="9"/>
  <c r="AN1492" i="9"/>
  <c r="AO1492" i="9"/>
  <c r="AL1493" i="9"/>
  <c r="AM1493" i="9"/>
  <c r="AN1493" i="9"/>
  <c r="AO1493" i="9"/>
  <c r="AL1494" i="9"/>
  <c r="AM1494" i="9"/>
  <c r="AN1494" i="9"/>
  <c r="AO1494" i="9"/>
  <c r="AL1495" i="9"/>
  <c r="AM1495" i="9"/>
  <c r="AN1495" i="9"/>
  <c r="AO1495" i="9"/>
  <c r="AL1496" i="9"/>
  <c r="AM1496" i="9"/>
  <c r="AN1496" i="9"/>
  <c r="AO1496" i="9"/>
  <c r="AA268" i="18"/>
  <c r="AB268" i="18"/>
  <c r="AC268" i="18"/>
  <c r="AD268" i="18"/>
  <c r="AA269" i="18"/>
  <c r="AB269" i="18"/>
  <c r="AC269" i="18"/>
  <c r="AD269" i="18"/>
  <c r="AA270" i="18"/>
  <c r="AB270" i="18"/>
  <c r="AC270" i="18"/>
  <c r="AD270" i="18"/>
  <c r="AA271" i="18"/>
  <c r="AB271" i="18"/>
  <c r="AC271" i="18"/>
  <c r="AD271" i="18"/>
  <c r="AA272" i="18"/>
  <c r="AB272" i="18"/>
  <c r="AC272" i="18"/>
  <c r="AD272" i="18"/>
  <c r="AA273" i="18"/>
  <c r="AB273" i="18"/>
  <c r="AC273" i="18"/>
  <c r="AD273" i="18"/>
  <c r="AA274" i="18"/>
  <c r="AB274" i="18"/>
  <c r="AC274" i="18"/>
  <c r="AD274" i="18"/>
  <c r="AA275" i="18"/>
  <c r="AB275" i="18"/>
  <c r="AC275" i="18"/>
  <c r="AD275" i="18"/>
  <c r="AA276" i="18"/>
  <c r="AB276" i="18"/>
  <c r="AC276" i="18"/>
  <c r="AD276" i="18"/>
  <c r="AA277" i="18"/>
  <c r="AB277" i="18"/>
  <c r="AC277" i="18"/>
  <c r="AD277" i="18"/>
  <c r="AA278" i="18"/>
  <c r="AB278" i="18"/>
  <c r="AC278" i="18"/>
  <c r="AD278" i="18"/>
  <c r="AA279" i="18"/>
  <c r="AB279" i="18"/>
  <c r="AC279" i="18"/>
  <c r="AD279" i="18"/>
  <c r="AA1332" i="10"/>
  <c r="AB1332" i="10"/>
  <c r="AC1332" i="10"/>
  <c r="AD1332" i="10"/>
  <c r="AA1333" i="10"/>
  <c r="AB1333" i="10"/>
  <c r="AC1333" i="10"/>
  <c r="AD1333" i="10"/>
  <c r="AA1334" i="10"/>
  <c r="AB1334" i="10"/>
  <c r="AC1334" i="10"/>
  <c r="AD1334" i="10"/>
  <c r="AA1335" i="10"/>
  <c r="AB1335" i="10"/>
  <c r="AC1335" i="10"/>
  <c r="AD1335" i="10"/>
  <c r="AA1336" i="10"/>
  <c r="AB1336" i="10"/>
  <c r="AC1336" i="10"/>
  <c r="AD1336" i="10"/>
  <c r="AA1337" i="10"/>
  <c r="AB1337" i="10"/>
  <c r="AC1337" i="10"/>
  <c r="AD1337" i="10"/>
  <c r="AA1338" i="10"/>
  <c r="AB1338" i="10"/>
  <c r="AC1338" i="10"/>
  <c r="AD1338" i="10"/>
  <c r="AA1339" i="10"/>
  <c r="AB1339" i="10"/>
  <c r="AC1339" i="10"/>
  <c r="AD1339" i="10"/>
  <c r="AA1340" i="10"/>
  <c r="AB1340" i="10"/>
  <c r="AC1340" i="10"/>
  <c r="AD1340" i="10"/>
  <c r="AA1341" i="10"/>
  <c r="AB1341" i="10"/>
  <c r="AC1341" i="10"/>
  <c r="AD1341" i="10"/>
  <c r="AA1342" i="10"/>
  <c r="AB1342" i="10"/>
  <c r="AC1342" i="10"/>
  <c r="AD1342" i="10"/>
  <c r="AA1343" i="10"/>
  <c r="AB1343" i="10"/>
  <c r="AC1343" i="10"/>
  <c r="AD1343" i="10"/>
  <c r="AA1322" i="10" l="1"/>
  <c r="AB1322" i="10"/>
  <c r="AC1322" i="10"/>
  <c r="AD1322" i="10"/>
  <c r="AA1323" i="10"/>
  <c r="AB1323" i="10"/>
  <c r="AC1323" i="10"/>
  <c r="AD1323" i="10"/>
  <c r="AA1324" i="10"/>
  <c r="AB1324" i="10"/>
  <c r="AC1324" i="10"/>
  <c r="AD1324" i="10"/>
  <c r="AA1325" i="10"/>
  <c r="AB1325" i="10"/>
  <c r="AC1325" i="10"/>
  <c r="AD1325" i="10"/>
  <c r="AA1326" i="10"/>
  <c r="AB1326" i="10"/>
  <c r="AC1326" i="10"/>
  <c r="AD1326" i="10"/>
  <c r="AA1327" i="10"/>
  <c r="AB1327" i="10"/>
  <c r="AC1327" i="10"/>
  <c r="AD1327" i="10"/>
  <c r="AA1328" i="10"/>
  <c r="AB1328" i="10"/>
  <c r="AC1328" i="10"/>
  <c r="AD1328" i="10"/>
  <c r="AA1329" i="10"/>
  <c r="AB1329" i="10"/>
  <c r="AC1329" i="10"/>
  <c r="AD1329" i="10"/>
  <c r="AA1330" i="10"/>
  <c r="AB1330" i="10"/>
  <c r="AC1330" i="10"/>
  <c r="AD1330" i="10"/>
  <c r="AA1331" i="10"/>
  <c r="AB1331" i="10"/>
  <c r="AC1331" i="10"/>
  <c r="AD1331" i="10"/>
  <c r="AA1310" i="10"/>
  <c r="AB1310" i="10"/>
  <c r="AC1310" i="10"/>
  <c r="AD1310" i="10"/>
  <c r="AA1311" i="10"/>
  <c r="AB1311" i="10"/>
  <c r="AC1311" i="10"/>
  <c r="AD1311" i="10"/>
  <c r="AA1312" i="10"/>
  <c r="AB1312" i="10"/>
  <c r="AC1312" i="10"/>
  <c r="AD1312" i="10"/>
  <c r="AA1313" i="10"/>
  <c r="AB1313" i="10"/>
  <c r="AC1313" i="10"/>
  <c r="AD1313" i="10"/>
  <c r="AA1314" i="10"/>
  <c r="AB1314" i="10"/>
  <c r="AC1314" i="10"/>
  <c r="AD1314" i="10"/>
  <c r="AA1315" i="10"/>
  <c r="AB1315" i="10"/>
  <c r="AC1315" i="10"/>
  <c r="AD1315" i="10"/>
  <c r="AA1316" i="10"/>
  <c r="AB1316" i="10"/>
  <c r="AC1316" i="10"/>
  <c r="AD1316" i="10"/>
  <c r="AA1317" i="10"/>
  <c r="AB1317" i="10"/>
  <c r="AC1317" i="10"/>
  <c r="AD1317" i="10"/>
  <c r="AA1318" i="10"/>
  <c r="AB1318" i="10"/>
  <c r="AC1318" i="10"/>
  <c r="AD1318" i="10"/>
  <c r="AA1319" i="10"/>
  <c r="AB1319" i="10"/>
  <c r="AC1319" i="10"/>
  <c r="AD1319" i="10"/>
  <c r="AA1320" i="10"/>
  <c r="AB1320" i="10"/>
  <c r="AC1320" i="10"/>
  <c r="AD1320" i="10"/>
  <c r="AA1321" i="10"/>
  <c r="AB1321" i="10"/>
  <c r="AC1321" i="10"/>
  <c r="AD1321" i="10"/>
  <c r="Q5" i="19"/>
  <c r="R5" i="19"/>
  <c r="S5" i="19"/>
  <c r="T5" i="19"/>
  <c r="U5" i="19"/>
  <c r="V5" i="19"/>
  <c r="W5" i="19"/>
  <c r="X5" i="19"/>
  <c r="Y5" i="19"/>
  <c r="Z5" i="19"/>
  <c r="AA5" i="19"/>
  <c r="AB5" i="19"/>
  <c r="AC5" i="19"/>
  <c r="AD5" i="19"/>
  <c r="AE5" i="19"/>
  <c r="P5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AA244" i="18"/>
  <c r="AB244" i="18"/>
  <c r="AC244" i="18"/>
  <c r="AD244" i="18"/>
  <c r="AA245" i="18"/>
  <c r="AB245" i="18"/>
  <c r="AC245" i="18"/>
  <c r="AD245" i="18"/>
  <c r="AA246" i="18"/>
  <c r="AB246" i="18"/>
  <c r="AC246" i="18"/>
  <c r="AD246" i="18"/>
  <c r="AA247" i="18"/>
  <c r="AB247" i="18"/>
  <c r="AC247" i="18"/>
  <c r="AD247" i="18"/>
  <c r="AA248" i="18"/>
  <c r="AB248" i="18"/>
  <c r="AC248" i="18"/>
  <c r="AD248" i="18"/>
  <c r="AA249" i="18"/>
  <c r="AB249" i="18"/>
  <c r="AC249" i="18"/>
  <c r="AD249" i="18"/>
  <c r="AA250" i="18"/>
  <c r="AB250" i="18"/>
  <c r="AC250" i="18"/>
  <c r="AD250" i="18"/>
  <c r="AA251" i="18"/>
  <c r="AB251" i="18"/>
  <c r="AC251" i="18"/>
  <c r="AD251" i="18"/>
  <c r="AA252" i="18"/>
  <c r="AB252" i="18"/>
  <c r="AC252" i="18"/>
  <c r="AD252" i="18"/>
  <c r="AA253" i="18"/>
  <c r="AB253" i="18"/>
  <c r="AC253" i="18"/>
  <c r="AD253" i="18"/>
  <c r="AA254" i="18"/>
  <c r="AB254" i="18"/>
  <c r="AC254" i="18"/>
  <c r="AD254" i="18"/>
  <c r="AA255" i="18"/>
  <c r="AB255" i="18"/>
  <c r="AC255" i="18"/>
  <c r="AD255" i="18"/>
  <c r="AA256" i="18"/>
  <c r="AB256" i="18"/>
  <c r="AC256" i="18"/>
  <c r="AD256" i="18"/>
  <c r="AA257" i="18"/>
  <c r="AB257" i="18"/>
  <c r="AC257" i="18"/>
  <c r="AD257" i="18"/>
  <c r="AA258" i="18"/>
  <c r="AB258" i="18"/>
  <c r="AC258" i="18"/>
  <c r="AD258" i="18"/>
  <c r="AA259" i="18"/>
  <c r="AB259" i="18"/>
  <c r="AC259" i="18"/>
  <c r="AD259" i="18"/>
  <c r="AA260" i="18"/>
  <c r="AB260" i="18"/>
  <c r="AC260" i="18"/>
  <c r="AD260" i="18"/>
  <c r="AA261" i="18"/>
  <c r="AB261" i="18"/>
  <c r="AC261" i="18"/>
  <c r="AD261" i="18"/>
  <c r="AA262" i="18"/>
  <c r="AB262" i="18"/>
  <c r="AC262" i="18"/>
  <c r="AD262" i="18"/>
  <c r="AA263" i="18"/>
  <c r="AB263" i="18"/>
  <c r="AC263" i="18"/>
  <c r="AD263" i="18"/>
  <c r="AA264" i="18"/>
  <c r="AB264" i="18"/>
  <c r="AC264" i="18"/>
  <c r="AD264" i="18"/>
  <c r="AA265" i="18"/>
  <c r="AB265" i="18"/>
  <c r="AC265" i="18"/>
  <c r="AD265" i="18"/>
  <c r="AA266" i="18"/>
  <c r="AB266" i="18"/>
  <c r="AC266" i="18"/>
  <c r="AD266" i="18"/>
  <c r="AA267" i="18"/>
  <c r="AB267" i="18"/>
  <c r="AC267" i="18"/>
  <c r="AD267" i="18"/>
  <c r="AA1298" i="10"/>
  <c r="AB1298" i="10"/>
  <c r="AC1298" i="10"/>
  <c r="AD1298" i="10"/>
  <c r="AA1299" i="10"/>
  <c r="AB1299" i="10"/>
  <c r="AC1299" i="10"/>
  <c r="AD1299" i="10"/>
  <c r="AA1300" i="10"/>
  <c r="AB1300" i="10"/>
  <c r="AC1300" i="10"/>
  <c r="AD1300" i="10"/>
  <c r="AA1301" i="10"/>
  <c r="AB1301" i="10"/>
  <c r="AC1301" i="10"/>
  <c r="AD1301" i="10"/>
  <c r="AA1302" i="10"/>
  <c r="AB1302" i="10"/>
  <c r="AC1302" i="10"/>
  <c r="AD1302" i="10"/>
  <c r="AA1303" i="10"/>
  <c r="AB1303" i="10"/>
  <c r="AC1303" i="10"/>
  <c r="AD1303" i="10"/>
  <c r="AA1304" i="10"/>
  <c r="AB1304" i="10"/>
  <c r="AC1304" i="10"/>
  <c r="AD1304" i="10"/>
  <c r="AA1305" i="10"/>
  <c r="AB1305" i="10"/>
  <c r="AC1305" i="10"/>
  <c r="AD1305" i="10"/>
  <c r="AA1306" i="10"/>
  <c r="AB1306" i="10"/>
  <c r="AC1306" i="10"/>
  <c r="AD1306" i="10"/>
  <c r="AA1307" i="10"/>
  <c r="AB1307" i="10"/>
  <c r="AC1307" i="10"/>
  <c r="AD1307" i="10"/>
  <c r="AA1308" i="10"/>
  <c r="AB1308" i="10"/>
  <c r="AC1308" i="10"/>
  <c r="AD1308" i="10"/>
  <c r="AA1309" i="10"/>
  <c r="AB1309" i="10"/>
  <c r="AC1309" i="10"/>
  <c r="AD1309" i="10"/>
  <c r="AL38" i="23"/>
  <c r="AM38" i="23"/>
  <c r="AN38" i="23"/>
  <c r="AO38" i="23"/>
  <c r="AL39" i="23"/>
  <c r="AM39" i="23"/>
  <c r="AN39" i="23"/>
  <c r="AO39" i="23"/>
  <c r="AL40" i="23"/>
  <c r="AM40" i="23"/>
  <c r="AN40" i="23"/>
  <c r="AO40" i="23"/>
  <c r="AL41" i="23"/>
  <c r="AM41" i="23"/>
  <c r="AN41" i="23"/>
  <c r="AO41" i="23"/>
  <c r="AL42" i="23"/>
  <c r="AM42" i="23"/>
  <c r="AN42" i="23"/>
  <c r="AO42" i="23"/>
  <c r="AL43" i="23"/>
  <c r="AM43" i="23"/>
  <c r="AN43" i="23"/>
  <c r="AO43" i="23"/>
  <c r="AL44" i="23"/>
  <c r="AM44" i="23"/>
  <c r="AN44" i="23"/>
  <c r="AO44" i="23"/>
  <c r="AL45" i="23"/>
  <c r="AM45" i="23"/>
  <c r="AN45" i="23"/>
  <c r="AO45" i="23"/>
  <c r="AL46" i="23"/>
  <c r="AM46" i="23"/>
  <c r="AN46" i="23"/>
  <c r="AO46" i="23"/>
  <c r="AL47" i="23"/>
  <c r="AM47" i="23"/>
  <c r="AN47" i="23"/>
  <c r="AO47" i="23"/>
  <c r="AL48" i="23"/>
  <c r="AM48" i="23"/>
  <c r="AN48" i="23"/>
  <c r="AO48" i="23"/>
  <c r="AL49" i="23"/>
  <c r="AM49" i="23"/>
  <c r="AN49" i="23"/>
  <c r="AO49" i="23"/>
  <c r="AL1473" i="9"/>
  <c r="AM1473" i="9"/>
  <c r="AN1473" i="9"/>
  <c r="AO1473" i="9"/>
  <c r="AL1474" i="9"/>
  <c r="AM1474" i="9"/>
  <c r="AN1474" i="9"/>
  <c r="AO1474" i="9"/>
  <c r="AL1475" i="9"/>
  <c r="AM1475" i="9"/>
  <c r="AN1475" i="9"/>
  <c r="AO1475" i="9"/>
  <c r="AL1476" i="9"/>
  <c r="AM1476" i="9"/>
  <c r="AN1476" i="9"/>
  <c r="AO1476" i="9"/>
  <c r="AL1477" i="9"/>
  <c r="AM1477" i="9"/>
  <c r="AN1477" i="9"/>
  <c r="AO1477" i="9"/>
  <c r="AL1478" i="9"/>
  <c r="AM1478" i="9"/>
  <c r="AN1478" i="9"/>
  <c r="AO1478" i="9"/>
  <c r="AL1479" i="9"/>
  <c r="AM1479" i="9"/>
  <c r="AN1479" i="9"/>
  <c r="AO1479" i="9"/>
  <c r="AL1480" i="9"/>
  <c r="AM1480" i="9"/>
  <c r="AN1480" i="9"/>
  <c r="AO1480" i="9"/>
  <c r="AL1481" i="9"/>
  <c r="AM1481" i="9"/>
  <c r="AN1481" i="9"/>
  <c r="AO1481" i="9"/>
  <c r="AL1482" i="9"/>
  <c r="AM1482" i="9"/>
  <c r="AN1482" i="9"/>
  <c r="AO1482" i="9"/>
  <c r="AL1483" i="9"/>
  <c r="AM1483" i="9"/>
  <c r="AN1483" i="9"/>
  <c r="AO1483" i="9"/>
  <c r="AL1484" i="9"/>
  <c r="AM1484" i="9"/>
  <c r="AN1484" i="9"/>
  <c r="AO1484" i="9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AJ34" i="11"/>
  <c r="U34" i="11"/>
  <c r="H34" i="11"/>
  <c r="I34" i="11"/>
  <c r="J34" i="11" a="1"/>
  <c r="J34" i="11" s="1"/>
  <c r="K34" i="11" a="1"/>
  <c r="K34" i="11" s="1"/>
  <c r="L34" i="11"/>
  <c r="M34" i="11"/>
  <c r="N34" i="11"/>
  <c r="O34" i="11"/>
  <c r="P34" i="11" s="1"/>
  <c r="Q34" i="11"/>
  <c r="R34" i="11"/>
  <c r="S34" i="11" s="1"/>
  <c r="T34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L1461" i="9"/>
  <c r="AM1461" i="9"/>
  <c r="AN1461" i="9"/>
  <c r="AO1461" i="9"/>
  <c r="AL1462" i="9"/>
  <c r="AM1462" i="9"/>
  <c r="AN1462" i="9"/>
  <c r="AO1462" i="9"/>
  <c r="AL1463" i="9"/>
  <c r="AM1463" i="9"/>
  <c r="AN1463" i="9"/>
  <c r="AO1463" i="9"/>
  <c r="AL1464" i="9"/>
  <c r="AM1464" i="9"/>
  <c r="AN1464" i="9"/>
  <c r="AO1464" i="9"/>
  <c r="AL1465" i="9"/>
  <c r="AM1465" i="9"/>
  <c r="AN1465" i="9"/>
  <c r="AO1465" i="9"/>
  <c r="AL1466" i="9"/>
  <c r="AM1466" i="9"/>
  <c r="AN1466" i="9"/>
  <c r="AO1466" i="9"/>
  <c r="AL1467" i="9"/>
  <c r="AM1467" i="9"/>
  <c r="AN1467" i="9"/>
  <c r="AO1467" i="9"/>
  <c r="AL1468" i="9"/>
  <c r="AM1468" i="9"/>
  <c r="AN1468" i="9"/>
  <c r="AO1468" i="9"/>
  <c r="AL1469" i="9"/>
  <c r="AM1469" i="9"/>
  <c r="AN1469" i="9"/>
  <c r="AO1469" i="9"/>
  <c r="AL1470" i="9"/>
  <c r="AM1470" i="9"/>
  <c r="AN1470" i="9"/>
  <c r="AO1470" i="9"/>
  <c r="AL1471" i="9"/>
  <c r="AM1471" i="9"/>
  <c r="AN1471" i="9"/>
  <c r="AO1471" i="9"/>
  <c r="AL1472" i="9"/>
  <c r="AM1472" i="9"/>
  <c r="AN1472" i="9"/>
  <c r="AO1472" i="9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L1449" i="9"/>
  <c r="AM1449" i="9"/>
  <c r="AN1449" i="9"/>
  <c r="AO1449" i="9"/>
  <c r="AL1450" i="9"/>
  <c r="AM1450" i="9"/>
  <c r="AN1450" i="9"/>
  <c r="AO1450" i="9"/>
  <c r="AL1451" i="9"/>
  <c r="AM1451" i="9"/>
  <c r="AN1451" i="9"/>
  <c r="AO1451" i="9"/>
  <c r="AL1452" i="9"/>
  <c r="AM1452" i="9"/>
  <c r="AN1452" i="9"/>
  <c r="AO1452" i="9"/>
  <c r="AL1453" i="9"/>
  <c r="AM1453" i="9"/>
  <c r="AN1453" i="9"/>
  <c r="AO1453" i="9"/>
  <c r="AL1454" i="9"/>
  <c r="AM1454" i="9"/>
  <c r="AN1454" i="9"/>
  <c r="AO1454" i="9"/>
  <c r="AL1455" i="9"/>
  <c r="AM1455" i="9"/>
  <c r="AN1455" i="9"/>
  <c r="AO1455" i="9"/>
  <c r="AL1456" i="9"/>
  <c r="AM1456" i="9"/>
  <c r="AN1456" i="9"/>
  <c r="AO1456" i="9"/>
  <c r="AL1457" i="9"/>
  <c r="AM1457" i="9"/>
  <c r="AN1457" i="9"/>
  <c r="AO1457" i="9"/>
  <c r="AL1458" i="9"/>
  <c r="AM1458" i="9"/>
  <c r="AN1458" i="9"/>
  <c r="AO1458" i="9"/>
  <c r="AL1459" i="9"/>
  <c r="AM1459" i="9"/>
  <c r="AN1459" i="9"/>
  <c r="AO1459" i="9"/>
  <c r="AL1460" i="9"/>
  <c r="AM1460" i="9"/>
  <c r="AN1460" i="9"/>
  <c r="AO1460" i="9"/>
  <c r="AL1435" i="9"/>
  <c r="AM1435" i="9"/>
  <c r="AN1435" i="9"/>
  <c r="AO1435" i="9"/>
  <c r="AL1436" i="9"/>
  <c r="AM1436" i="9"/>
  <c r="AN1436" i="9"/>
  <c r="AO1436" i="9"/>
  <c r="AL1437" i="9"/>
  <c r="AM1437" i="9"/>
  <c r="AN1437" i="9"/>
  <c r="AO1437" i="9"/>
  <c r="AL1438" i="9"/>
  <c r="AM1438" i="9"/>
  <c r="AN1438" i="9"/>
  <c r="AO1438" i="9"/>
  <c r="AL1439" i="9"/>
  <c r="AM1439" i="9"/>
  <c r="AN1439" i="9"/>
  <c r="AO1439" i="9"/>
  <c r="AL1440" i="9"/>
  <c r="AM1440" i="9"/>
  <c r="AN1440" i="9"/>
  <c r="AO1440" i="9"/>
  <c r="AL1441" i="9"/>
  <c r="AM1441" i="9"/>
  <c r="AN1441" i="9"/>
  <c r="AO1441" i="9"/>
  <c r="AL1442" i="9"/>
  <c r="AM1442" i="9"/>
  <c r="AN1442" i="9"/>
  <c r="AO1442" i="9"/>
  <c r="AL1443" i="9"/>
  <c r="AM1443" i="9"/>
  <c r="AN1443" i="9"/>
  <c r="AO1443" i="9"/>
  <c r="AL1444" i="9"/>
  <c r="AM1444" i="9"/>
  <c r="AN1444" i="9"/>
  <c r="AO1444" i="9"/>
  <c r="AL1445" i="9"/>
  <c r="AM1445" i="9"/>
  <c r="AN1445" i="9"/>
  <c r="AO1445" i="9"/>
  <c r="AL1446" i="9"/>
  <c r="AM1446" i="9"/>
  <c r="AN1446" i="9"/>
  <c r="AO1446" i="9"/>
  <c r="AL1447" i="9"/>
  <c r="AM1447" i="9"/>
  <c r="AN1447" i="9"/>
  <c r="AO1447" i="9"/>
  <c r="AL1448" i="9"/>
  <c r="AM1448" i="9"/>
  <c r="AN1448" i="9"/>
  <c r="AO1448" i="9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1" i="24"/>
  <c r="R31" i="24"/>
  <c r="S31" i="24"/>
  <c r="T31" i="24"/>
  <c r="U31" i="24"/>
  <c r="V31" i="24"/>
  <c r="W31" i="24"/>
  <c r="X31" i="24"/>
  <c r="Y31" i="24"/>
  <c r="AA31" i="24"/>
  <c r="AB31" i="24"/>
  <c r="AC31" i="24"/>
  <c r="AD31" i="24"/>
  <c r="AE31" i="24"/>
  <c r="AH31" i="24"/>
  <c r="AG31" i="24"/>
  <c r="AJ31" i="24"/>
  <c r="AK31" i="24"/>
  <c r="AL31" i="24"/>
  <c r="AM31" i="24"/>
  <c r="AP31" i="24"/>
  <c r="AN31" i="24"/>
  <c r="P31" i="24"/>
  <c r="Q26" i="24"/>
  <c r="R26" i="24"/>
  <c r="S26" i="24"/>
  <c r="T26" i="24"/>
  <c r="U26" i="24"/>
  <c r="V26" i="24"/>
  <c r="W26" i="24"/>
  <c r="X26" i="24"/>
  <c r="Y26" i="24"/>
  <c r="AA26" i="24"/>
  <c r="AB26" i="24"/>
  <c r="AC26" i="24"/>
  <c r="AD26" i="24"/>
  <c r="AE26" i="24"/>
  <c r="AH26" i="24"/>
  <c r="AG26" i="24"/>
  <c r="AJ26" i="24"/>
  <c r="AK26" i="24"/>
  <c r="AL26" i="24"/>
  <c r="AM26" i="24"/>
  <c r="AP26" i="24"/>
  <c r="AN26" i="24"/>
  <c r="Q27" i="24"/>
  <c r="R27" i="24"/>
  <c r="S27" i="24"/>
  <c r="T27" i="24"/>
  <c r="U27" i="24"/>
  <c r="V27" i="24"/>
  <c r="W27" i="24"/>
  <c r="X27" i="24"/>
  <c r="Y27" i="24"/>
  <c r="AA27" i="24"/>
  <c r="AB27" i="24"/>
  <c r="AC27" i="24"/>
  <c r="AD27" i="24"/>
  <c r="AE27" i="24"/>
  <c r="AH27" i="24"/>
  <c r="AG27" i="24"/>
  <c r="AJ27" i="24"/>
  <c r="AK27" i="24"/>
  <c r="AL27" i="24"/>
  <c r="AM27" i="24"/>
  <c r="AP27" i="24"/>
  <c r="AN27" i="24"/>
  <c r="Q28" i="24"/>
  <c r="R28" i="24"/>
  <c r="S28" i="24"/>
  <c r="T28" i="24"/>
  <c r="U28" i="24"/>
  <c r="V28" i="24"/>
  <c r="W28" i="24"/>
  <c r="X28" i="24"/>
  <c r="Y28" i="24"/>
  <c r="AA28" i="24"/>
  <c r="AB28" i="24"/>
  <c r="AC28" i="24"/>
  <c r="AD28" i="24"/>
  <c r="AE28" i="24"/>
  <c r="AH28" i="24"/>
  <c r="AG28" i="24"/>
  <c r="AJ28" i="24"/>
  <c r="AK28" i="24"/>
  <c r="AL28" i="24"/>
  <c r="AM28" i="24"/>
  <c r="AP28" i="24"/>
  <c r="AN28" i="24"/>
  <c r="P28" i="24"/>
  <c r="P27" i="24"/>
  <c r="P26" i="24"/>
  <c r="P25" i="24"/>
  <c r="Q23" i="24"/>
  <c r="R23" i="24"/>
  <c r="S23" i="24"/>
  <c r="T23" i="24"/>
  <c r="U23" i="24"/>
  <c r="V23" i="24"/>
  <c r="W23" i="24"/>
  <c r="X23" i="24"/>
  <c r="Y23" i="24"/>
  <c r="AA23" i="24"/>
  <c r="AB23" i="24"/>
  <c r="AC23" i="24"/>
  <c r="AD23" i="24"/>
  <c r="AE23" i="24"/>
  <c r="AH23" i="24"/>
  <c r="AG23" i="24"/>
  <c r="AJ23" i="24"/>
  <c r="AK23" i="24"/>
  <c r="AL23" i="24"/>
  <c r="AM23" i="24"/>
  <c r="AP23" i="24"/>
  <c r="AN23" i="24"/>
  <c r="P23" i="24"/>
  <c r="Q19" i="24"/>
  <c r="R19" i="24"/>
  <c r="S19" i="24"/>
  <c r="T19" i="24"/>
  <c r="U19" i="24"/>
  <c r="V19" i="24"/>
  <c r="W19" i="24"/>
  <c r="X19" i="24"/>
  <c r="Y19" i="24"/>
  <c r="AA19" i="24"/>
  <c r="AB19" i="24"/>
  <c r="AC19" i="24"/>
  <c r="AD19" i="24"/>
  <c r="AE19" i="24"/>
  <c r="AH19" i="24"/>
  <c r="AG19" i="24"/>
  <c r="AJ19" i="24"/>
  <c r="AK19" i="24"/>
  <c r="AL19" i="24"/>
  <c r="AM19" i="24"/>
  <c r="AP19" i="24"/>
  <c r="AN19" i="24"/>
  <c r="Q20" i="24"/>
  <c r="R20" i="24"/>
  <c r="S20" i="24"/>
  <c r="T20" i="24"/>
  <c r="U20" i="24"/>
  <c r="V20" i="24"/>
  <c r="W20" i="24"/>
  <c r="X20" i="24"/>
  <c r="Y20" i="24"/>
  <c r="AA20" i="24"/>
  <c r="AB20" i="24"/>
  <c r="AC20" i="24"/>
  <c r="AD20" i="24"/>
  <c r="AE20" i="24"/>
  <c r="AH20" i="24"/>
  <c r="AG20" i="24"/>
  <c r="AJ20" i="24"/>
  <c r="AK20" i="24"/>
  <c r="AL20" i="24"/>
  <c r="AM20" i="24"/>
  <c r="AP20" i="24"/>
  <c r="AN20" i="24"/>
  <c r="P20" i="24"/>
  <c r="P19" i="24"/>
  <c r="Q16" i="24"/>
  <c r="R16" i="24"/>
  <c r="S16" i="24"/>
  <c r="T16" i="24"/>
  <c r="U16" i="24"/>
  <c r="V16" i="24"/>
  <c r="W16" i="24"/>
  <c r="X16" i="24"/>
  <c r="Y16" i="24"/>
  <c r="AA16" i="24"/>
  <c r="AB16" i="24"/>
  <c r="AC16" i="24"/>
  <c r="AD16" i="24"/>
  <c r="AE16" i="24"/>
  <c r="AH16" i="24"/>
  <c r="AG16" i="24"/>
  <c r="AJ16" i="24"/>
  <c r="AK16" i="24"/>
  <c r="AL16" i="24"/>
  <c r="AM16" i="24"/>
  <c r="AP16" i="24"/>
  <c r="AN16" i="24"/>
  <c r="P16" i="24"/>
  <c r="Q12" i="24"/>
  <c r="R12" i="24"/>
  <c r="S12" i="24"/>
  <c r="T12" i="24"/>
  <c r="U12" i="24"/>
  <c r="V12" i="24"/>
  <c r="W12" i="24"/>
  <c r="X12" i="24"/>
  <c r="Y12" i="24"/>
  <c r="AA12" i="24"/>
  <c r="AB12" i="24"/>
  <c r="AC12" i="24"/>
  <c r="AD12" i="24"/>
  <c r="AE12" i="24"/>
  <c r="AH12" i="24"/>
  <c r="AG12" i="24"/>
  <c r="AJ12" i="24"/>
  <c r="AK12" i="24"/>
  <c r="AL12" i="24"/>
  <c r="AM12" i="24"/>
  <c r="AP12" i="24"/>
  <c r="AN12" i="24"/>
  <c r="Q13" i="24"/>
  <c r="R13" i="24"/>
  <c r="S13" i="24"/>
  <c r="T13" i="24"/>
  <c r="U13" i="24"/>
  <c r="V13" i="24"/>
  <c r="W13" i="24"/>
  <c r="X13" i="24"/>
  <c r="Y13" i="24"/>
  <c r="AA13" i="24"/>
  <c r="AB13" i="24"/>
  <c r="AC13" i="24"/>
  <c r="AD13" i="24"/>
  <c r="AE13" i="24"/>
  <c r="AH13" i="24"/>
  <c r="AG13" i="24"/>
  <c r="AJ13" i="24"/>
  <c r="AK13" i="24"/>
  <c r="AL13" i="24"/>
  <c r="AM13" i="24"/>
  <c r="AP13" i="24"/>
  <c r="AN13" i="24"/>
  <c r="P13" i="24"/>
  <c r="P12" i="24"/>
  <c r="Q11" i="24"/>
  <c r="R11" i="24"/>
  <c r="S11" i="24"/>
  <c r="T11" i="24"/>
  <c r="U11" i="24"/>
  <c r="V11" i="24"/>
  <c r="W11" i="24"/>
  <c r="X11" i="24"/>
  <c r="Y11" i="24"/>
  <c r="AA11" i="24"/>
  <c r="AB11" i="24"/>
  <c r="AC11" i="24"/>
  <c r="AD11" i="24"/>
  <c r="AE11" i="24"/>
  <c r="AH11" i="24"/>
  <c r="AG11" i="24"/>
  <c r="AJ11" i="24"/>
  <c r="AK11" i="24"/>
  <c r="AL11" i="24"/>
  <c r="AM11" i="24"/>
  <c r="AP11" i="24"/>
  <c r="AN11" i="24"/>
  <c r="P11" i="24"/>
  <c r="P10" i="24"/>
  <c r="Q2" i="24"/>
  <c r="R2" i="24"/>
  <c r="S2" i="24"/>
  <c r="T2" i="24"/>
  <c r="U2" i="24"/>
  <c r="V2" i="24"/>
  <c r="W2" i="24"/>
  <c r="X2" i="24"/>
  <c r="Y2" i="24"/>
  <c r="AA2" i="24"/>
  <c r="AB2" i="24"/>
  <c r="AC2" i="24"/>
  <c r="AD2" i="24"/>
  <c r="AE2" i="24"/>
  <c r="AH2" i="24"/>
  <c r="AG2" i="24"/>
  <c r="AJ2" i="24"/>
  <c r="AK2" i="24"/>
  <c r="AL2" i="24"/>
  <c r="AM2" i="24"/>
  <c r="AP2" i="24"/>
  <c r="AN2" i="24"/>
  <c r="P2" i="24"/>
  <c r="D11" i="24"/>
  <c r="E11" i="24"/>
  <c r="F11" i="24" a="1"/>
  <c r="F11" i="24" s="1"/>
  <c r="G11" i="24"/>
  <c r="H11" i="24"/>
  <c r="J11" i="24"/>
  <c r="K11" i="24" s="1"/>
  <c r="M11" i="24"/>
  <c r="N11" i="24" s="1"/>
  <c r="D12" i="24"/>
  <c r="E12" i="24"/>
  <c r="F12" i="24" a="1"/>
  <c r="F12" i="24" s="1"/>
  <c r="G12" i="24"/>
  <c r="H12" i="24"/>
  <c r="I12" i="24"/>
  <c r="J12" i="24"/>
  <c r="K12" i="24" s="1"/>
  <c r="L12" i="24"/>
  <c r="M12" i="24"/>
  <c r="N12" i="24" s="1"/>
  <c r="O12" i="24"/>
  <c r="D13" i="24"/>
  <c r="E13" i="24"/>
  <c r="F13" i="24" a="1"/>
  <c r="F13" i="24" s="1"/>
  <c r="G13" i="24"/>
  <c r="H13" i="24"/>
  <c r="J13" i="24"/>
  <c r="K13" i="24" s="1"/>
  <c r="M13" i="24"/>
  <c r="N13" i="24" s="1"/>
  <c r="D14" i="24"/>
  <c r="E14" i="24"/>
  <c r="F14" i="24" a="1"/>
  <c r="F14" i="24" s="1"/>
  <c r="G14" i="24"/>
  <c r="H14" i="24"/>
  <c r="I14" i="24"/>
  <c r="J14" i="24"/>
  <c r="K14" i="24" s="1"/>
  <c r="L14" i="24"/>
  <c r="M14" i="24"/>
  <c r="N14" i="24" s="1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J17" i="24"/>
  <c r="K17" i="24" s="1"/>
  <c r="M17" i="24"/>
  <c r="N17" i="24" s="1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J20" i="24"/>
  <c r="K20" i="24" s="1"/>
  <c r="M20" i="24"/>
  <c r="N20" i="24" s="1"/>
  <c r="D21" i="24"/>
  <c r="E21" i="24"/>
  <c r="F21" i="24" a="1"/>
  <c r="F21" i="24" s="1"/>
  <c r="G21" i="24"/>
  <c r="H21" i="24"/>
  <c r="J21" i="24"/>
  <c r="K21" i="24" s="1"/>
  <c r="M21" i="24"/>
  <c r="N21" i="24" s="1"/>
  <c r="D22" i="24"/>
  <c r="E22" i="24"/>
  <c r="F22" i="24" a="1"/>
  <c r="F22" i="24" s="1"/>
  <c r="G22" i="24"/>
  <c r="H22" i="24"/>
  <c r="J22" i="24"/>
  <c r="K22" i="24" s="1"/>
  <c r="M22" i="24"/>
  <c r="N22" i="24" s="1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 s="1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J25" i="24"/>
  <c r="K25" i="24" s="1"/>
  <c r="M25" i="24"/>
  <c r="N25" i="24" s="1"/>
  <c r="D26" i="24"/>
  <c r="E26" i="24"/>
  <c r="F26" i="24" a="1"/>
  <c r="F26" i="24" s="1"/>
  <c r="G26" i="24"/>
  <c r="H26" i="24"/>
  <c r="J26" i="24"/>
  <c r="K26" i="24" s="1"/>
  <c r="M26" i="24"/>
  <c r="N26" i="24" s="1"/>
  <c r="D27" i="24"/>
  <c r="E27" i="24"/>
  <c r="F27" i="24" a="1"/>
  <c r="F27" i="24" s="1"/>
  <c r="G27" i="24"/>
  <c r="H27" i="24"/>
  <c r="I27" i="24"/>
  <c r="J27" i="24"/>
  <c r="K27" i="24" s="1"/>
  <c r="L27" i="24"/>
  <c r="M27" i="24"/>
  <c r="N27" i="24" s="1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 s="1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J31" i="24"/>
  <c r="K31" i="24" s="1"/>
  <c r="M31" i="24"/>
  <c r="N31" i="24" s="1"/>
  <c r="D32" i="24"/>
  <c r="E32" i="24"/>
  <c r="F32" i="24" a="1"/>
  <c r="F32" i="24" s="1"/>
  <c r="G32" i="24"/>
  <c r="H32" i="24"/>
  <c r="I32" i="24"/>
  <c r="J32" i="24"/>
  <c r="K32" i="24" s="1"/>
  <c r="L32" i="24"/>
  <c r="M32" i="24"/>
  <c r="N32" i="24" s="1"/>
  <c r="O32" i="24"/>
  <c r="D2" i="24"/>
  <c r="E2" i="24"/>
  <c r="F2" i="24" a="1"/>
  <c r="F2" i="24" s="1"/>
  <c r="G2" i="24"/>
  <c r="H2" i="24"/>
  <c r="J2" i="24"/>
  <c r="K2" i="24" s="1"/>
  <c r="M2" i="24"/>
  <c r="N2" i="24" s="1"/>
  <c r="AL26" i="23"/>
  <c r="AM26" i="23"/>
  <c r="L11" i="24" s="1"/>
  <c r="AN26" i="23"/>
  <c r="O11" i="24" s="1"/>
  <c r="AO26" i="23"/>
  <c r="I11" i="24" s="1"/>
  <c r="AL27" i="23"/>
  <c r="AM27" i="23"/>
  <c r="L13" i="24" s="1"/>
  <c r="AN27" i="23"/>
  <c r="O13" i="24" s="1"/>
  <c r="AO27" i="23"/>
  <c r="I13" i="24" s="1"/>
  <c r="AL28" i="23"/>
  <c r="AM28" i="23"/>
  <c r="L2" i="24" s="1"/>
  <c r="AN28" i="23"/>
  <c r="O2" i="24" s="1"/>
  <c r="AO28" i="23"/>
  <c r="I2" i="24" s="1"/>
  <c r="AL29" i="23"/>
  <c r="AM29" i="23"/>
  <c r="L20" i="24" s="1"/>
  <c r="AN29" i="23"/>
  <c r="O20" i="24" s="1"/>
  <c r="AO29" i="23"/>
  <c r="I20" i="24" s="1"/>
  <c r="AL30" i="23"/>
  <c r="AM30" i="23"/>
  <c r="L26" i="24" s="1"/>
  <c r="AN30" i="23"/>
  <c r="O26" i="24" s="1"/>
  <c r="AO30" i="23"/>
  <c r="I26" i="24" s="1"/>
  <c r="AL31" i="23"/>
  <c r="AM31" i="23"/>
  <c r="L31" i="24" s="1"/>
  <c r="AN31" i="23"/>
  <c r="O31" i="24" s="1"/>
  <c r="AO31" i="23"/>
  <c r="I31" i="24" s="1"/>
  <c r="AL32" i="23"/>
  <c r="AM32" i="23"/>
  <c r="AN32" i="23"/>
  <c r="AO32" i="23"/>
  <c r="AL33" i="23"/>
  <c r="AM33" i="23"/>
  <c r="AN33" i="23"/>
  <c r="AO33" i="23"/>
  <c r="AL34" i="23"/>
  <c r="AM34" i="23"/>
  <c r="AN34" i="23"/>
  <c r="AO34" i="23"/>
  <c r="AL35" i="23"/>
  <c r="AM35" i="23"/>
  <c r="AN35" i="23"/>
  <c r="AO35" i="23"/>
  <c r="AL36" i="23"/>
  <c r="AM36" i="23"/>
  <c r="AN36" i="23"/>
  <c r="AO36" i="23"/>
  <c r="AL37" i="23"/>
  <c r="AM37" i="23"/>
  <c r="AN37" i="23"/>
  <c r="AO37" i="23"/>
  <c r="AL1423" i="9"/>
  <c r="AM1423" i="9"/>
  <c r="AN1423" i="9"/>
  <c r="AO1423" i="9"/>
  <c r="AL1424" i="9"/>
  <c r="AM1424" i="9"/>
  <c r="AN1424" i="9"/>
  <c r="AO1424" i="9"/>
  <c r="AL1425" i="9"/>
  <c r="AM1425" i="9"/>
  <c r="AN1425" i="9"/>
  <c r="AO1425" i="9"/>
  <c r="AL1426" i="9"/>
  <c r="AM1426" i="9"/>
  <c r="AN1426" i="9"/>
  <c r="AO1426" i="9"/>
  <c r="AL1427" i="9"/>
  <c r="AM1427" i="9"/>
  <c r="AN1427" i="9"/>
  <c r="AO1427" i="9"/>
  <c r="AL1428" i="9"/>
  <c r="AM1428" i="9"/>
  <c r="AN1428" i="9"/>
  <c r="AO1428" i="9"/>
  <c r="AL1429" i="9"/>
  <c r="AM1429" i="9"/>
  <c r="AN1429" i="9"/>
  <c r="AO1429" i="9"/>
  <c r="AL1430" i="9"/>
  <c r="AM1430" i="9"/>
  <c r="AN1430" i="9"/>
  <c r="AO1430" i="9"/>
  <c r="AL1431" i="9"/>
  <c r="AM1431" i="9"/>
  <c r="AN1431" i="9"/>
  <c r="AO1431" i="9"/>
  <c r="AL1432" i="9"/>
  <c r="AM1432" i="9"/>
  <c r="AN1432" i="9"/>
  <c r="AO1432" i="9"/>
  <c r="AL1433" i="9"/>
  <c r="AM1433" i="9"/>
  <c r="AN1433" i="9"/>
  <c r="AO1433" i="9"/>
  <c r="AL1434" i="9"/>
  <c r="AM1434" i="9"/>
  <c r="AN1434" i="9"/>
  <c r="AO1434" i="9"/>
  <c r="AL1411" i="9"/>
  <c r="AM1411" i="9"/>
  <c r="AN1411" i="9"/>
  <c r="AO1411" i="9"/>
  <c r="AL1412" i="9"/>
  <c r="AM1412" i="9"/>
  <c r="AN1412" i="9"/>
  <c r="AO1412" i="9"/>
  <c r="AL1413" i="9"/>
  <c r="AM1413" i="9"/>
  <c r="AN1413" i="9"/>
  <c r="AO1413" i="9"/>
  <c r="AL1414" i="9"/>
  <c r="AM1414" i="9"/>
  <c r="AN1414" i="9"/>
  <c r="AO1414" i="9"/>
  <c r="AL1415" i="9"/>
  <c r="AM1415" i="9"/>
  <c r="AN1415" i="9"/>
  <c r="AO1415" i="9"/>
  <c r="AL1416" i="9"/>
  <c r="AM1416" i="9"/>
  <c r="AN1416" i="9"/>
  <c r="AO1416" i="9"/>
  <c r="AL1417" i="9"/>
  <c r="AM1417" i="9"/>
  <c r="AN1417" i="9"/>
  <c r="AO1417" i="9"/>
  <c r="AL1418" i="9"/>
  <c r="AM1418" i="9"/>
  <c r="AN1418" i="9"/>
  <c r="AO1418" i="9"/>
  <c r="AL1419" i="9"/>
  <c r="AM1419" i="9"/>
  <c r="AN1419" i="9"/>
  <c r="AO1419" i="9"/>
  <c r="AL1420" i="9"/>
  <c r="AM1420" i="9"/>
  <c r="AN1420" i="9"/>
  <c r="AO1420" i="9"/>
  <c r="AL1421" i="9"/>
  <c r="AM1421" i="9"/>
  <c r="AN1421" i="9"/>
  <c r="AO1421" i="9"/>
  <c r="AL1422" i="9"/>
  <c r="AM1422" i="9"/>
  <c r="AN1422" i="9"/>
  <c r="AO1422" i="9"/>
  <c r="AL1399" i="9"/>
  <c r="AM1399" i="9"/>
  <c r="AN1399" i="9"/>
  <c r="AO1399" i="9"/>
  <c r="AL1400" i="9"/>
  <c r="AM1400" i="9"/>
  <c r="AN1400" i="9"/>
  <c r="AO1400" i="9"/>
  <c r="AL1401" i="9"/>
  <c r="AM1401" i="9"/>
  <c r="AN1401" i="9"/>
  <c r="AO1401" i="9"/>
  <c r="AL1402" i="9"/>
  <c r="AM1402" i="9"/>
  <c r="AN1402" i="9"/>
  <c r="AO1402" i="9"/>
  <c r="AL1403" i="9"/>
  <c r="AM1403" i="9"/>
  <c r="AN1403" i="9"/>
  <c r="AO1403" i="9"/>
  <c r="AL1404" i="9"/>
  <c r="AM1404" i="9"/>
  <c r="AN1404" i="9"/>
  <c r="AO1404" i="9"/>
  <c r="AL1405" i="9"/>
  <c r="AM1405" i="9"/>
  <c r="AN1405" i="9"/>
  <c r="AO1405" i="9"/>
  <c r="AL1406" i="9"/>
  <c r="AM1406" i="9"/>
  <c r="AN1406" i="9"/>
  <c r="AO1406" i="9"/>
  <c r="AL1407" i="9"/>
  <c r="AM1407" i="9"/>
  <c r="AN1407" i="9"/>
  <c r="AO1407" i="9"/>
  <c r="AL1408" i="9"/>
  <c r="AM1408" i="9"/>
  <c r="AN1408" i="9"/>
  <c r="AO1408" i="9"/>
  <c r="AL1409" i="9"/>
  <c r="AM1409" i="9"/>
  <c r="AN1409" i="9"/>
  <c r="AO1409" i="9"/>
  <c r="AL1410" i="9"/>
  <c r="AM1410" i="9"/>
  <c r="AN1410" i="9"/>
  <c r="AO1410" i="9"/>
  <c r="AL1387" i="9"/>
  <c r="AM1387" i="9"/>
  <c r="AN1387" i="9"/>
  <c r="AO1387" i="9"/>
  <c r="AL1388" i="9"/>
  <c r="AM1388" i="9"/>
  <c r="AN1388" i="9"/>
  <c r="AO1388" i="9"/>
  <c r="AL1389" i="9"/>
  <c r="AM1389" i="9"/>
  <c r="AN1389" i="9"/>
  <c r="AO1389" i="9"/>
  <c r="AL1390" i="9"/>
  <c r="AM1390" i="9"/>
  <c r="AN1390" i="9"/>
  <c r="AO1390" i="9"/>
  <c r="AL1391" i="9"/>
  <c r="AM1391" i="9"/>
  <c r="AN1391" i="9"/>
  <c r="AO1391" i="9"/>
  <c r="AL1392" i="9"/>
  <c r="AM1392" i="9"/>
  <c r="AN1392" i="9"/>
  <c r="AO1392" i="9"/>
  <c r="AL1393" i="9"/>
  <c r="AM1393" i="9"/>
  <c r="AN1393" i="9"/>
  <c r="AO1393" i="9"/>
  <c r="AL1394" i="9"/>
  <c r="AM1394" i="9"/>
  <c r="AN1394" i="9"/>
  <c r="AO1394" i="9"/>
  <c r="AL1395" i="9"/>
  <c r="AM1395" i="9"/>
  <c r="AN1395" i="9"/>
  <c r="AO1395" i="9"/>
  <c r="AL1396" i="9"/>
  <c r="AM1396" i="9"/>
  <c r="AN1396" i="9"/>
  <c r="AO1396" i="9"/>
  <c r="AL1397" i="9"/>
  <c r="AM1397" i="9"/>
  <c r="AN1397" i="9"/>
  <c r="AO1397" i="9"/>
  <c r="AL1398" i="9"/>
  <c r="AM1398" i="9"/>
  <c r="AN1398" i="9"/>
  <c r="AO1398" i="9"/>
  <c r="D62" i="25" l="1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N38" i="24"/>
  <c r="AP38" i="24"/>
  <c r="AM38" i="24"/>
  <c r="AL38" i="24"/>
  <c r="AK38" i="24"/>
  <c r="AJ38" i="24"/>
  <c r="AG38" i="24"/>
  <c r="AH38" i="24"/>
  <c r="AE38" i="24"/>
  <c r="AD38" i="24"/>
  <c r="AC38" i="24"/>
  <c r="AB38" i="24"/>
  <c r="AA38" i="24"/>
  <c r="Y38" i="24"/>
  <c r="X38" i="24"/>
  <c r="W38" i="24"/>
  <c r="V38" i="24"/>
  <c r="U38" i="24"/>
  <c r="T38" i="24"/>
  <c r="S38" i="24"/>
  <c r="R38" i="24"/>
  <c r="Q38" i="24"/>
  <c r="P38" i="24"/>
  <c r="M38" i="24"/>
  <c r="N38" i="24" s="1"/>
  <c r="J38" i="24"/>
  <c r="K38" i="24" s="1"/>
  <c r="H38" i="24"/>
  <c r="G38" i="24"/>
  <c r="F38" i="24" a="1"/>
  <c r="F38" i="24" s="1"/>
  <c r="E38" i="24"/>
  <c r="D38" i="24"/>
  <c r="AN37" i="24"/>
  <c r="AP37" i="24"/>
  <c r="AM37" i="24"/>
  <c r="AL37" i="24"/>
  <c r="AK37" i="24"/>
  <c r="AJ37" i="24"/>
  <c r="AG37" i="24"/>
  <c r="AH37" i="24"/>
  <c r="AE37" i="24"/>
  <c r="AD37" i="24"/>
  <c r="AC37" i="24"/>
  <c r="AB37" i="24"/>
  <c r="AA37" i="24"/>
  <c r="Y37" i="24"/>
  <c r="X37" i="24"/>
  <c r="W37" i="24"/>
  <c r="V37" i="24"/>
  <c r="U37" i="24"/>
  <c r="T37" i="24"/>
  <c r="S37" i="24"/>
  <c r="R37" i="24"/>
  <c r="Q37" i="24"/>
  <c r="P37" i="24"/>
  <c r="M37" i="24"/>
  <c r="N37" i="24" s="1"/>
  <c r="K37" i="24"/>
  <c r="J37" i="24"/>
  <c r="H37" i="24"/>
  <c r="G37" i="24"/>
  <c r="F37" i="24" a="1"/>
  <c r="F37" i="24" s="1"/>
  <c r="E37" i="24"/>
  <c r="D37" i="24"/>
  <c r="AN36" i="24"/>
  <c r="AP36" i="24"/>
  <c r="AM36" i="24"/>
  <c r="AL36" i="24"/>
  <c r="AK36" i="24"/>
  <c r="AJ36" i="24"/>
  <c r="AG36" i="24"/>
  <c r="AH36" i="24"/>
  <c r="AE36" i="24"/>
  <c r="AD36" i="24"/>
  <c r="AC36" i="24"/>
  <c r="AB36" i="24"/>
  <c r="AA36" i="24"/>
  <c r="Y36" i="24"/>
  <c r="X36" i="24"/>
  <c r="W36" i="24"/>
  <c r="V36" i="24"/>
  <c r="U36" i="24"/>
  <c r="T36" i="24"/>
  <c r="S36" i="24"/>
  <c r="R36" i="24"/>
  <c r="Q36" i="24"/>
  <c r="P36" i="24"/>
  <c r="M36" i="24"/>
  <c r="N36" i="24" s="1"/>
  <c r="J36" i="24"/>
  <c r="K36" i="24" s="1"/>
  <c r="H36" i="24"/>
  <c r="G36" i="24"/>
  <c r="F36" i="24" a="1"/>
  <c r="F36" i="24" s="1"/>
  <c r="E36" i="24"/>
  <c r="D36" i="24"/>
  <c r="AN35" i="24"/>
  <c r="AP35" i="24"/>
  <c r="AM35" i="24"/>
  <c r="AL35" i="24"/>
  <c r="AK35" i="24"/>
  <c r="AJ35" i="24"/>
  <c r="AG35" i="24"/>
  <c r="AH35" i="24"/>
  <c r="AE35" i="24"/>
  <c r="AD35" i="24"/>
  <c r="AC35" i="24"/>
  <c r="AB35" i="24"/>
  <c r="AA35" i="24"/>
  <c r="Y35" i="24"/>
  <c r="X35" i="24"/>
  <c r="W35" i="24"/>
  <c r="V35" i="24"/>
  <c r="U35" i="24"/>
  <c r="T35" i="24"/>
  <c r="S35" i="24"/>
  <c r="R35" i="24"/>
  <c r="Q35" i="24"/>
  <c r="P35" i="24"/>
  <c r="M35" i="24"/>
  <c r="N35" i="24" s="1"/>
  <c r="K35" i="24"/>
  <c r="J35" i="24"/>
  <c r="H35" i="24"/>
  <c r="G35" i="24"/>
  <c r="F35" i="24" a="1"/>
  <c r="F35" i="24" s="1"/>
  <c r="E35" i="24"/>
  <c r="D35" i="24"/>
  <c r="AN34" i="24"/>
  <c r="AP34" i="24"/>
  <c r="AM34" i="24"/>
  <c r="AL34" i="24"/>
  <c r="AK34" i="24"/>
  <c r="AJ34" i="24"/>
  <c r="AG34" i="24"/>
  <c r="AH34" i="24"/>
  <c r="AE34" i="24"/>
  <c r="AD34" i="24"/>
  <c r="AC34" i="24"/>
  <c r="AB34" i="24"/>
  <c r="AA34" i="24"/>
  <c r="Y34" i="24"/>
  <c r="X34" i="24"/>
  <c r="W34" i="24"/>
  <c r="V34" i="24"/>
  <c r="U34" i="24"/>
  <c r="T34" i="24"/>
  <c r="S34" i="24"/>
  <c r="R34" i="24"/>
  <c r="Q34" i="24"/>
  <c r="P34" i="24"/>
  <c r="M34" i="24"/>
  <c r="N34" i="24" s="1"/>
  <c r="J34" i="24"/>
  <c r="K34" i="24" s="1"/>
  <c r="H34" i="24"/>
  <c r="G34" i="24"/>
  <c r="F34" i="24" a="1"/>
  <c r="F34" i="24" s="1"/>
  <c r="E34" i="24"/>
  <c r="D34" i="24"/>
  <c r="AN33" i="24"/>
  <c r="AP33" i="24"/>
  <c r="AM33" i="24"/>
  <c r="AL33" i="24"/>
  <c r="AK33" i="24"/>
  <c r="AJ33" i="24"/>
  <c r="AG33" i="24"/>
  <c r="AH33" i="24"/>
  <c r="AE33" i="24"/>
  <c r="AD33" i="24"/>
  <c r="AC33" i="24"/>
  <c r="AB33" i="24"/>
  <c r="AA33" i="24"/>
  <c r="Y33" i="24"/>
  <c r="X33" i="24"/>
  <c r="W33" i="24"/>
  <c r="V33" i="24"/>
  <c r="U33" i="24"/>
  <c r="T33" i="24"/>
  <c r="S33" i="24"/>
  <c r="R33" i="24"/>
  <c r="Q33" i="24"/>
  <c r="P33" i="24"/>
  <c r="M33" i="24"/>
  <c r="N33" i="24" s="1"/>
  <c r="J33" i="24"/>
  <c r="K33" i="24" s="1"/>
  <c r="H33" i="24"/>
  <c r="G33" i="24"/>
  <c r="F33" i="24" a="1"/>
  <c r="F33" i="24" s="1"/>
  <c r="E33" i="24"/>
  <c r="D33" i="24"/>
  <c r="AN32" i="24"/>
  <c r="AP32" i="24"/>
  <c r="AM32" i="24"/>
  <c r="AL32" i="24"/>
  <c r="AK32" i="24"/>
  <c r="AJ32" i="24"/>
  <c r="AG32" i="24"/>
  <c r="AH32" i="24"/>
  <c r="AE32" i="24"/>
  <c r="AD32" i="24"/>
  <c r="AC32" i="24"/>
  <c r="AB32" i="24"/>
  <c r="AA32" i="24"/>
  <c r="Y32" i="24"/>
  <c r="X32" i="24"/>
  <c r="W32" i="24"/>
  <c r="V32" i="24"/>
  <c r="U32" i="24"/>
  <c r="T32" i="24"/>
  <c r="S32" i="24"/>
  <c r="R32" i="24"/>
  <c r="Q32" i="24"/>
  <c r="P32" i="24"/>
  <c r="AN30" i="24"/>
  <c r="AP30" i="24"/>
  <c r="AM30" i="24"/>
  <c r="AL30" i="24"/>
  <c r="AK30" i="24"/>
  <c r="AJ30" i="24"/>
  <c r="AG30" i="24"/>
  <c r="AH30" i="24"/>
  <c r="AE30" i="24"/>
  <c r="AD30" i="24"/>
  <c r="AC30" i="24"/>
  <c r="AB30" i="24"/>
  <c r="AA30" i="24"/>
  <c r="Y30" i="24"/>
  <c r="X30" i="24"/>
  <c r="W30" i="24"/>
  <c r="V30" i="24"/>
  <c r="U30" i="24"/>
  <c r="T30" i="24"/>
  <c r="S30" i="24"/>
  <c r="R30" i="24"/>
  <c r="Q30" i="24"/>
  <c r="P30" i="24"/>
  <c r="AN29" i="24"/>
  <c r="AP29" i="24"/>
  <c r="AM29" i="24"/>
  <c r="AL29" i="24"/>
  <c r="AK29" i="24"/>
  <c r="AJ29" i="24"/>
  <c r="AG29" i="24"/>
  <c r="AH29" i="24"/>
  <c r="AE29" i="24"/>
  <c r="AD29" i="24"/>
  <c r="AC29" i="24"/>
  <c r="AB29" i="24"/>
  <c r="AA29" i="24"/>
  <c r="Y29" i="24"/>
  <c r="X29" i="24"/>
  <c r="W29" i="24"/>
  <c r="V29" i="24"/>
  <c r="U29" i="24"/>
  <c r="T29" i="24"/>
  <c r="S29" i="24"/>
  <c r="R29" i="24"/>
  <c r="Q29" i="24"/>
  <c r="P29" i="24"/>
  <c r="AN25" i="24"/>
  <c r="AP25" i="24"/>
  <c r="AM25" i="24"/>
  <c r="AL25" i="24"/>
  <c r="AK25" i="24"/>
  <c r="AJ25" i="24"/>
  <c r="AG25" i="24"/>
  <c r="AH25" i="24"/>
  <c r="AE25" i="24"/>
  <c r="AD25" i="24"/>
  <c r="AC25" i="24"/>
  <c r="AB25" i="24"/>
  <c r="AA25" i="24"/>
  <c r="Y25" i="24"/>
  <c r="X25" i="24"/>
  <c r="W25" i="24"/>
  <c r="V25" i="24"/>
  <c r="U25" i="24"/>
  <c r="T25" i="24"/>
  <c r="S25" i="24"/>
  <c r="R25" i="24"/>
  <c r="Q25" i="24"/>
  <c r="AN24" i="24"/>
  <c r="AP24" i="24"/>
  <c r="AM24" i="24"/>
  <c r="AL24" i="24"/>
  <c r="AK24" i="24"/>
  <c r="AJ24" i="24"/>
  <c r="AG24" i="24"/>
  <c r="AH24" i="24"/>
  <c r="AE24" i="24"/>
  <c r="AD24" i="24"/>
  <c r="AC24" i="24"/>
  <c r="AB24" i="24"/>
  <c r="AA24" i="24"/>
  <c r="Y24" i="24"/>
  <c r="X24" i="24"/>
  <c r="W24" i="24"/>
  <c r="V24" i="24"/>
  <c r="U24" i="24"/>
  <c r="T24" i="24"/>
  <c r="S24" i="24"/>
  <c r="R24" i="24"/>
  <c r="Q24" i="24"/>
  <c r="P24" i="24"/>
  <c r="AN22" i="24"/>
  <c r="AP22" i="24"/>
  <c r="AM22" i="24"/>
  <c r="AL22" i="24"/>
  <c r="AK22" i="24"/>
  <c r="AJ22" i="24"/>
  <c r="AG22" i="24"/>
  <c r="AH22" i="24"/>
  <c r="AE22" i="24"/>
  <c r="AD22" i="24"/>
  <c r="AC22" i="24"/>
  <c r="AB22" i="24"/>
  <c r="AA22" i="24"/>
  <c r="Y22" i="24"/>
  <c r="X22" i="24"/>
  <c r="W22" i="24"/>
  <c r="V22" i="24"/>
  <c r="U22" i="24"/>
  <c r="T22" i="24"/>
  <c r="S22" i="24"/>
  <c r="R22" i="24"/>
  <c r="Q22" i="24"/>
  <c r="P22" i="24"/>
  <c r="AN21" i="24"/>
  <c r="AP21" i="24"/>
  <c r="AM21" i="24"/>
  <c r="AL21" i="24"/>
  <c r="AK21" i="24"/>
  <c r="AJ21" i="24"/>
  <c r="AG21" i="24"/>
  <c r="AH21" i="24"/>
  <c r="AE21" i="24"/>
  <c r="AD21" i="24"/>
  <c r="AC21" i="24"/>
  <c r="AB21" i="24"/>
  <c r="AA21" i="24"/>
  <c r="Y21" i="24"/>
  <c r="X21" i="24"/>
  <c r="W21" i="24"/>
  <c r="V21" i="24"/>
  <c r="U21" i="24"/>
  <c r="T21" i="24"/>
  <c r="S21" i="24"/>
  <c r="R21" i="24"/>
  <c r="Q21" i="24"/>
  <c r="P21" i="24"/>
  <c r="AN18" i="24"/>
  <c r="AP18" i="24"/>
  <c r="AM18" i="24"/>
  <c r="AL18" i="24"/>
  <c r="AK18" i="24"/>
  <c r="AJ18" i="24"/>
  <c r="AG18" i="24"/>
  <c r="AH18" i="24"/>
  <c r="AE18" i="24"/>
  <c r="AD18" i="24"/>
  <c r="AC18" i="24"/>
  <c r="AB18" i="24"/>
  <c r="AA18" i="24"/>
  <c r="Y18" i="24"/>
  <c r="X18" i="24"/>
  <c r="W18" i="24"/>
  <c r="V18" i="24"/>
  <c r="U18" i="24"/>
  <c r="T18" i="24"/>
  <c r="S18" i="24"/>
  <c r="R18" i="24"/>
  <c r="Q18" i="24"/>
  <c r="P18" i="24"/>
  <c r="AN17" i="24"/>
  <c r="AP17" i="24"/>
  <c r="AM17" i="24"/>
  <c r="AL17" i="24"/>
  <c r="AK17" i="24"/>
  <c r="AJ17" i="24"/>
  <c r="AG17" i="24"/>
  <c r="AH17" i="24"/>
  <c r="AE17" i="24"/>
  <c r="AD17" i="24"/>
  <c r="AC17" i="24"/>
  <c r="AB17" i="24"/>
  <c r="AA17" i="24"/>
  <c r="Y17" i="24"/>
  <c r="X17" i="24"/>
  <c r="W17" i="24"/>
  <c r="V17" i="24"/>
  <c r="U17" i="24"/>
  <c r="T17" i="24"/>
  <c r="S17" i="24"/>
  <c r="R17" i="24"/>
  <c r="Q17" i="24"/>
  <c r="P17" i="24"/>
  <c r="AN15" i="24"/>
  <c r="AP15" i="24"/>
  <c r="AM15" i="24"/>
  <c r="AL15" i="24"/>
  <c r="AK15" i="24"/>
  <c r="AJ15" i="24"/>
  <c r="AG15" i="24"/>
  <c r="AH15" i="24"/>
  <c r="AE15" i="24"/>
  <c r="AD15" i="24"/>
  <c r="AC15" i="24"/>
  <c r="AB15" i="24"/>
  <c r="AA15" i="24"/>
  <c r="Y15" i="24"/>
  <c r="X15" i="24"/>
  <c r="W15" i="24"/>
  <c r="V15" i="24"/>
  <c r="U15" i="24"/>
  <c r="T15" i="24"/>
  <c r="S15" i="24"/>
  <c r="R15" i="24"/>
  <c r="Q15" i="24"/>
  <c r="P15" i="24"/>
  <c r="AN14" i="24"/>
  <c r="AP14" i="24"/>
  <c r="AM14" i="24"/>
  <c r="AL14" i="24"/>
  <c r="AK14" i="24"/>
  <c r="AJ14" i="24"/>
  <c r="AG14" i="24"/>
  <c r="AH14" i="24"/>
  <c r="AE14" i="24"/>
  <c r="AD14" i="24"/>
  <c r="AC14" i="24"/>
  <c r="AB14" i="24"/>
  <c r="AA14" i="24"/>
  <c r="Y14" i="24"/>
  <c r="X14" i="24"/>
  <c r="W14" i="24"/>
  <c r="V14" i="24"/>
  <c r="U14" i="24"/>
  <c r="T14" i="24"/>
  <c r="S14" i="24"/>
  <c r="R14" i="24"/>
  <c r="Q14" i="24"/>
  <c r="P14" i="24"/>
  <c r="AN10" i="24"/>
  <c r="AP10" i="24"/>
  <c r="AM10" i="24"/>
  <c r="AL10" i="24"/>
  <c r="AK10" i="24"/>
  <c r="AJ10" i="24"/>
  <c r="AG10" i="24"/>
  <c r="AH10" i="24"/>
  <c r="AE10" i="24"/>
  <c r="AD10" i="24"/>
  <c r="AC10" i="24"/>
  <c r="AB10" i="24"/>
  <c r="AA10" i="24"/>
  <c r="Y10" i="24"/>
  <c r="X10" i="24"/>
  <c r="W10" i="24"/>
  <c r="V10" i="24"/>
  <c r="U10" i="24"/>
  <c r="T10" i="24"/>
  <c r="S10" i="24"/>
  <c r="R10" i="24"/>
  <c r="Q10" i="24"/>
  <c r="M10" i="24"/>
  <c r="N10" i="24" s="1"/>
  <c r="J10" i="24"/>
  <c r="K10" i="24" s="1"/>
  <c r="H10" i="24"/>
  <c r="G10" i="24"/>
  <c r="F10" i="24" a="1"/>
  <c r="F10" i="24" s="1"/>
  <c r="E10" i="24"/>
  <c r="D10" i="24"/>
  <c r="AN8" i="24"/>
  <c r="AP8" i="24"/>
  <c r="AM8" i="24"/>
  <c r="AL8" i="24"/>
  <c r="AK8" i="24"/>
  <c r="AJ8" i="24"/>
  <c r="AG8" i="24"/>
  <c r="AH8" i="24"/>
  <c r="AE8" i="24"/>
  <c r="AD8" i="24"/>
  <c r="AC8" i="24"/>
  <c r="AB8" i="24"/>
  <c r="AA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N7" i="24"/>
  <c r="AP7" i="24"/>
  <c r="AM7" i="24"/>
  <c r="AL7" i="24"/>
  <c r="AK7" i="24"/>
  <c r="AJ7" i="24"/>
  <c r="AG7" i="24"/>
  <c r="AH7" i="24"/>
  <c r="AE7" i="24"/>
  <c r="AD7" i="24"/>
  <c r="AC7" i="24"/>
  <c r="AB7" i="24"/>
  <c r="AA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N6" i="24"/>
  <c r="AP6" i="24"/>
  <c r="AM6" i="24"/>
  <c r="AL6" i="24"/>
  <c r="AK6" i="24"/>
  <c r="AJ6" i="24"/>
  <c r="AG6" i="24"/>
  <c r="AH6" i="24"/>
  <c r="AE6" i="24"/>
  <c r="AD6" i="24"/>
  <c r="AC6" i="24"/>
  <c r="AB6" i="24"/>
  <c r="AA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N5" i="24"/>
  <c r="AP5" i="24"/>
  <c r="AM5" i="24"/>
  <c r="AL5" i="24"/>
  <c r="AK5" i="24"/>
  <c r="AJ5" i="24"/>
  <c r="AG5" i="24"/>
  <c r="AH5" i="24"/>
  <c r="AE5" i="24"/>
  <c r="AD5" i="24"/>
  <c r="AC5" i="24"/>
  <c r="AB5" i="24"/>
  <c r="AA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J5" i="24"/>
  <c r="K5" i="24" s="1"/>
  <c r="I5" i="24"/>
  <c r="H5" i="24"/>
  <c r="G5" i="24"/>
  <c r="F5" i="24" a="1"/>
  <c r="F5" i="24" s="1"/>
  <c r="E5" i="24"/>
  <c r="D5" i="24"/>
  <c r="AN4" i="24"/>
  <c r="AP4" i="24"/>
  <c r="AM4" i="24"/>
  <c r="AL4" i="24"/>
  <c r="AK4" i="24"/>
  <c r="AJ4" i="24"/>
  <c r="AG4" i="24"/>
  <c r="AH4" i="24"/>
  <c r="AE4" i="24"/>
  <c r="AD4" i="24"/>
  <c r="AC4" i="24"/>
  <c r="AB4" i="24"/>
  <c r="AA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N3" i="24"/>
  <c r="AP3" i="24"/>
  <c r="AM3" i="24"/>
  <c r="AL3" i="24"/>
  <c r="AK3" i="24"/>
  <c r="AJ3" i="24"/>
  <c r="AG3" i="24"/>
  <c r="AH3" i="24"/>
  <c r="AE3" i="24"/>
  <c r="AD3" i="24"/>
  <c r="AC3" i="24"/>
  <c r="AB3" i="24"/>
  <c r="AA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O25" i="23"/>
  <c r="I21" i="24" s="1"/>
  <c r="AN25" i="23"/>
  <c r="O21" i="24" s="1"/>
  <c r="AM25" i="23"/>
  <c r="L21" i="24" s="1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I34" i="24" s="1"/>
  <c r="AN19" i="23"/>
  <c r="O34" i="24" s="1"/>
  <c r="AM19" i="23"/>
  <c r="L34" i="24" s="1"/>
  <c r="AL19" i="23"/>
  <c r="AO18" i="23"/>
  <c r="AN18" i="23"/>
  <c r="AM18" i="23"/>
  <c r="AL18" i="23"/>
  <c r="AO17" i="23"/>
  <c r="I35" i="24" s="1"/>
  <c r="AN17" i="23"/>
  <c r="O35" i="24" s="1"/>
  <c r="AM17" i="23"/>
  <c r="L35" i="24" s="1"/>
  <c r="AL17" i="23"/>
  <c r="AO16" i="23"/>
  <c r="I22" i="24" s="1"/>
  <c r="AN16" i="23"/>
  <c r="O22" i="24" s="1"/>
  <c r="AM16" i="23"/>
  <c r="L22" i="24" s="1"/>
  <c r="AL16" i="23"/>
  <c r="AO15" i="23"/>
  <c r="I33" i="24" s="1"/>
  <c r="AN15" i="23"/>
  <c r="O33" i="24" s="1"/>
  <c r="AM15" i="23"/>
  <c r="L33" i="24" s="1"/>
  <c r="AL15" i="23"/>
  <c r="AO14" i="23"/>
  <c r="I37" i="24" s="1"/>
  <c r="AN14" i="23"/>
  <c r="O37" i="24" s="1"/>
  <c r="AM14" i="23"/>
  <c r="L37" i="24" s="1"/>
  <c r="AL14" i="23"/>
  <c r="AO13" i="23"/>
  <c r="I38" i="24" s="1"/>
  <c r="AN13" i="23"/>
  <c r="O38" i="24" s="1"/>
  <c r="AM13" i="23"/>
  <c r="L38" i="24" s="1"/>
  <c r="AL13" i="23"/>
  <c r="AO12" i="23"/>
  <c r="I36" i="24" s="1"/>
  <c r="AN12" i="23"/>
  <c r="O36" i="24" s="1"/>
  <c r="AM12" i="23"/>
  <c r="L36" i="24" s="1"/>
  <c r="AL12" i="23"/>
  <c r="AO11" i="23"/>
  <c r="I10" i="24" s="1"/>
  <c r="AN11" i="23"/>
  <c r="O10" i="24" s="1"/>
  <c r="AM11" i="23"/>
  <c r="L10" i="24" s="1"/>
  <c r="AL11" i="23"/>
  <c r="AO10" i="23"/>
  <c r="I17" i="24" s="1"/>
  <c r="AN10" i="23"/>
  <c r="O17" i="24" s="1"/>
  <c r="AM10" i="23"/>
  <c r="L17" i="24" s="1"/>
  <c r="AL10" i="23"/>
  <c r="AO9" i="23"/>
  <c r="AN9" i="23"/>
  <c r="AM9" i="23"/>
  <c r="L5" i="24" s="1"/>
  <c r="AL9" i="23"/>
  <c r="AO8" i="23"/>
  <c r="I25" i="24" s="1"/>
  <c r="AN8" i="23"/>
  <c r="O25" i="24" s="1"/>
  <c r="AM8" i="23"/>
  <c r="L25" i="24" s="1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R63" i="12"/>
  <c r="AT63" i="12"/>
  <c r="AQ63" i="12"/>
  <c r="AP63" i="12"/>
  <c r="AO63" i="12"/>
  <c r="AN63" i="12"/>
  <c r="AK63" i="12"/>
  <c r="AL63" i="12"/>
  <c r="AI63" i="12"/>
  <c r="AH63" i="12"/>
  <c r="AG63" i="12"/>
  <c r="AF63" i="12"/>
  <c r="AE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P63" i="12"/>
  <c r="N63" i="12"/>
  <c r="O63" i="12" s="1"/>
  <c r="M63" i="12"/>
  <c r="L63" i="12"/>
  <c r="K63" i="12"/>
  <c r="J63" i="12" a="1"/>
  <c r="J63" i="12" s="1"/>
  <c r="I63" i="12" a="1"/>
  <c r="I63" i="12" s="1"/>
  <c r="B62" i="25" s="1"/>
  <c r="E62" i="25" s="1"/>
  <c r="H63" i="12"/>
  <c r="G63" i="12"/>
  <c r="AR62" i="12"/>
  <c r="AT62" i="12"/>
  <c r="AQ62" i="12"/>
  <c r="AP62" i="12"/>
  <c r="AO62" i="12"/>
  <c r="AN62" i="12"/>
  <c r="AK62" i="12"/>
  <c r="AL62" i="12"/>
  <c r="AI62" i="12"/>
  <c r="AH62" i="12"/>
  <c r="AG62" i="12"/>
  <c r="AF62" i="12"/>
  <c r="AE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61" i="25" s="1"/>
  <c r="E61" i="25" s="1"/>
  <c r="H62" i="12"/>
  <c r="G62" i="12"/>
  <c r="AR61" i="12"/>
  <c r="AT61" i="12"/>
  <c r="AQ61" i="12"/>
  <c r="AP61" i="12"/>
  <c r="AO61" i="12"/>
  <c r="AN61" i="12"/>
  <c r="AK61" i="12"/>
  <c r="AL61" i="12"/>
  <c r="AI61" i="12"/>
  <c r="AH61" i="12"/>
  <c r="AG61" i="12"/>
  <c r="AF61" i="12"/>
  <c r="AE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60" i="25" s="1"/>
  <c r="E60" i="25" s="1"/>
  <c r="H61" i="12"/>
  <c r="G61" i="12"/>
  <c r="AR60" i="12"/>
  <c r="AT60" i="12"/>
  <c r="AQ60" i="12"/>
  <c r="AP60" i="12"/>
  <c r="AO60" i="12"/>
  <c r="AN60" i="12"/>
  <c r="AK60" i="12"/>
  <c r="AL60" i="12"/>
  <c r="AI60" i="12"/>
  <c r="AH60" i="12"/>
  <c r="AG60" i="12"/>
  <c r="AF60" i="12"/>
  <c r="AE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9" i="25" s="1"/>
  <c r="E59" i="25" s="1"/>
  <c r="H60" i="12"/>
  <c r="G60" i="12"/>
  <c r="AR59" i="12"/>
  <c r="AT59" i="12"/>
  <c r="AQ59" i="12"/>
  <c r="AP59" i="12"/>
  <c r="AO59" i="12"/>
  <c r="AN59" i="12"/>
  <c r="AK59" i="12"/>
  <c r="AL59" i="12"/>
  <c r="AI59" i="12"/>
  <c r="AH59" i="12"/>
  <c r="AG59" i="12"/>
  <c r="AF59" i="12"/>
  <c r="AE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8" i="25" s="1"/>
  <c r="E58" i="25" s="1"/>
  <c r="H59" i="12"/>
  <c r="G59" i="12"/>
  <c r="AR58" i="12"/>
  <c r="AT58" i="12"/>
  <c r="AQ58" i="12"/>
  <c r="AP58" i="12"/>
  <c r="AO58" i="12"/>
  <c r="AN58" i="12"/>
  <c r="AK58" i="12"/>
  <c r="AL58" i="12"/>
  <c r="AI58" i="12"/>
  <c r="AH58" i="12"/>
  <c r="AG58" i="12"/>
  <c r="AF58" i="12"/>
  <c r="AE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7" i="25" s="1"/>
  <c r="E57" i="25" s="1"/>
  <c r="H58" i="12"/>
  <c r="G58" i="12"/>
  <c r="AR57" i="12"/>
  <c r="AT57" i="12"/>
  <c r="AQ57" i="12"/>
  <c r="AP57" i="12"/>
  <c r="AO57" i="12"/>
  <c r="AN57" i="12"/>
  <c r="AK57" i="12"/>
  <c r="AL57" i="12"/>
  <c r="AI57" i="12"/>
  <c r="AH57" i="12"/>
  <c r="AG57" i="12"/>
  <c r="AF57" i="12"/>
  <c r="AE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6" i="25" s="1"/>
  <c r="E56" i="25" s="1"/>
  <c r="H57" i="12"/>
  <c r="G57" i="12"/>
  <c r="AR56" i="12"/>
  <c r="AT56" i="12"/>
  <c r="AQ56" i="12"/>
  <c r="AP56" i="12"/>
  <c r="AO56" i="12"/>
  <c r="AN56" i="12"/>
  <c r="AK56" i="12"/>
  <c r="AL56" i="12"/>
  <c r="AI56" i="12"/>
  <c r="AH56" i="12"/>
  <c r="AG56" i="12"/>
  <c r="AF56" i="12"/>
  <c r="AE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B55" i="25" s="1"/>
  <c r="E55" i="25" s="1"/>
  <c r="H56" i="12"/>
  <c r="G56" i="12"/>
  <c r="AR55" i="12"/>
  <c r="AT55" i="12"/>
  <c r="AQ55" i="12"/>
  <c r="AP55" i="12"/>
  <c r="AO55" i="12"/>
  <c r="AN55" i="12"/>
  <c r="AK55" i="12"/>
  <c r="AL55" i="12"/>
  <c r="AI55" i="12"/>
  <c r="AH55" i="12"/>
  <c r="AG55" i="12"/>
  <c r="AF55" i="12"/>
  <c r="AE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4" i="25" s="1"/>
  <c r="E54" i="25" s="1"/>
  <c r="H55" i="12"/>
  <c r="G55" i="12"/>
  <c r="AR54" i="12"/>
  <c r="AT54" i="12"/>
  <c r="AQ54" i="12"/>
  <c r="AP54" i="12"/>
  <c r="AO54" i="12"/>
  <c r="AN54" i="12"/>
  <c r="AK54" i="12"/>
  <c r="AL54" i="12"/>
  <c r="AI54" i="12"/>
  <c r="AH54" i="12"/>
  <c r="AG54" i="12"/>
  <c r="AF54" i="12"/>
  <c r="AE54" i="12"/>
  <c r="AC54" i="12"/>
  <c r="AB54" i="12"/>
  <c r="AA54" i="12"/>
  <c r="Z54" i="12"/>
  <c r="Y54" i="12"/>
  <c r="X54" i="12"/>
  <c r="W54" i="12"/>
  <c r="V54" i="12"/>
  <c r="U54" i="12"/>
  <c r="T54" i="12"/>
  <c r="S54" i="12"/>
  <c r="Q54" i="12"/>
  <c r="R54" i="12" s="1"/>
  <c r="P54" i="12"/>
  <c r="N54" i="12"/>
  <c r="O54" i="12" s="1"/>
  <c r="M54" i="12"/>
  <c r="L54" i="12"/>
  <c r="K54" i="12"/>
  <c r="J54" i="12" a="1"/>
  <c r="J54" i="12" s="1"/>
  <c r="I54" i="12" a="1"/>
  <c r="I54" i="12" s="1"/>
  <c r="B53" i="25" s="1"/>
  <c r="E53" i="25" s="1"/>
  <c r="H54" i="12"/>
  <c r="G54" i="12"/>
  <c r="AR52" i="12"/>
  <c r="AT52" i="12"/>
  <c r="AQ52" i="12"/>
  <c r="AP52" i="12"/>
  <c r="AO52" i="12"/>
  <c r="AN52" i="12"/>
  <c r="AK52" i="12"/>
  <c r="AL52" i="12"/>
  <c r="AI52" i="12"/>
  <c r="AH52" i="12"/>
  <c r="AG52" i="12"/>
  <c r="AF52" i="12"/>
  <c r="AE52" i="12"/>
  <c r="AC52" i="12"/>
  <c r="AB52" i="12"/>
  <c r="AA52" i="12"/>
  <c r="Z52" i="12"/>
  <c r="Y52" i="12"/>
  <c r="X52" i="12"/>
  <c r="W52" i="12"/>
  <c r="V52" i="12"/>
  <c r="U52" i="12"/>
  <c r="T52" i="12"/>
  <c r="S52" i="12"/>
  <c r="Q52" i="12"/>
  <c r="R52" i="12" s="1"/>
  <c r="P52" i="12"/>
  <c r="N52" i="12"/>
  <c r="O52" i="12" s="1"/>
  <c r="M52" i="12"/>
  <c r="L52" i="12"/>
  <c r="K52" i="12"/>
  <c r="J52" i="12" a="1"/>
  <c r="J52" i="12" s="1"/>
  <c r="I52" i="12" a="1"/>
  <c r="I52" i="12" s="1"/>
  <c r="B52" i="25" s="1"/>
  <c r="E52" i="25" s="1"/>
  <c r="H52" i="12"/>
  <c r="G52" i="12"/>
  <c r="AR51" i="12"/>
  <c r="AT51" i="12"/>
  <c r="AQ51" i="12"/>
  <c r="AP51" i="12"/>
  <c r="AO51" i="12"/>
  <c r="AN51" i="12"/>
  <c r="AK51" i="12"/>
  <c r="AL51" i="12"/>
  <c r="AI51" i="12"/>
  <c r="AH51" i="12"/>
  <c r="AG51" i="12"/>
  <c r="AF51" i="12"/>
  <c r="AE51" i="12"/>
  <c r="AC51" i="12"/>
  <c r="AB51" i="12"/>
  <c r="AA51" i="12"/>
  <c r="Z51" i="12"/>
  <c r="Y51" i="12"/>
  <c r="X51" i="12"/>
  <c r="W51" i="12"/>
  <c r="V51" i="12"/>
  <c r="U51" i="12"/>
  <c r="T51" i="12"/>
  <c r="S51" i="12"/>
  <c r="Q51" i="12"/>
  <c r="R51" i="12" s="1"/>
  <c r="P51" i="12"/>
  <c r="N51" i="12"/>
  <c r="O51" i="12" s="1"/>
  <c r="M51" i="12"/>
  <c r="L51" i="12"/>
  <c r="K51" i="12"/>
  <c r="J51" i="12" a="1"/>
  <c r="J51" i="12" s="1"/>
  <c r="I51" i="12" a="1"/>
  <c r="I51" i="12" s="1"/>
  <c r="B51" i="25" s="1"/>
  <c r="E51" i="25" s="1"/>
  <c r="H51" i="12"/>
  <c r="G51" i="12"/>
  <c r="AR50" i="12"/>
  <c r="AT50" i="12"/>
  <c r="AQ50" i="12"/>
  <c r="AP50" i="12"/>
  <c r="AO50" i="12"/>
  <c r="AN50" i="12"/>
  <c r="AK50" i="12"/>
  <c r="AL50" i="12"/>
  <c r="AI50" i="12"/>
  <c r="AH50" i="12"/>
  <c r="AG50" i="12"/>
  <c r="AF50" i="12"/>
  <c r="AE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R49" i="12"/>
  <c r="AT49" i="12"/>
  <c r="AQ49" i="12"/>
  <c r="AP49" i="12"/>
  <c r="AO49" i="12"/>
  <c r="AN49" i="12"/>
  <c r="AK49" i="12"/>
  <c r="AL49" i="12"/>
  <c r="AI49" i="12"/>
  <c r="AH49" i="12"/>
  <c r="AG49" i="12"/>
  <c r="AF49" i="12"/>
  <c r="AE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R48" i="12"/>
  <c r="AT48" i="12"/>
  <c r="AQ48" i="12"/>
  <c r="AP48" i="12"/>
  <c r="AO48" i="12"/>
  <c r="AN48" i="12"/>
  <c r="AK48" i="12"/>
  <c r="AL48" i="12"/>
  <c r="AI48" i="12"/>
  <c r="AH48" i="12"/>
  <c r="AG48" i="12"/>
  <c r="AF48" i="12"/>
  <c r="AE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R47" i="12"/>
  <c r="AT47" i="12"/>
  <c r="AQ47" i="12"/>
  <c r="AP47" i="12"/>
  <c r="AO47" i="12"/>
  <c r="AN47" i="12"/>
  <c r="AK47" i="12"/>
  <c r="AL47" i="12"/>
  <c r="AI47" i="12"/>
  <c r="AH47" i="12"/>
  <c r="AG47" i="12"/>
  <c r="AF47" i="12"/>
  <c r="AE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R46" i="12"/>
  <c r="AT46" i="12"/>
  <c r="AQ46" i="12"/>
  <c r="AP46" i="12"/>
  <c r="AO46" i="12"/>
  <c r="AN46" i="12"/>
  <c r="AK46" i="12"/>
  <c r="AL46" i="12"/>
  <c r="AI46" i="12"/>
  <c r="AH46" i="12"/>
  <c r="AG46" i="12"/>
  <c r="AF46" i="12"/>
  <c r="AE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R45" i="12"/>
  <c r="AT45" i="12"/>
  <c r="AQ45" i="12"/>
  <c r="AP45" i="12"/>
  <c r="AO45" i="12"/>
  <c r="AN45" i="12"/>
  <c r="AK45" i="12"/>
  <c r="AL45" i="12"/>
  <c r="AI45" i="12"/>
  <c r="AH45" i="12"/>
  <c r="AG45" i="12"/>
  <c r="AF45" i="12"/>
  <c r="AE45" i="12"/>
  <c r="AC45" i="12"/>
  <c r="AB45" i="12"/>
  <c r="AA45" i="12"/>
  <c r="Z45" i="12"/>
  <c r="Y45" i="12"/>
  <c r="X45" i="12"/>
  <c r="W45" i="12"/>
  <c r="V45" i="12"/>
  <c r="U45" i="12"/>
  <c r="T45" i="12"/>
  <c r="S45" i="12"/>
  <c r="Q45" i="12"/>
  <c r="R45" i="12" s="1"/>
  <c r="P45" i="12"/>
  <c r="N45" i="12"/>
  <c r="O45" i="12" s="1"/>
  <c r="M45" i="12"/>
  <c r="L45" i="12"/>
  <c r="K45" i="12"/>
  <c r="J45" i="12" a="1"/>
  <c r="J45" i="12" s="1"/>
  <c r="I45" i="12" a="1"/>
  <c r="I45" i="12" s="1"/>
  <c r="B45" i="25" s="1"/>
  <c r="E45" i="25" s="1"/>
  <c r="H45" i="12"/>
  <c r="G45" i="12"/>
  <c r="AR44" i="12"/>
  <c r="AT44" i="12"/>
  <c r="AQ44" i="12"/>
  <c r="AP44" i="12"/>
  <c r="AO44" i="12"/>
  <c r="AN44" i="12"/>
  <c r="AK44" i="12"/>
  <c r="AL44" i="12"/>
  <c r="AI44" i="12"/>
  <c r="AH44" i="12"/>
  <c r="AG44" i="12"/>
  <c r="AF44" i="12"/>
  <c r="AE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R43" i="12"/>
  <c r="AT43" i="12"/>
  <c r="AQ43" i="12"/>
  <c r="AP43" i="12"/>
  <c r="AO43" i="12"/>
  <c r="AN43" i="12"/>
  <c r="AK43" i="12"/>
  <c r="AL43" i="12"/>
  <c r="AI43" i="12"/>
  <c r="AH43" i="12"/>
  <c r="AG43" i="12"/>
  <c r="AF43" i="12"/>
  <c r="AE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R42" i="12"/>
  <c r="AT42" i="12"/>
  <c r="AQ42" i="12"/>
  <c r="AP42" i="12"/>
  <c r="AO42" i="12"/>
  <c r="AN42" i="12"/>
  <c r="AK42" i="12"/>
  <c r="AL42" i="12"/>
  <c r="AI42" i="12"/>
  <c r="AH42" i="12"/>
  <c r="AG42" i="12"/>
  <c r="AF42" i="12"/>
  <c r="AE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R41" i="12"/>
  <c r="AT41" i="12"/>
  <c r="AQ41" i="12"/>
  <c r="AP41" i="12"/>
  <c r="AO41" i="12"/>
  <c r="AN41" i="12"/>
  <c r="AK41" i="12"/>
  <c r="AL41" i="12"/>
  <c r="AI41" i="12"/>
  <c r="AH41" i="12"/>
  <c r="AG41" i="12"/>
  <c r="AF41" i="12"/>
  <c r="AE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R40" i="12"/>
  <c r="AT40" i="12"/>
  <c r="AQ40" i="12"/>
  <c r="AP40" i="12"/>
  <c r="AO40" i="12"/>
  <c r="AN40" i="12"/>
  <c r="AK40" i="12"/>
  <c r="AL40" i="12"/>
  <c r="AI40" i="12"/>
  <c r="AH40" i="12"/>
  <c r="AG40" i="12"/>
  <c r="AF40" i="12"/>
  <c r="AE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R39" i="12"/>
  <c r="AT39" i="12"/>
  <c r="AQ39" i="12"/>
  <c r="AP39" i="12"/>
  <c r="AO39" i="12"/>
  <c r="AN39" i="12"/>
  <c r="AK39" i="12"/>
  <c r="AL39" i="12"/>
  <c r="AI39" i="12"/>
  <c r="AH39" i="12"/>
  <c r="AG39" i="12"/>
  <c r="AF39" i="12"/>
  <c r="AE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R38" i="12"/>
  <c r="AT38" i="12"/>
  <c r="AQ38" i="12"/>
  <c r="AP38" i="12"/>
  <c r="AO38" i="12"/>
  <c r="AN38" i="12"/>
  <c r="AK38" i="12"/>
  <c r="AL38" i="12"/>
  <c r="AI38" i="12"/>
  <c r="AH38" i="12"/>
  <c r="AG38" i="12"/>
  <c r="AF38" i="12"/>
  <c r="AE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R37" i="12"/>
  <c r="AT37" i="12"/>
  <c r="AQ37" i="12"/>
  <c r="AP37" i="12"/>
  <c r="AO37" i="12"/>
  <c r="AN37" i="12"/>
  <c r="AK37" i="12"/>
  <c r="AL37" i="12"/>
  <c r="AI37" i="12"/>
  <c r="AH37" i="12"/>
  <c r="AG37" i="12"/>
  <c r="AF37" i="12"/>
  <c r="AE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R36" i="12"/>
  <c r="AT36" i="12"/>
  <c r="AQ36" i="12"/>
  <c r="AP36" i="12"/>
  <c r="AO36" i="12"/>
  <c r="AN36" i="12"/>
  <c r="AK36" i="12"/>
  <c r="AL36" i="12"/>
  <c r="AI36" i="12"/>
  <c r="AH36" i="12"/>
  <c r="AG36" i="12"/>
  <c r="AF36" i="12"/>
  <c r="AE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R35" i="12"/>
  <c r="AT35" i="12"/>
  <c r="AQ35" i="12"/>
  <c r="AP35" i="12"/>
  <c r="AO35" i="12"/>
  <c r="AN35" i="12"/>
  <c r="AK35" i="12"/>
  <c r="AL35" i="12"/>
  <c r="AI35" i="12"/>
  <c r="AH35" i="12"/>
  <c r="AG35" i="12"/>
  <c r="AF35" i="12"/>
  <c r="AE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R34" i="12"/>
  <c r="AT34" i="12"/>
  <c r="AQ34" i="12"/>
  <c r="AP34" i="12"/>
  <c r="AO34" i="12"/>
  <c r="AN34" i="12"/>
  <c r="AK34" i="12"/>
  <c r="AL34" i="12"/>
  <c r="AI34" i="12"/>
  <c r="AH34" i="12"/>
  <c r="AG34" i="12"/>
  <c r="AF34" i="12"/>
  <c r="AE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B34" i="25" s="1"/>
  <c r="E34" i="25" s="1"/>
  <c r="H34" i="12"/>
  <c r="G34" i="12"/>
  <c r="AR33" i="12"/>
  <c r="AT33" i="12"/>
  <c r="AQ33" i="12"/>
  <c r="AP33" i="12"/>
  <c r="AO33" i="12"/>
  <c r="AN33" i="12"/>
  <c r="AK33" i="12"/>
  <c r="AL33" i="12"/>
  <c r="AI33" i="12"/>
  <c r="AH33" i="12"/>
  <c r="AG33" i="12"/>
  <c r="AF33" i="12"/>
  <c r="AE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R32" i="12"/>
  <c r="AT32" i="12"/>
  <c r="AQ32" i="12"/>
  <c r="AP32" i="12"/>
  <c r="AO32" i="12"/>
  <c r="AN32" i="12"/>
  <c r="AK32" i="12"/>
  <c r="AL32" i="12"/>
  <c r="AI32" i="12"/>
  <c r="AH32" i="12"/>
  <c r="AG32" i="12"/>
  <c r="AF32" i="12"/>
  <c r="AE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R31" i="12"/>
  <c r="AT31" i="12"/>
  <c r="AQ31" i="12"/>
  <c r="AP31" i="12"/>
  <c r="AO31" i="12"/>
  <c r="AN31" i="12"/>
  <c r="AK31" i="12"/>
  <c r="AL31" i="12"/>
  <c r="AI31" i="12"/>
  <c r="AH31" i="12"/>
  <c r="AG31" i="12"/>
  <c r="AF31" i="12"/>
  <c r="AE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R30" i="12"/>
  <c r="AT30" i="12"/>
  <c r="AQ30" i="12"/>
  <c r="AP30" i="12"/>
  <c r="AO30" i="12"/>
  <c r="AN30" i="12"/>
  <c r="AK30" i="12"/>
  <c r="AL30" i="12"/>
  <c r="AI30" i="12"/>
  <c r="AH30" i="12"/>
  <c r="AG30" i="12"/>
  <c r="AF30" i="12"/>
  <c r="AE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R29" i="12"/>
  <c r="AT29" i="12"/>
  <c r="AQ29" i="12"/>
  <c r="AP29" i="12"/>
  <c r="AO29" i="12"/>
  <c r="AN29" i="12"/>
  <c r="AK29" i="12"/>
  <c r="AL29" i="12"/>
  <c r="AI29" i="12"/>
  <c r="AH29" i="12"/>
  <c r="AG29" i="12"/>
  <c r="AF29" i="12"/>
  <c r="AE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R28" i="12"/>
  <c r="AT28" i="12"/>
  <c r="AQ28" i="12"/>
  <c r="AP28" i="12"/>
  <c r="AO28" i="12"/>
  <c r="AN28" i="12"/>
  <c r="AK28" i="12"/>
  <c r="AL28" i="12"/>
  <c r="AI28" i="12"/>
  <c r="AH28" i="12"/>
  <c r="AG28" i="12"/>
  <c r="AF28" i="12"/>
  <c r="AE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R27" i="12"/>
  <c r="AT27" i="12"/>
  <c r="AQ27" i="12"/>
  <c r="AP27" i="12"/>
  <c r="AO27" i="12"/>
  <c r="AN27" i="12"/>
  <c r="AK27" i="12"/>
  <c r="AL27" i="12"/>
  <c r="AI27" i="12"/>
  <c r="AH27" i="12"/>
  <c r="AG27" i="12"/>
  <c r="AF27" i="12"/>
  <c r="AE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B27" i="25" s="1"/>
  <c r="E27" i="25" s="1"/>
  <c r="H27" i="12"/>
  <c r="G27" i="12"/>
  <c r="AR26" i="12"/>
  <c r="AT26" i="12"/>
  <c r="AQ26" i="12"/>
  <c r="AP26" i="12"/>
  <c r="AO26" i="12"/>
  <c r="AN26" i="12"/>
  <c r="AK26" i="12"/>
  <c r="AL26" i="12"/>
  <c r="AI26" i="12"/>
  <c r="AH26" i="12"/>
  <c r="AG26" i="12"/>
  <c r="AF26" i="12"/>
  <c r="AE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B26" i="25" s="1"/>
  <c r="E26" i="25" s="1"/>
  <c r="H26" i="12"/>
  <c r="G26" i="12"/>
  <c r="AR25" i="12"/>
  <c r="AT25" i="12"/>
  <c r="AQ25" i="12"/>
  <c r="AP25" i="12"/>
  <c r="AO25" i="12"/>
  <c r="AN25" i="12"/>
  <c r="AK25" i="12"/>
  <c r="AL25" i="12"/>
  <c r="AI25" i="12"/>
  <c r="AH25" i="12"/>
  <c r="AG25" i="12"/>
  <c r="AF25" i="12"/>
  <c r="AE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5" i="25" s="1"/>
  <c r="E25" i="25" s="1"/>
  <c r="H25" i="12"/>
  <c r="G25" i="12"/>
  <c r="AR24" i="12"/>
  <c r="AT24" i="12"/>
  <c r="AQ24" i="12"/>
  <c r="AP24" i="12"/>
  <c r="AO24" i="12"/>
  <c r="AN24" i="12"/>
  <c r="AK24" i="12"/>
  <c r="AL24" i="12"/>
  <c r="AI24" i="12"/>
  <c r="AH24" i="12"/>
  <c r="AG24" i="12"/>
  <c r="AF24" i="12"/>
  <c r="AE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4" i="25" s="1"/>
  <c r="E24" i="25" s="1"/>
  <c r="H24" i="12"/>
  <c r="G24" i="12"/>
  <c r="AR23" i="12"/>
  <c r="AT23" i="12"/>
  <c r="AQ23" i="12"/>
  <c r="AP23" i="12"/>
  <c r="AO23" i="12"/>
  <c r="AN23" i="12"/>
  <c r="AK23" i="12"/>
  <c r="AL23" i="12"/>
  <c r="AI23" i="12"/>
  <c r="AH23" i="12"/>
  <c r="AG23" i="12"/>
  <c r="AF23" i="12"/>
  <c r="AE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3" i="25" s="1"/>
  <c r="E23" i="25" s="1"/>
  <c r="H23" i="12"/>
  <c r="G23" i="12"/>
  <c r="AR22" i="12"/>
  <c r="AT22" i="12"/>
  <c r="AQ22" i="12"/>
  <c r="AP22" i="12"/>
  <c r="AO22" i="12"/>
  <c r="AN22" i="12"/>
  <c r="AK22" i="12"/>
  <c r="AL22" i="12"/>
  <c r="AI22" i="12"/>
  <c r="AH22" i="12"/>
  <c r="AG22" i="12"/>
  <c r="AF22" i="12"/>
  <c r="AE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2" i="25" s="1"/>
  <c r="E22" i="25" s="1"/>
  <c r="H22" i="12"/>
  <c r="G22" i="12"/>
  <c r="AR21" i="12"/>
  <c r="AT21" i="12"/>
  <c r="AQ21" i="12"/>
  <c r="AP21" i="12"/>
  <c r="AO21" i="12"/>
  <c r="AN21" i="12"/>
  <c r="AK21" i="12"/>
  <c r="AL21" i="12"/>
  <c r="AI21" i="12"/>
  <c r="AH21" i="12"/>
  <c r="AG21" i="12"/>
  <c r="AF21" i="12"/>
  <c r="AE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1" i="25" s="1"/>
  <c r="E21" i="25" s="1"/>
  <c r="H21" i="12"/>
  <c r="G21" i="12"/>
  <c r="AR20" i="12"/>
  <c r="AT20" i="12"/>
  <c r="AQ20" i="12"/>
  <c r="AP20" i="12"/>
  <c r="AO20" i="12"/>
  <c r="AN20" i="12"/>
  <c r="AK20" i="12"/>
  <c r="AL20" i="12"/>
  <c r="AI20" i="12"/>
  <c r="AH20" i="12"/>
  <c r="AG20" i="12"/>
  <c r="AF20" i="12"/>
  <c r="AE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20" i="25" s="1"/>
  <c r="E20" i="25" s="1"/>
  <c r="H20" i="12"/>
  <c r="G20" i="12"/>
  <c r="AR19" i="12"/>
  <c r="AT19" i="12"/>
  <c r="AQ19" i="12"/>
  <c r="AP19" i="12"/>
  <c r="AO19" i="12"/>
  <c r="AN19" i="12"/>
  <c r="AK19" i="12"/>
  <c r="AL19" i="12"/>
  <c r="AI19" i="12"/>
  <c r="AH19" i="12"/>
  <c r="AG19" i="12"/>
  <c r="AF19" i="12"/>
  <c r="AE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9" i="25" s="1"/>
  <c r="E19" i="25" s="1"/>
  <c r="H19" i="12"/>
  <c r="G19" i="12"/>
  <c r="AR18" i="12"/>
  <c r="AT18" i="12"/>
  <c r="AQ18" i="12"/>
  <c r="AP18" i="12"/>
  <c r="AO18" i="12"/>
  <c r="AN18" i="12"/>
  <c r="AK18" i="12"/>
  <c r="AL18" i="12"/>
  <c r="AI18" i="12"/>
  <c r="AH18" i="12"/>
  <c r="AG18" i="12"/>
  <c r="AF18" i="12"/>
  <c r="AE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8" i="25" s="1"/>
  <c r="E18" i="25" s="1"/>
  <c r="H18" i="12"/>
  <c r="G18" i="12"/>
  <c r="AR17" i="12"/>
  <c r="AT17" i="12"/>
  <c r="AQ17" i="12"/>
  <c r="AP17" i="12"/>
  <c r="AO17" i="12"/>
  <c r="AN17" i="12"/>
  <c r="AK17" i="12"/>
  <c r="AL17" i="12"/>
  <c r="AI17" i="12"/>
  <c r="AH17" i="12"/>
  <c r="AG17" i="12"/>
  <c r="AF17" i="12"/>
  <c r="AE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7" i="25" s="1"/>
  <c r="E17" i="25" s="1"/>
  <c r="H17" i="12"/>
  <c r="G17" i="12"/>
  <c r="AR16" i="12"/>
  <c r="AT16" i="12"/>
  <c r="AQ16" i="12"/>
  <c r="AP16" i="12"/>
  <c r="AO16" i="12"/>
  <c r="AN16" i="12"/>
  <c r="AK16" i="12"/>
  <c r="AL16" i="12"/>
  <c r="AI16" i="12"/>
  <c r="AH16" i="12"/>
  <c r="AG16" i="12"/>
  <c r="AF16" i="12"/>
  <c r="AE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6" i="25" s="1"/>
  <c r="E16" i="25" s="1"/>
  <c r="H16" i="12"/>
  <c r="G16" i="12"/>
  <c r="AR15" i="12"/>
  <c r="AT15" i="12"/>
  <c r="AQ15" i="12"/>
  <c r="AP15" i="12"/>
  <c r="AO15" i="12"/>
  <c r="AN15" i="12"/>
  <c r="AK15" i="12"/>
  <c r="AL15" i="12"/>
  <c r="AI15" i="12"/>
  <c r="AH15" i="12"/>
  <c r="AG15" i="12"/>
  <c r="AF15" i="12"/>
  <c r="AE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5" i="25" s="1"/>
  <c r="E15" i="25" s="1"/>
  <c r="H15" i="12"/>
  <c r="G15" i="12"/>
  <c r="AR14" i="12"/>
  <c r="AT14" i="12"/>
  <c r="AQ14" i="12"/>
  <c r="AP14" i="12"/>
  <c r="AO14" i="12"/>
  <c r="AN14" i="12"/>
  <c r="AK14" i="12"/>
  <c r="AL14" i="12"/>
  <c r="AI14" i="12"/>
  <c r="AH14" i="12"/>
  <c r="AG14" i="12"/>
  <c r="AF14" i="12"/>
  <c r="AE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4" i="25" s="1"/>
  <c r="E14" i="25" s="1"/>
  <c r="H14" i="12"/>
  <c r="G14" i="12"/>
  <c r="AR13" i="12"/>
  <c r="AT13" i="12"/>
  <c r="AQ13" i="12"/>
  <c r="AP13" i="12"/>
  <c r="AO13" i="12"/>
  <c r="AN13" i="12"/>
  <c r="AK13" i="12"/>
  <c r="AL13" i="12"/>
  <c r="AI13" i="12"/>
  <c r="AH13" i="12"/>
  <c r="AG13" i="12"/>
  <c r="AF13" i="12"/>
  <c r="AE13" i="12"/>
  <c r="AC13" i="12"/>
  <c r="AB13" i="12"/>
  <c r="AA13" i="12"/>
  <c r="Z13" i="12"/>
  <c r="Y13" i="12"/>
  <c r="X13" i="12"/>
  <c r="W13" i="12"/>
  <c r="V13" i="12"/>
  <c r="U13" i="12"/>
  <c r="T13" i="12"/>
  <c r="S13" i="12"/>
  <c r="Q13" i="12"/>
  <c r="R13" i="12" s="1"/>
  <c r="P13" i="12"/>
  <c r="N13" i="12"/>
  <c r="O13" i="12" s="1"/>
  <c r="M13" i="12"/>
  <c r="L13" i="12"/>
  <c r="K13" i="12"/>
  <c r="J13" i="12" a="1"/>
  <c r="J13" i="12" s="1"/>
  <c r="I13" i="12" a="1"/>
  <c r="I13" i="12" s="1"/>
  <c r="B13" i="25" s="1"/>
  <c r="E13" i="25" s="1"/>
  <c r="H13" i="12"/>
  <c r="G13" i="12"/>
  <c r="AR12" i="12"/>
  <c r="AT12" i="12"/>
  <c r="AQ12" i="12"/>
  <c r="AP12" i="12"/>
  <c r="AO12" i="12"/>
  <c r="AN12" i="12"/>
  <c r="AK12" i="12"/>
  <c r="AL12" i="12"/>
  <c r="AI12" i="12"/>
  <c r="AH12" i="12"/>
  <c r="AG12" i="12"/>
  <c r="AF12" i="12"/>
  <c r="AE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R11" i="12"/>
  <c r="AT11" i="12"/>
  <c r="AQ11" i="12"/>
  <c r="AP11" i="12"/>
  <c r="AO11" i="12"/>
  <c r="AN11" i="12"/>
  <c r="AK11" i="12"/>
  <c r="AL11" i="12"/>
  <c r="AI11" i="12"/>
  <c r="AH11" i="12"/>
  <c r="AG11" i="12"/>
  <c r="AF11" i="12"/>
  <c r="AE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R10" i="12"/>
  <c r="AT10" i="12"/>
  <c r="AQ10" i="12"/>
  <c r="AP10" i="12"/>
  <c r="AO10" i="12"/>
  <c r="AN10" i="12"/>
  <c r="AK10" i="12"/>
  <c r="AL10" i="12"/>
  <c r="AI10" i="12"/>
  <c r="AH10" i="12"/>
  <c r="AG10" i="12"/>
  <c r="AF10" i="12"/>
  <c r="AE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R9" i="12"/>
  <c r="AT9" i="12"/>
  <c r="AQ9" i="12"/>
  <c r="AP9" i="12"/>
  <c r="AO9" i="12"/>
  <c r="AN9" i="12"/>
  <c r="AK9" i="12"/>
  <c r="AL9" i="12"/>
  <c r="AI9" i="12"/>
  <c r="AH9" i="12"/>
  <c r="AG9" i="12"/>
  <c r="AF9" i="12"/>
  <c r="AE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R8" i="12"/>
  <c r="AT8" i="12"/>
  <c r="AQ8" i="12"/>
  <c r="AP8" i="12"/>
  <c r="AO8" i="12"/>
  <c r="AN8" i="12"/>
  <c r="AK8" i="12"/>
  <c r="AL8" i="12"/>
  <c r="AI8" i="12"/>
  <c r="AH8" i="12"/>
  <c r="AG8" i="12"/>
  <c r="AF8" i="12"/>
  <c r="AE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R7" i="12"/>
  <c r="AT7" i="12"/>
  <c r="AQ7" i="12"/>
  <c r="AP7" i="12"/>
  <c r="AO7" i="12"/>
  <c r="AN7" i="12"/>
  <c r="AK7" i="12"/>
  <c r="AL7" i="12"/>
  <c r="AI7" i="12"/>
  <c r="AH7" i="12"/>
  <c r="AG7" i="12"/>
  <c r="AF7" i="12"/>
  <c r="AE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R6" i="12"/>
  <c r="AT6" i="12"/>
  <c r="AQ6" i="12"/>
  <c r="AP6" i="12"/>
  <c r="AO6" i="12"/>
  <c r="AN6" i="12"/>
  <c r="AK6" i="12"/>
  <c r="AL6" i="12"/>
  <c r="AI6" i="12"/>
  <c r="AH6" i="12"/>
  <c r="AG6" i="12"/>
  <c r="AF6" i="12"/>
  <c r="AE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R5" i="12"/>
  <c r="AT5" i="12"/>
  <c r="AQ5" i="12"/>
  <c r="AP5" i="12"/>
  <c r="AO5" i="12"/>
  <c r="AN5" i="12"/>
  <c r="AK5" i="12"/>
  <c r="AL5" i="12"/>
  <c r="AI5" i="12"/>
  <c r="AH5" i="12"/>
  <c r="AG5" i="12"/>
  <c r="AF5" i="12"/>
  <c r="AE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R4" i="12"/>
  <c r="AT4" i="12"/>
  <c r="AQ4" i="12"/>
  <c r="AP4" i="12"/>
  <c r="AO4" i="12"/>
  <c r="AN4" i="12"/>
  <c r="AK4" i="12"/>
  <c r="AL4" i="12"/>
  <c r="AI4" i="12"/>
  <c r="AH4" i="12"/>
  <c r="AG4" i="12"/>
  <c r="AF4" i="12"/>
  <c r="AE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R3" i="12"/>
  <c r="AT3" i="12"/>
  <c r="AQ3" i="12"/>
  <c r="AP3" i="12"/>
  <c r="AO3" i="12"/>
  <c r="AN3" i="12"/>
  <c r="AK3" i="12"/>
  <c r="AL3" i="12"/>
  <c r="AI3" i="12"/>
  <c r="AH3" i="12"/>
  <c r="AG3" i="12"/>
  <c r="AF3" i="12"/>
  <c r="AE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R2" i="12"/>
  <c r="AT2" i="12"/>
  <c r="AQ2" i="12"/>
  <c r="AP2" i="12"/>
  <c r="AO2" i="12"/>
  <c r="AN2" i="12"/>
  <c r="AL2" i="12"/>
  <c r="AI2" i="12"/>
  <c r="AH2" i="12"/>
  <c r="AG2" i="12"/>
  <c r="AF2" i="12"/>
  <c r="AE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 a="1"/>
  <c r="F43" i="19" s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J10" i="19"/>
  <c r="K10" i="19" s="1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J9" i="19"/>
  <c r="K9" i="19" s="1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K8" i="19"/>
  <c r="J8" i="19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R61" i="11"/>
  <c r="S61" i="11" s="1"/>
  <c r="Q61" i="11"/>
  <c r="O61" i="11"/>
  <c r="P61" i="11" s="1"/>
  <c r="N61" i="11"/>
  <c r="M61" i="11"/>
  <c r="L61" i="11"/>
  <c r="K61" i="11" a="1"/>
  <c r="K61" i="11" s="1"/>
  <c r="J61" i="11" a="1"/>
  <c r="J61" i="11" s="1"/>
  <c r="B44" i="22" s="1"/>
  <c r="E44" i="22" s="1"/>
  <c r="I61" i="11"/>
  <c r="H61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7" i="22" s="1"/>
  <c r="E7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5" i="22" s="1"/>
  <c r="E5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18" i="22" s="1"/>
  <c r="E18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56" i="22" s="1"/>
  <c r="E56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28" i="22" s="1"/>
  <c r="E28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3" i="22" s="1"/>
  <c r="E3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29" i="22" s="1"/>
  <c r="E29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P52" i="11"/>
  <c r="O52" i="11"/>
  <c r="N52" i="11"/>
  <c r="M52" i="11"/>
  <c r="L52" i="11"/>
  <c r="K52" i="11" a="1"/>
  <c r="K52" i="11" s="1"/>
  <c r="J52" i="11" a="1"/>
  <c r="J52" i="11" s="1"/>
  <c r="B27" i="22" s="1"/>
  <c r="E27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4" i="22" s="1"/>
  <c r="E4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17" i="22" s="1"/>
  <c r="E17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25" i="22" s="1"/>
  <c r="E25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54" i="22" s="1"/>
  <c r="E54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15" i="22" s="1"/>
  <c r="E15" i="22" s="1"/>
  <c r="I47" i="11"/>
  <c r="H47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49" i="22" s="1"/>
  <c r="E49" i="22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24" i="22" s="1"/>
  <c r="E24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11" i="22" s="1"/>
  <c r="E11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2" i="22" s="1"/>
  <c r="E2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19" i="22" s="1"/>
  <c r="E19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53" i="22" s="1"/>
  <c r="E53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30" i="22" s="1"/>
  <c r="E30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13" i="22" s="1"/>
  <c r="E13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40" i="22" s="1"/>
  <c r="E40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16" i="22" s="1"/>
  <c r="E16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45" i="22" s="1"/>
  <c r="E45" i="22" s="1"/>
  <c r="I35" i="11"/>
  <c r="H35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33" i="22" s="1"/>
  <c r="E33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21" i="22" s="1"/>
  <c r="E21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39" i="22" s="1"/>
  <c r="E39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23" i="22" s="1"/>
  <c r="E23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42" i="22" s="1"/>
  <c r="E42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10" i="22" s="1"/>
  <c r="E10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41" i="22" s="1"/>
  <c r="E41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22" i="22" s="1"/>
  <c r="E22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9" i="22" s="1"/>
  <c r="E9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26" i="22" s="1"/>
  <c r="E26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6" i="22" s="1"/>
  <c r="E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32" i="22" s="1"/>
  <c r="E32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1" i="22" s="1"/>
  <c r="E31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57" i="22" s="1"/>
  <c r="E57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14" i="22" s="1"/>
  <c r="E14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43" i="22" s="1"/>
  <c r="E43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8" i="22" s="1"/>
  <c r="E38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5" i="22" s="1"/>
  <c r="E35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7" i="22" s="1"/>
  <c r="E37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12" i="22" s="1"/>
  <c r="E1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52" i="22" s="1"/>
  <c r="E5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20" i="22" s="1"/>
  <c r="E20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48" i="22" s="1"/>
  <c r="E48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4" i="22" s="1"/>
  <c r="E34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6" i="22" s="1"/>
  <c r="E36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47" i="22" s="1"/>
  <c r="E47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51" i="22" s="1"/>
  <c r="E51" i="22" s="1"/>
  <c r="I7" i="11"/>
  <c r="H7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<sst xmlns="http://schemas.openxmlformats.org/spreadsheetml/2006/main" count="7535" uniqueCount="249">
  <si>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</si>
  <si>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</si>
  <si>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</si>
  <si>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</si>
  <si>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</si>
  <si>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</si>
  <si>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</si>
  <si>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</si>
  <si>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</si>
  <si>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</si>
  <si>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</si>
  <si>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</si>
  <si>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</si>
  <si>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</si>
  <si>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</si>
  <si>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</si>
  <si>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</si>
  <si>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</si>
  <si>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</si>
  <si>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</si>
  <si>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</si>
  <si>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</si>
  <si>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</si>
  <si>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</si>
  <si>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</si>
  <si>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</si>
  <si>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</si>
  <si>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</si>
  <si>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</si>
  <si>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</si>
  <si>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</si>
  <si>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</si>
  <si>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</si>
  <si>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</si>
  <si>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</si>
  <si>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</si>
  <si>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</si>
  <si>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</si>
  <si>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</si>
  <si>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</si>
  <si>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</si>
  <si>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</si>
  <si>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</si>
  <si>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</si>
  <si>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</si>
  <si>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</si>
  <si>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</si>
  <si>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</si>
  <si>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</si>
  <si>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</si>
  <si>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</si>
  <si>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</si>
  <si>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</si>
  <si>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</si>
  <si>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</si>
  <si>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</si>
  <si>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</si>
  <si>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</si>
  <si>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</si>
  <si>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</si>
  <si>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</si>
  <si>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</si>
  <si>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</si>
  <si>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</si>
  <si>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</si>
  <si>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</si>
  <si>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</si>
  <si>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</si>
  <si>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</si>
  <si>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</si>
  <si>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</si>
  <si>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</si>
  <si>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</si>
  <si>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</si>
  <si>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</si>
  <si>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</si>
  <si>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</si>
  <si>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</si>
  <si>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</si>
  <si>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</si>
  <si>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</si>
  <si>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</si>
  <si>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</si>
  <si>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</si>
  <si>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</si>
  <si>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</si>
  <si>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</si>
  <si>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</si>
  <si>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</si>
  <si>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</si>
  <si>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</si>
  <si>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</si>
  <si>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</si>
  <si>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</si>
  <si>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</si>
  <si>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</si>
  <si>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</si>
  <si>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</si>
  <si>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</si>
  <si>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</si>
  <si>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</si>
  <si>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</si>
  <si>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</si>
  <si>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</si>
  <si>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</si>
  <si>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</si>
  <si>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</si>
  <si>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</si>
  <si>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</si>
  <si>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</si>
  <si>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</si>
  <si>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</si>
  <si>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</si>
  <si>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</si>
  <si>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</si>
  <si>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</si>
  <si>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</si>
  <si>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</si>
  <si>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</si>
  <si>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</si>
  <si>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</si>
  <si>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</si>
  <si>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</si>
  <si>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</si>
  <si>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</si>
  <si>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</si>
  <si>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</si>
  <si>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</si>
  <si>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</si>
  <si>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</si>
  <si>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</si>
  <si>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</si>
  <si>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</si>
  <si>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</si>
  <si>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</si>
  <si>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</si>
  <si>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</si>
  <si>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</si>
  <si>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</si>
  <si>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</si>
  <si>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</si>
  <si>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</si>
  <si>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</si>
  <si>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</si>
  <si>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</si>
  <si>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</si>
  <si>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</si>
  <si>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</si>
  <si>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</si>
  <si>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</si>
  <si>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</si>
  <si>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</si>
  <si>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</si>
  <si>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</si>
  <si>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</si>
  <si>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</si>
  <si>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</si>
  <si>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</si>
  <si>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</si>
  <si>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</si>
  <si>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</si>
  <si>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</si>
  <si>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</si>
  <si>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</si>
  <si>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</si>
  <si>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</si>
  <si>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</si>
  <si>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</si>
  <si>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</si>
  <si>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</si>
  <si>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</si>
  <si>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</si>
  <si>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</si>
  <si>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</si>
  <si>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</si>
  <si>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</si>
  <si>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</si>
  <si>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</si>
  <si>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</si>
  <si>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</si>
  <si>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</si>
  <si>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</si>
  <si>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</si>
  <si>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</si>
  <si>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</si>
  <si>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</si>
  <si>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</si>
  <si>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</si>
  <si>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</si>
  <si>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</si>
  <si>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</si>
  <si>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</si>
  <si>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</si>
  <si>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</si>
  <si>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</si>
  <si>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</si>
  <si>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</si>
  <si>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</si>
  <si>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</si>
  <si>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</si>
  <si>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</si>
  <si>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</si>
  <si>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</si>
  <si>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</si>
  <si>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</si>
  <si>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</si>
  <si>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</si>
  <si>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</si>
  <si>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</si>
  <si>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</si>
  <si>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</si>
  <si>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</si>
  <si>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</si>
  <si>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</si>
  <si>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</si>
  <si>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</si>
  <si>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</si>
  <si>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</si>
  <si>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</si>
  <si>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</si>
  <si>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</si>
  <si>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</si>
  <si>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</si>
  <si>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</si>
  <si>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</si>
  <si>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</si>
  <si>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</si>
  <si>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</si>
  <si>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</si>
  <si>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</si>
  <si>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</si>
  <si>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</si>
  <si>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</si>
  <si>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</si>
  <si>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</si>
  <si>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</si>
  <si>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</si>
  <si>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</si>
  <si>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</si>
  <si>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</si>
  <si>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</si>
  <si>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</si>
  <si>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</si>
  <si>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</si>
  <si>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</si>
  <si>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</si>
  <si>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</si>
  <si>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</si>
  <si>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Beareded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</si>
</sst>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61"/>
  <sheetViews>
    <sheetView workbookViewId="0">
      <pane xSplit="1" ySplit="1" topLeftCell="I8" activePane="bottomRight" state="frozen"/>
      <selection pane="topRight" activeCell="B1" sqref="B1"/>
      <selection pane="bottomLeft" activeCell="A2" sqref="A2"/>
      <selection pane="bottomRight" activeCell="AK11" sqref="AK1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203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History'!C:C,'OB History'!B:B,A3)</f>
        <v>297</v>
      </c>
      <c r="I3" s="4">
        <f>AVERAGEIFS('OB History'!C:C,'OB History'!B:B,A3)</f>
        <v>11.88</v>
      </c>
      <c r="J3" s="4">
        <f t="array" ref="J3">MEDIAN(IF('OB History'!B:B=A3, 'OB History'!C:C))</f>
        <v>10</v>
      </c>
      <c r="K3" s="13">
        <f t="array" ref="K3">MAX(IF('OB History'!B:B=A3, 'OB History'!C:C))</f>
        <v>35</v>
      </c>
      <c r="L3" s="12">
        <f>COUNTIFS('OB History'!B:B,A3,'OB History'!D:D, 1)</f>
        <v>14</v>
      </c>
      <c r="M3" s="2">
        <f>COUNTIFS('OB History'!B:B,A3,'OB History'!D:D, 0)</f>
        <v>11</v>
      </c>
      <c r="N3" s="42">
        <f>LOOKUP(2, 1/('OB History'!$B:$B=A3), 'OB History'!$AD:$AD)</f>
        <v>0.56000000000000005</v>
      </c>
      <c r="O3" s="12">
        <f>SUMIFS('OB History'!F:F,'OB History'!B:B,A3)</f>
        <v>49</v>
      </c>
      <c r="P3" s="2">
        <f>SUMIFS('OB History'!E:E,'OB History'!B:B,A3)-O3</f>
        <v>50</v>
      </c>
      <c r="Q3" s="42">
        <f>LOOKUP(2, 1/('OB History'!$B:$B=A3), 'OB History'!$AB:$AB)</f>
        <v>0.47600000000000003</v>
      </c>
      <c r="R3" s="12">
        <f>SUMIFS('OB History'!H:H,'OB History'!B:B,A3)</f>
        <v>208</v>
      </c>
      <c r="S3" s="2">
        <f>SUMIFS('OB History'!G:G,'OB History'!B:B,A3)-R3</f>
        <v>208</v>
      </c>
      <c r="T3" s="42">
        <f>LOOKUP(2, 1/('OB History'!$B:$B=A3), 'OB History'!$AC:$AC)</f>
        <v>0.49519999999999997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3</v>
      </c>
      <c r="X3" s="2">
        <f>COUNTIFS('OB History'!$B:$B,$A$3,'OB History'!N:N, 1)</f>
        <v>8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4</v>
      </c>
      <c r="AI3" s="2">
        <f>COUNTIFS('OB History'!$B:$B,$A$3,'OB History'!Y:Y, 1)</f>
        <v>6</v>
      </c>
      <c r="AJ3" s="2">
        <f>COUNTIFS('OB History'!$B:$B,$A$3,'OB History'!Z:Z, 1)</f>
        <v>8</v>
      </c>
    </row>
    <row r="4" spans="1:36" x14ac:dyDescent="0.25">
      <c r="A4" s="2" t="s">
        <v>112</v>
      </c>
      <c r="B4" s="2" t="s">
        <v>70</v>
      </c>
      <c r="C4" s="2" t="s">
        <v>70</v>
      </c>
      <c r="D4" s="3"/>
      <c r="E4" s="3"/>
      <c r="F4" s="3"/>
      <c r="G4" s="3"/>
      <c r="H4" s="12">
        <f>SUMIFS('OB History'!C:C,'OB History'!B:B,A4)</f>
        <v>530</v>
      </c>
      <c r="I4" s="4">
        <f>AVERAGEIFS('OB History'!C:C,'OB History'!B:B,A4)</f>
        <v>11.041666666666666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22</v>
      </c>
      <c r="M4" s="2">
        <f>COUNTIFS('OB History'!B:B,A4,'OB History'!D:D, 0)</f>
        <v>26</v>
      </c>
      <c r="N4" s="42">
        <f>LOOKUP(2, 1/('OB History'!$B:$B=A4), 'OB History'!$AD:$AD)</f>
        <v>0.45833333333333331</v>
      </c>
      <c r="O4" s="12">
        <f>SUMIFS('OB History'!F:F,'OB History'!B:B,A4)</f>
        <v>94</v>
      </c>
      <c r="P4" s="2">
        <f>SUMIFS('OB History'!E:E,'OB History'!B:B,A4)-O4</f>
        <v>100</v>
      </c>
      <c r="Q4" s="42">
        <f>LOOKUP(2, 1/('OB History'!$B:$B=A4), 'OB History'!$AB:$AB)</f>
        <v>0.49166666666666653</v>
      </c>
      <c r="R4" s="12">
        <f>SUMIFS('OB History'!H:H,'OB History'!B:B,A4)</f>
        <v>400</v>
      </c>
      <c r="S4" s="2">
        <f>SUMIFS('OB History'!G:G,'OB History'!B:B,A4)-R4</f>
        <v>419</v>
      </c>
      <c r="T4" s="42">
        <f>LOOKUP(2, 1/('OB History'!$B:$B=A4), 'OB History'!$AC:$AC)</f>
        <v>0.49416666666666648</v>
      </c>
      <c r="U4" s="2">
        <f>COUNTIFS('OB History'!$B:$B,$A$4,'OB History'!K:K, 1)</f>
        <v>8</v>
      </c>
      <c r="V4" s="2">
        <f>COUNTIFS('OB History'!$B:$B,$A$4,'OB History'!L:L, 1)</f>
        <v>5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0</v>
      </c>
      <c r="Z4" s="2">
        <f>COUNTIFS('OB History'!$B:$B,$A$4,'OB History'!P:P, 1)</f>
        <v>6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7</v>
      </c>
      <c r="AH4" s="2">
        <f>COUNTIFS('OB History'!$B:$B,$A$4,'OB History'!X:X, 1)</f>
        <v>13</v>
      </c>
      <c r="AI4" s="2">
        <f>COUNTIFS('OB History'!$B:$B,$A$4,'OB History'!Y:Y, 1)</f>
        <v>13</v>
      </c>
      <c r="AJ4" s="2">
        <f>COUNTIFS('OB History'!$B:$B,$A$4,'OB History'!Z:Z, 1)</f>
        <v>10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6</v>
      </c>
      <c r="E5" s="3"/>
      <c r="F5" s="3"/>
      <c r="G5" s="3"/>
      <c r="H5" s="12">
        <f>SUMIFS('OB History'!C:C,'OB History'!B:B,A5)</f>
        <v>837</v>
      </c>
      <c r="I5" s="4">
        <f>AVERAGEIFS('OB History'!C:C,'OB History'!B:B,A5)</f>
        <v>20.414634146341463</v>
      </c>
      <c r="J5" s="4">
        <f t="array" ref="J5">MEDIAN(IF('OB History'!B:B=A5, 'OB History'!C:C))</f>
        <v>19</v>
      </c>
      <c r="K5" s="13">
        <f t="array" ref="K5">MAX(IF('OB History'!B:B=A5, 'OB History'!C:C))</f>
        <v>36</v>
      </c>
      <c r="L5" s="12">
        <f>COUNTIFS('OB History'!B:B,A5,'OB History'!D:D, 1)</f>
        <v>21</v>
      </c>
      <c r="M5" s="2">
        <f>COUNTIFS('OB History'!B:B,A5,'OB History'!D:D, 0)</f>
        <v>20</v>
      </c>
      <c r="N5" s="42">
        <f>LOOKUP(2, 1/('OB History'!$B:$B=A5), 'OB History'!$AD:$AD)</f>
        <v>0.51219512195121952</v>
      </c>
      <c r="O5" s="12">
        <f>SUMIFS('OB History'!F:F,'OB History'!B:B,A5)</f>
        <v>79</v>
      </c>
      <c r="P5" s="2">
        <f>SUMIFS('OB History'!E:E,'OB History'!B:B,A5)-O5</f>
        <v>88</v>
      </c>
      <c r="Q5" s="42">
        <f>LOOKUP(2, 1/('OB History'!$B:$B=A5), 'OB History'!$AB:$AB)</f>
        <v>0.45853658536585368</v>
      </c>
      <c r="R5" s="12">
        <f>SUMIFS('OB History'!H:H,'OB History'!B:B,A5)</f>
        <v>331</v>
      </c>
      <c r="S5" s="2">
        <f>SUMIFS('OB History'!G:G,'OB History'!B:B,A5)-R5</f>
        <v>355</v>
      </c>
      <c r="T5" s="42">
        <f>LOOKUP(2, 1/('OB History'!$B:$B=A5), 'OB History'!$AC:$AC)</f>
        <v>0.474390243902439</v>
      </c>
      <c r="U5" s="2">
        <f>COUNTIFS('OB History'!$B:$B,$A$5,'OB History'!K:K, 1)</f>
        <v>4</v>
      </c>
      <c r="V5" s="2">
        <f>COUNTIFS('OB History'!$B:$B,$A$5,'OB History'!L:L, 1)</f>
        <v>4</v>
      </c>
      <c r="W5" s="2">
        <f>COUNTIFS('OB History'!$B:$B,$A$5,'OB History'!M:M, 1)</f>
        <v>3</v>
      </c>
      <c r="X5" s="2">
        <f>COUNTIFS('OB History'!$B:$B,$A$5,'OB History'!N:N, 1)</f>
        <v>11</v>
      </c>
      <c r="Y5" s="2">
        <f>COUNTIFS('OB History'!$B:$B,$A$5,'OB History'!O:O, 1)</f>
        <v>4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3</v>
      </c>
      <c r="AH5" s="2">
        <f>COUNTIFS('OB History'!$B:$B,$A$5,'OB History'!X:X, 1)</f>
        <v>11</v>
      </c>
      <c r="AI5" s="2">
        <f>COUNTIFS('OB History'!$B:$B,$A$5,'OB History'!Y:Y, 1)</f>
        <v>10</v>
      </c>
      <c r="AJ5" s="2">
        <f>COUNTIFS('OB History'!$B:$B,$A$5,'OB History'!Z:Z, 1)</f>
        <v>18</v>
      </c>
    </row>
    <row r="6" spans="1:36" x14ac:dyDescent="0.25">
      <c r="A6" s="2" t="s">
        <v>247</v>
      </c>
      <c r="B6" s="2" t="s">
        <v>70</v>
      </c>
      <c r="C6" s="2" t="s">
        <v>70</v>
      </c>
      <c r="D6" s="3"/>
      <c r="E6" s="3"/>
      <c r="F6" s="3"/>
      <c r="G6" s="3"/>
      <c r="H6" s="12">
        <f>SUMIFS('OB History'!C:C,'OB History'!B:B,A6)</f>
        <v>12</v>
      </c>
      <c r="I6" s="4">
        <f>AVERAGEIFS('OB History'!C:C,'OB History'!B:B,A6)</f>
        <v>6</v>
      </c>
      <c r="J6" s="4">
        <f t="array" ref="J6">MEDIAN(IF('OB History'!B:B=A6, 'OB History'!C:C))</f>
        <v>6</v>
      </c>
      <c r="K6" s="13">
        <f t="array" ref="K6">MAX(IF('OB History'!B:B=A6, 'OB History'!C:C))</f>
        <v>8</v>
      </c>
      <c r="L6" s="12">
        <f>COUNTIFS('OB History'!B:B,A6,'OB History'!D:D, 1)</f>
        <v>1</v>
      </c>
      <c r="M6" s="2">
        <f>COUNTIFS('OB History'!B:B,A6,'OB History'!D:D, 0)</f>
        <v>1</v>
      </c>
      <c r="N6" s="42">
        <f>LOOKUP(2, 1/('OB History'!$B:$B=A6), 'OB History'!$AD:$AD)</f>
        <v>0.5</v>
      </c>
      <c r="O6" s="12">
        <f>SUMIFS('OB History'!F:F,'OB History'!B:B,A6)</f>
        <v>5</v>
      </c>
      <c r="P6" s="2">
        <f>SUMIFS('OB History'!E:E,'OB History'!B:B,A6)-O6</f>
        <v>4</v>
      </c>
      <c r="Q6" s="42">
        <f>LOOKUP(2, 1/('OB History'!$B:$B=A6), 'OB History'!$AB:$AB)</f>
        <v>0.57499999999999996</v>
      </c>
      <c r="R6" s="12">
        <f>SUMIFS('OB History'!H:H,'OB History'!B:B,A6)</f>
        <v>20</v>
      </c>
      <c r="S6" s="2">
        <f>SUMIFS('OB History'!G:G,'OB History'!B:B,A6)-R6</f>
        <v>17</v>
      </c>
      <c r="T6" s="42">
        <f>LOOKUP(2, 1/('OB History'!$B:$B=A6), 'OB History'!$AC:$AC)</f>
        <v>0.55499999999999994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0</v>
      </c>
      <c r="X6" s="2">
        <f>COUNTIFS('OB History'!$B:$B,$A$6,'OB History'!N:N, 1)</f>
        <v>0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0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0</v>
      </c>
      <c r="AH6" s="2">
        <f>COUNTIFS('OB History'!$B:$B,$A$6,'OB History'!X:X, 1)</f>
        <v>1</v>
      </c>
      <c r="AI6" s="2">
        <f>COUNTIFS('OB History'!$B:$B,$A$6,'OB History'!Y:Y, 1)</f>
        <v>0</v>
      </c>
      <c r="AJ6" s="2">
        <f>COUNTIFS('OB History'!$B:$B,$A$6,'OB History'!Z:Z, 1)</f>
        <v>1</v>
      </c>
    </row>
    <row r="7" spans="1:36" x14ac:dyDescent="0.25">
      <c r="A7" s="2" t="s">
        <v>65</v>
      </c>
      <c r="B7" s="2" t="s">
        <v>70</v>
      </c>
      <c r="C7" s="2" t="s">
        <v>70</v>
      </c>
      <c r="D7" s="3"/>
      <c r="E7" s="3"/>
      <c r="F7" s="3"/>
      <c r="G7" s="3"/>
      <c r="H7" s="12">
        <f>SUMIFS('OB History'!C:C,'OB History'!B:B,A7)</f>
        <v>116</v>
      </c>
      <c r="I7" s="4">
        <f>AVERAGEIFS('OB History'!C:C,'OB History'!B:B,A7)</f>
        <v>14.5</v>
      </c>
      <c r="J7" s="4">
        <f t="array" ref="J7">MEDIAN(IF('OB History'!B:B=A7, 'OB History'!C:C))</f>
        <v>13</v>
      </c>
      <c r="K7" s="13">
        <f t="array" ref="K7">MAX(IF('OB History'!B:B=A7, 'OB History'!C:C))</f>
        <v>22</v>
      </c>
      <c r="L7" s="12">
        <f>COUNTIFS('OB History'!B:B,A7,'OB History'!D:D, 1)</f>
        <v>5</v>
      </c>
      <c r="M7" s="2">
        <f>COUNTIFS('OB History'!B:B,A7,'OB History'!D:D, 0)</f>
        <v>3</v>
      </c>
      <c r="N7" s="42">
        <f>LOOKUP(2, 1/('OB History'!$B:$B=A7), 'OB History'!$AD:$AD)</f>
        <v>0.625</v>
      </c>
      <c r="O7" s="12">
        <f>SUMIFS('OB History'!F:F,'OB History'!B:B,A7)</f>
        <v>20</v>
      </c>
      <c r="P7" s="2">
        <f>SUMIFS('OB History'!E:E,'OB History'!B:B,A7)-O7</f>
        <v>15</v>
      </c>
      <c r="Q7" s="42">
        <f>LOOKUP(2, 1/('OB History'!$B:$B=A7), 'OB History'!$AB:$AB)</f>
        <v>0.59375</v>
      </c>
      <c r="R7" s="12">
        <f>SUMIFS('OB History'!H:H,'OB History'!B:B,A7)</f>
        <v>76</v>
      </c>
      <c r="S7" s="2">
        <f>SUMIFS('OB History'!G:G,'OB History'!B:B,A7)-R7</f>
        <v>70</v>
      </c>
      <c r="T7" s="42">
        <f>LOOKUP(2, 1/('OB History'!$B:$B=A7), 'OB History'!$AC:$AC)</f>
        <v>0.52999999999999992</v>
      </c>
      <c r="U7" s="2">
        <f>COUNTIFS('OB History'!$B:$B,$A$7,'OB History'!K:K, 1)</f>
        <v>1</v>
      </c>
      <c r="V7" s="2">
        <f>COUNTIFS('OB History'!$B:$B,$A$7,'OB History'!L:L, 1)</f>
        <v>2</v>
      </c>
      <c r="W7" s="2">
        <f>COUNTIFS('OB History'!$B:$B,$A$7,'OB History'!M:M, 1)</f>
        <v>1</v>
      </c>
      <c r="X7" s="2">
        <f>COUNTIFS('OB History'!$B:$B,$A$7,'OB History'!N:N, 1)</f>
        <v>3</v>
      </c>
      <c r="Y7" s="2">
        <f>COUNTIFS('OB History'!$B:$B,$A$7,'OB History'!O:O, 1)</f>
        <v>1</v>
      </c>
      <c r="Z7" s="2">
        <f>COUNTIFS('OB History'!$B:$B,$A$7,'OB History'!P:P, 1)</f>
        <v>2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5</v>
      </c>
      <c r="AI7" s="2">
        <f>COUNTIFS('OB History'!$B:$B,$A$7,'OB History'!Y:Y, 1)</f>
        <v>3</v>
      </c>
      <c r="AJ7" s="2">
        <f>COUNTIFS('OB History'!$B:$B,$A$7,'OB History'!Z:Z, 1)</f>
        <v>0</v>
      </c>
    </row>
    <row r="8" spans="1:36" x14ac:dyDescent="0.25">
      <c r="A8" s="2" t="s">
        <v>28</v>
      </c>
      <c r="B8" s="2" t="s">
        <v>70</v>
      </c>
      <c r="C8" s="2" t="s">
        <v>70</v>
      </c>
      <c r="D8" s="3"/>
      <c r="E8" s="3"/>
      <c r="F8" s="3"/>
      <c r="G8" s="3"/>
      <c r="H8" s="12">
        <f>SUMIFS('OB History'!C:C,'OB History'!B:B,A8)</f>
        <v>40</v>
      </c>
      <c r="I8" s="4">
        <f>AVERAGEIFS('OB History'!C:C,'OB History'!B:B,A8)</f>
        <v>10</v>
      </c>
      <c r="J8" s="4">
        <f t="array" ref="J8">MEDIAN(IF('OB History'!B:B=A8, 'OB History'!C:C))</f>
        <v>8.5</v>
      </c>
      <c r="K8" s="13">
        <f t="array" ref="K8">MAX(IF('OB History'!B:B=A8, 'OB History'!C:C))</f>
        <v>18</v>
      </c>
      <c r="L8" s="12">
        <f>COUNTIFS('OB History'!B:B,A8,'OB History'!D:D, 1)</f>
        <v>4</v>
      </c>
      <c r="M8" s="2">
        <f>COUNTIFS('OB History'!B:B,A8,'OB History'!D:D, 0)</f>
        <v>0</v>
      </c>
      <c r="N8" s="42">
        <f>LOOKUP(2, 1/('OB History'!$B:$B=A8), 'OB History'!$AD:$AD)</f>
        <v>1</v>
      </c>
      <c r="O8" s="12">
        <f>SUMIFS('OB History'!F:F,'OB History'!B:B,A8)</f>
        <v>12</v>
      </c>
      <c r="P8" s="2">
        <f>SUMIFS('OB History'!E:E,'OB History'!B:B,A8)-O8</f>
        <v>3</v>
      </c>
      <c r="Q8" s="42">
        <f>LOOKUP(2, 1/('OB History'!$B:$B=A8), 'OB History'!$AB:$AB)</f>
        <v>0.83750000000000002</v>
      </c>
      <c r="R8" s="12">
        <f>SUMIFS('OB History'!H:H,'OB History'!B:B,'Old Bow v2'!A8)</f>
        <v>39</v>
      </c>
      <c r="S8" s="2">
        <f>SUMIFS('OB History'!G:G,'OB History'!B:B,'Old Bow v2'!A8)-R8</f>
        <v>20</v>
      </c>
      <c r="T8" s="42">
        <f>LOOKUP(2, 1/('OB History'!$B:$B=A8), 'OB History'!$AC:$AC)</f>
        <v>0.69</v>
      </c>
      <c r="U8" s="2">
        <f>COUNTIFS('OB History'!$B:$B,$A$8,'OB History'!K:K, 1)</f>
        <v>0</v>
      </c>
      <c r="V8" s="2">
        <f>COUNTIFS('OB History'!$B:$B,$A$8,'OB History'!L:L, 1)</f>
        <v>3</v>
      </c>
      <c r="W8" s="2">
        <f>COUNTIFS('OB History'!$B:$B,$A$8,'OB History'!M:M, 1)</f>
        <v>0</v>
      </c>
      <c r="X8" s="2">
        <f>COUNTIFS('OB History'!$B:$B,$A$8,'OB History'!N:N, 1)</f>
        <v>2</v>
      </c>
      <c r="Y8" s="2">
        <f>COUNTIFS('OB History'!$B:$B,$A$8,'OB History'!O:O, 1)</f>
        <v>0</v>
      </c>
      <c r="Z8" s="2">
        <f>COUNTIFS('OB History'!$B:$B,$A$8,'OB History'!P:P, 1)</f>
        <v>1</v>
      </c>
      <c r="AA8" s="2">
        <f>COUNTIFS('OB History'!$B:$B,$A$8,'OB History'!Q:Q, 1)</f>
        <v>0</v>
      </c>
      <c r="AB8" s="2">
        <f>COUNTIFS('OB History'!$B:$B,$A$8,'OB History'!R:R, 1)</f>
        <v>0</v>
      </c>
      <c r="AC8" s="2">
        <f>COUNTIFS('OB History'!$B:$B,$A$8,'OB History'!S:S, 1)</f>
        <v>0</v>
      </c>
      <c r="AD8" s="2">
        <f>COUNTIFS('OB History'!$B:$B,$A$8,'OB History'!T:T, 1)</f>
        <v>0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</v>
      </c>
      <c r="AH8" s="2">
        <f>COUNTIFS('OB History'!$B:$B,$A$8,'OB History'!X:X, 1)</f>
        <v>3</v>
      </c>
      <c r="AI8" s="2">
        <f>COUNTIFS('OB History'!$B:$B,$A$8,'OB History'!Y:Y, 1)</f>
        <v>2</v>
      </c>
      <c r="AJ8" s="2">
        <f>COUNTIFS('OB History'!$B:$B,$A$8,'OB History'!Z:Z, 1)</f>
        <v>0</v>
      </c>
    </row>
    <row r="9" spans="1:36" x14ac:dyDescent="0.25">
      <c r="A9" s="2" t="s">
        <v>29</v>
      </c>
      <c r="B9" s="6" t="s">
        <v>98</v>
      </c>
      <c r="C9" s="2" t="s">
        <v>70</v>
      </c>
      <c r="D9" s="3"/>
      <c r="E9" s="3"/>
      <c r="F9" s="3"/>
      <c r="G9" s="3"/>
      <c r="H9" s="12">
        <f>SUMIFS('OB History'!C:C,'OB History'!B:B,A9)</f>
        <v>579</v>
      </c>
      <c r="I9" s="4">
        <f>AVERAGEIFS('OB History'!C:C,'OB History'!B:B,A9)</f>
        <v>12.319148936170214</v>
      </c>
      <c r="J9" s="4">
        <f t="array" ref="J9">MEDIAN(IF('OB History'!B:B=A9, 'OB History'!C:C))</f>
        <v>13</v>
      </c>
      <c r="K9" s="13">
        <f t="array" ref="K9">MAX(IF('OB History'!B:B=A9, 'OB History'!C:C))</f>
        <v>32</v>
      </c>
      <c r="L9" s="12">
        <f>COUNTIFS('OB History'!B:B,A9,'OB History'!D:D, 1)</f>
        <v>29</v>
      </c>
      <c r="M9" s="2">
        <f>COUNTIFS('OB History'!B:B,A9,'OB History'!D:D, 0)</f>
        <v>18</v>
      </c>
      <c r="N9" s="42">
        <f>LOOKUP(2, 1/('OB History'!$B:$B=A9), 'OB History'!$AD:$AD)</f>
        <v>0.61702127659574468</v>
      </c>
      <c r="O9" s="12">
        <f>SUMIFS('OB History'!F:F,'OB History'!B:B,A9)</f>
        <v>101</v>
      </c>
      <c r="P9" s="2">
        <f>SUMIFS('OB History'!E:E,'OB History'!B:B,A9)-O9</f>
        <v>91</v>
      </c>
      <c r="Q9" s="42">
        <f>LOOKUP(2, 1/('OB History'!$B:$B=A9), 'OB History'!$AB:$AB)</f>
        <v>0.51489361702127678</v>
      </c>
      <c r="R9" s="12">
        <f>SUMIFS('OB History'!H:H,'OB History'!B:B,'Old Bow v2'!A9)</f>
        <v>404</v>
      </c>
      <c r="S9" s="2">
        <f>SUMIFS('OB History'!G:G,'OB History'!B:B,'Old Bow v2'!A9)-R9</f>
        <v>385</v>
      </c>
      <c r="T9" s="42">
        <f>LOOKUP(2, 1/('OB History'!$B:$B=A9), 'OB History'!$AC:$AC)</f>
        <v>0.50638297872340432</v>
      </c>
      <c r="U9" s="2">
        <f>COUNTIFS('OB History'!$B:$B,$A$9,'OB History'!K:K, 1)</f>
        <v>8</v>
      </c>
      <c r="V9" s="2">
        <f>COUNTIFS('OB History'!$B:$B,$A$9,'OB History'!L:L, 1)</f>
        <v>9</v>
      </c>
      <c r="W9" s="2">
        <f>COUNTIFS('OB History'!$B:$B,$A$9,'OB History'!M:M, 1)</f>
        <v>3</v>
      </c>
      <c r="X9" s="2">
        <f>COUNTIFS('OB History'!$B:$B,$A$9,'OB History'!N:N, 1)</f>
        <v>13</v>
      </c>
      <c r="Y9" s="2">
        <f>COUNTIFS('OB History'!$B:$B,$A$9,'OB History'!O:O, 1)</f>
        <v>5</v>
      </c>
      <c r="Z9" s="2">
        <f>COUNTIFS('OB History'!$B:$B,$A$9,'OB History'!P:P, 1)</f>
        <v>9</v>
      </c>
      <c r="AA9" s="2">
        <f>COUNTIFS('OB History'!$B:$B,$A$9,'OB History'!Q:Q, 1)</f>
        <v>0</v>
      </c>
      <c r="AB9" s="2">
        <f>COUNTIFS('OB History'!$B:$B,$A$9,'OB History'!R:R, 1)</f>
        <v>3</v>
      </c>
      <c r="AC9" s="2">
        <f>COUNTIFS('OB History'!$B:$B,$A$9,'OB History'!S:S, 1)</f>
        <v>0</v>
      </c>
      <c r="AD9" s="2">
        <f>COUNTIFS('OB History'!$B:$B,$A$9,'OB History'!T:T, 1)</f>
        <v>1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11</v>
      </c>
      <c r="AH9" s="2">
        <f>COUNTIFS('OB History'!$B:$B,$A$9,'OB History'!X:X, 1)</f>
        <v>16</v>
      </c>
      <c r="AI9" s="2">
        <f>COUNTIFS('OB History'!$B:$B,$A$9,'OB History'!Y:Y, 1)</f>
        <v>8</v>
      </c>
      <c r="AJ9" s="2">
        <f>COUNTIFS('OB History'!$B:$B,$A$9,'OB History'!Z:Z, 1)</f>
        <v>15</v>
      </c>
    </row>
    <row r="10" spans="1:36" x14ac:dyDescent="0.25">
      <c r="A10" s="2" t="s">
        <v>17</v>
      </c>
      <c r="B10" s="2" t="s">
        <v>70</v>
      </c>
      <c r="C10" s="2" t="s">
        <v>70</v>
      </c>
      <c r="D10" s="3">
        <v>1</v>
      </c>
      <c r="E10" s="3">
        <v>1</v>
      </c>
      <c r="F10" s="3"/>
      <c r="G10" s="3"/>
      <c r="H10" s="12">
        <f>SUMIFS('OB History'!C:C,'OB History'!B:B,A10)</f>
        <v>579</v>
      </c>
      <c r="I10" s="4">
        <f>AVERAGEIFS('OB History'!C:C,'OB History'!B:B,A10)</f>
        <v>11.816326530612244</v>
      </c>
      <c r="J10" s="4">
        <f t="array" ref="J10">MEDIAN(IF('OB History'!B:B=A10, 'OB History'!C:C))</f>
        <v>11</v>
      </c>
      <c r="K10" s="13">
        <f t="array" ref="K10">MAX(IF('OB History'!B:B=A10, 'OB History'!C:C))</f>
        <v>26</v>
      </c>
      <c r="L10" s="12">
        <f>COUNTIFS('OB History'!B:B,A10,'OB History'!D:D, 1)</f>
        <v>23</v>
      </c>
      <c r="M10" s="2">
        <f>COUNTIFS('OB History'!B:B,A10,'OB History'!D:D, 0)</f>
        <v>26</v>
      </c>
      <c r="N10" s="42">
        <f>LOOKUP(2, 1/('OB History'!$B:$B=A10), 'OB History'!$AD:$AD)</f>
        <v>0.46938775510204084</v>
      </c>
      <c r="O10" s="12">
        <f>SUMIFS('OB History'!F:F,'OB History'!B:B,A10)</f>
        <v>97</v>
      </c>
      <c r="P10" s="2">
        <f>SUMIFS('OB History'!E:E,'OB History'!B:B,A10)-O10</f>
        <v>106</v>
      </c>
      <c r="Q10" s="42">
        <f>LOOKUP(2, 1/('OB History'!$B:$B=A10), 'OB History'!$AB:$AB)</f>
        <v>0.47142857142857147</v>
      </c>
      <c r="R10" s="12">
        <f>SUMIFS('OB History'!H:H,'OB History'!B:B,'Old Bow v2'!A10)</f>
        <v>410</v>
      </c>
      <c r="S10" s="2">
        <f>SUMIFS('OB History'!G:G,'OB History'!B:B,'Old Bow v2'!A10)-R10</f>
        <v>425</v>
      </c>
      <c r="T10" s="42">
        <f>LOOKUP(2, 1/('OB History'!$B:$B=A10), 'OB History'!$AC:$AC)</f>
        <v>0.48346938775510212</v>
      </c>
      <c r="U10" s="2">
        <f>COUNTIFS('OB History'!$B:$B,$A$10,'OB History'!K:K, 1)</f>
        <v>7</v>
      </c>
      <c r="V10" s="2">
        <f>COUNTIFS('OB History'!$B:$B,$A$10,'OB History'!L:L, 1)</f>
        <v>7</v>
      </c>
      <c r="W10" s="2">
        <f>COUNTIFS('OB History'!$B:$B,$A$10,'OB History'!M:M, 1)</f>
        <v>2</v>
      </c>
      <c r="X10" s="2">
        <f>COUNTIFS('OB History'!$B:$B,$A$10,'OB History'!N:N, 1)</f>
        <v>14</v>
      </c>
      <c r="Y10" s="2">
        <f>COUNTIFS('OB History'!$B:$B,$A$10,'OB History'!O:O, 1)</f>
        <v>3</v>
      </c>
      <c r="Z10" s="2">
        <f>COUNTIFS('OB History'!$B:$B,$A$10,'OB History'!P:P, 1)</f>
        <v>11</v>
      </c>
      <c r="AA10" s="2">
        <f>COUNTIFS('OB History'!$B:$B,$A$10,'OB History'!Q:Q, 1)</f>
        <v>1</v>
      </c>
      <c r="AB10" s="2">
        <f>COUNTIFS('OB History'!$B:$B,$A$10,'OB History'!R:R, 1)</f>
        <v>1</v>
      </c>
      <c r="AC10" s="2">
        <f>COUNTIFS('OB History'!$B:$B,$A$10,'OB History'!S:S, 1)</f>
        <v>1</v>
      </c>
      <c r="AD10" s="2">
        <f>COUNTIFS('OB History'!$B:$B,$A$10,'OB History'!T:T, 1)</f>
        <v>0</v>
      </c>
      <c r="AE10" s="2">
        <f>COUNTIFS('OB History'!$B:$B,$A$10,'OB History'!U:U, 1)</f>
        <v>1</v>
      </c>
      <c r="AF10" s="2">
        <f>COUNTIFS('OB History'!$B:$B,$A$10,'OB History'!V:V, 1)</f>
        <v>1</v>
      </c>
      <c r="AG10" s="2">
        <f>COUNTIFS('OB History'!$B:$B,$A$10,'OB History'!W:W, 1)</f>
        <v>7</v>
      </c>
      <c r="AH10" s="2">
        <f>COUNTIFS('OB History'!$B:$B,$A$10,'OB History'!X:X, 1)</f>
        <v>17</v>
      </c>
      <c r="AI10" s="2">
        <f>COUNTIFS('OB History'!$B:$B,$A$10,'OB History'!Y:Y, 1)</f>
        <v>6</v>
      </c>
      <c r="AJ10" s="2">
        <f>COUNTIFS('OB History'!$B:$B,$A$10,'OB History'!Z:Z, 1)</f>
        <v>18</v>
      </c>
    </row>
    <row r="11" spans="1:36" x14ac:dyDescent="0.25">
      <c r="A11" s="1" t="s">
        <v>36</v>
      </c>
      <c r="B11" s="6" t="s">
        <v>54</v>
      </c>
      <c r="C11" s="2" t="s">
        <v>70</v>
      </c>
      <c r="D11" s="3"/>
      <c r="E11" s="3"/>
      <c r="F11" s="3"/>
      <c r="G11" s="3"/>
      <c r="H11" s="12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12</v>
      </c>
      <c r="K11" s="13">
        <f t="array" ref="K11">MAX(IF('OB History'!B:B=A11, 'OB History'!C:C))</f>
        <v>42</v>
      </c>
      <c r="L11" s="12">
        <f>COUNTIFS('OB History'!B:B,A11,'OB History'!D:D, 1)</f>
        <v>5</v>
      </c>
      <c r="M11" s="2">
        <f>COUNTIFS('OB History'!B:B,A11,'OB History'!D:D, 0)</f>
        <v>8</v>
      </c>
      <c r="N11" s="42">
        <f>LOOKUP(2, 1/('OB History'!$B:$B=A11), 'OB History'!$AD:$AD)</f>
        <v>0.38461538461538464</v>
      </c>
      <c r="O11" s="12">
        <f>SUMIFS('OB History'!F:F,'OB History'!B:B,A11)</f>
        <v>23</v>
      </c>
      <c r="P11" s="2">
        <f>SUMIFS('OB History'!E:E,'OB History'!B:B,A11)-O11</f>
        <v>30</v>
      </c>
      <c r="Q11" s="42">
        <f>LOOKUP(2, 1/('OB History'!$B:$B=A11), 'OB History'!$AB:$AB)</f>
        <v>0.41538461538461541</v>
      </c>
      <c r="R11" s="12">
        <f>SUMIFS('OB History'!H:H,'OB History'!B:B,'Old Bow v2'!A11)</f>
        <v>96</v>
      </c>
      <c r="S11" s="2">
        <f>SUMIFS('OB History'!G:G,'OB History'!B:B,'Old Bow v2'!A11)-R11</f>
        <v>116</v>
      </c>
      <c r="T11" s="42">
        <f>LOOKUP(2, 1/('OB History'!$B:$B=A11), 'OB History'!$AC:$AC)</f>
        <v>0.4415384615384616</v>
      </c>
      <c r="U11" s="2">
        <f>COUNTIFS('OB History'!$B:$B,$A$11,'OB History'!K:K, 1)</f>
        <v>4</v>
      </c>
      <c r="V11" s="2">
        <f>COUNTIFS('OB History'!$B:$B,$A$11,'OB History'!L:L, 1)</f>
        <v>2</v>
      </c>
      <c r="W11" s="2">
        <f>COUNTIFS('OB History'!$B:$B,$A$11,'OB History'!M:M, 1)</f>
        <v>2</v>
      </c>
      <c r="X11" s="2">
        <f>COUNTIFS('OB History'!$B:$B,$A$11,'OB History'!N:N, 1)</f>
        <v>2</v>
      </c>
      <c r="Y11" s="2">
        <f>COUNTIFS('OB History'!$B:$B,$A$11,'OB History'!O:O, 1)</f>
        <v>1</v>
      </c>
      <c r="Z11" s="2">
        <f>COUNTIFS('OB History'!$B:$B,$A$11,'OB History'!P:P, 1)</f>
        <v>0</v>
      </c>
      <c r="AA11" s="2">
        <f>COUNTIFS('OB History'!$B:$B,$A$11,'OB History'!Q:Q, 1)</f>
        <v>0</v>
      </c>
      <c r="AB11" s="2">
        <f>COUNTIFS('OB History'!$B:$B,$A$11,'OB History'!R:R, 1)</f>
        <v>0</v>
      </c>
      <c r="AC11" s="2">
        <f>COUNTIFS('OB History'!$B:$B,$A$11,'OB History'!S:S, 1)</f>
        <v>0</v>
      </c>
      <c r="AD11" s="2">
        <f>COUNTIFS('OB History'!$B:$B,$A$11,'OB History'!T:T, 1)</f>
        <v>0</v>
      </c>
      <c r="AE11" s="2">
        <f>COUNTIFS('OB History'!$B:$B,$A$11,'OB History'!U:U, 1)</f>
        <v>0</v>
      </c>
      <c r="AF11" s="2">
        <f>COUNTIFS('OB History'!$B:$B,$A$11,'OB History'!V:V, 1)</f>
        <v>1</v>
      </c>
      <c r="AG11" s="2">
        <f>COUNTIFS('OB History'!$B:$B,$A$11,'OB History'!W:W, 1)</f>
        <v>3</v>
      </c>
      <c r="AH11" s="2">
        <f>COUNTIFS('OB History'!$B:$B,$A$11,'OB History'!X:X, 1)</f>
        <v>2</v>
      </c>
      <c r="AI11" s="2">
        <f>COUNTIFS('OB History'!$B:$B,$A$11,'OB History'!Y:Y, 1)</f>
        <v>2</v>
      </c>
      <c r="AJ11" s="2">
        <f>COUNTIFS('OB History'!$B:$B,$A$11,'OB History'!Z:Z, 1)</f>
        <v>4</v>
      </c>
    </row>
    <row r="12" spans="1:36" x14ac:dyDescent="0.25">
      <c r="A12" s="1" t="s">
        <v>151</v>
      </c>
      <c r="B12" s="6" t="s">
        <v>70</v>
      </c>
      <c r="C12" s="2" t="s">
        <v>70</v>
      </c>
      <c r="D12" s="3"/>
      <c r="E12" s="3"/>
      <c r="F12" s="3"/>
      <c r="G12" s="3"/>
      <c r="H12" s="12">
        <f>SUMIFS('OB History'!C:C,'OB History'!B:B,A12)</f>
        <v>260</v>
      </c>
      <c r="I12" s="4">
        <f>AVERAGEIFS('OB History'!C:C,'OB History'!B:B,A12)</f>
        <v>16.25</v>
      </c>
      <c r="J12" s="4">
        <f t="array" ref="J12">MEDIAN(IF('OB History'!B:B=A12, 'OB History'!C:C))</f>
        <v>15.5</v>
      </c>
      <c r="K12" s="13">
        <f t="array" ref="K12">MAX(IF('OB History'!B:B=A12, 'OB History'!C:C))</f>
        <v>30</v>
      </c>
      <c r="L12" s="12">
        <f>COUNTIFS('OB History'!B:B,A12,'OB History'!D:D, 1)</f>
        <v>15</v>
      </c>
      <c r="M12" s="2">
        <f>COUNTIFS('OB History'!B:B,A12,'OB History'!D:D, 0)</f>
        <v>1</v>
      </c>
      <c r="N12" s="42">
        <f>LOOKUP(2, 1/('OB History'!$B:$B=A12), 'OB History'!$AD:$AD)</f>
        <v>0.9375</v>
      </c>
      <c r="O12" s="12">
        <f>SUMIFS('OB History'!F:F,'OB History'!B:B,A12)</f>
        <v>47</v>
      </c>
      <c r="P12" s="2">
        <f>SUMIFS('OB History'!E:E,'OB History'!B:B,A12)-O12</f>
        <v>15</v>
      </c>
      <c r="Q12" s="42">
        <f>LOOKUP(2, 1/('OB History'!$B:$B=A12), 'OB History'!$AB:$AB)</f>
        <v>0.79062499999999991</v>
      </c>
      <c r="R12" s="12">
        <f>SUMIFS('OB History'!H:H,'OB History'!B:B,'Old Bow v2'!A12)</f>
        <v>156</v>
      </c>
      <c r="S12" s="2">
        <f>SUMIFS('OB History'!G:G,'OB History'!B:B,'Old Bow v2'!A12)-R12</f>
        <v>107</v>
      </c>
      <c r="T12" s="42">
        <f>LOOKUP(2, 1/('OB History'!$B:$B=A12), 'OB History'!$AC:$AC)</f>
        <v>0.60750000000000004</v>
      </c>
      <c r="U12" s="2">
        <f>COUNTIFS('OB History'!$B:$B,$A$12,'OB History'!K:K, 1)</f>
        <v>3</v>
      </c>
      <c r="V12" s="2">
        <f>COUNTIFS('OB History'!$B:$B,$A$12,'OB History'!L:L, 1)</f>
        <v>3</v>
      </c>
      <c r="W12" s="2">
        <f>COUNTIFS('OB History'!$B:$B,$A$12,'OB History'!M:M, 1)</f>
        <v>2</v>
      </c>
      <c r="X12" s="2">
        <f>COUNTIFS('OB History'!$B:$B,$A$12,'OB History'!N:N, 1)</f>
        <v>8</v>
      </c>
      <c r="Y12" s="2">
        <f>COUNTIFS('OB History'!$B:$B,$A$12,'OB History'!O:O, 1)</f>
        <v>1</v>
      </c>
      <c r="Z12" s="2">
        <f>COUNTIFS('OB History'!$B:$B,$A$12,'OB History'!P:P, 1)</f>
        <v>1</v>
      </c>
      <c r="AA12" s="2">
        <f>COUNTIFS('OB History'!$B:$B,$A$12,'OB History'!Q:Q, 1)</f>
        <v>1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2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3</v>
      </c>
      <c r="AH12" s="2">
        <f>COUNTIFS('OB History'!$B:$B,$A$12,'OB History'!X:X, 1)</f>
        <v>9</v>
      </c>
      <c r="AI12" s="2">
        <f>COUNTIFS('OB History'!$B:$B,$A$12,'OB History'!Y:Y, 1)</f>
        <v>4</v>
      </c>
      <c r="AJ12" s="2">
        <f>COUNTIFS('OB History'!$B:$B,$A$12,'OB History'!Z:Z, 1)</f>
        <v>9</v>
      </c>
    </row>
    <row r="13" spans="1:36" x14ac:dyDescent="0.25">
      <c r="A13" s="1" t="s">
        <v>186</v>
      </c>
      <c r="B13" s="6" t="s">
        <v>70</v>
      </c>
      <c r="C13" s="2" t="s">
        <v>70</v>
      </c>
      <c r="D13" s="3"/>
      <c r="E13" s="3"/>
      <c r="F13" s="3"/>
      <c r="G13" s="3"/>
      <c r="H13" s="12">
        <f>SUMIFS('OB History'!C:C,'OB History'!B:B,A13)</f>
        <v>135</v>
      </c>
      <c r="I13" s="4">
        <f>AVERAGEIFS('OB History'!C:C,'OB History'!B:B,A13)</f>
        <v>15</v>
      </c>
      <c r="J13" s="4">
        <f t="array" ref="J13">MEDIAN(IF('OB History'!B:B=A13, 'OB History'!C:C))</f>
        <v>12</v>
      </c>
      <c r="K13" s="13">
        <f t="array" ref="K13">MAX(IF('OB History'!B:B=A13, 'OB History'!C:C))</f>
        <v>31</v>
      </c>
      <c r="L13" s="12">
        <f>COUNTIFS('OB History'!B:B,A13,'OB History'!D:D, 1)</f>
        <v>6</v>
      </c>
      <c r="M13" s="2">
        <f>COUNTIFS('OB History'!B:B,A13,'OB History'!D:D, 0)</f>
        <v>3</v>
      </c>
      <c r="N13" s="42">
        <f>LOOKUP(2, 1/('OB History'!$B:$B=A13), 'OB History'!$AD:$AD)</f>
        <v>0.66666666666666663</v>
      </c>
      <c r="O13" s="12">
        <f>SUMIFS('OB History'!F:F,'OB History'!B:B,A13)</f>
        <v>24</v>
      </c>
      <c r="P13" s="2">
        <f>SUMIFS('OB History'!E:E,'OB History'!B:B,A13)-O13</f>
        <v>16</v>
      </c>
      <c r="Q13" s="42">
        <f>LOOKUP(2, 1/('OB History'!$B:$B=A13), 'OB History'!$AB:$AB)</f>
        <v>0.62222222222222223</v>
      </c>
      <c r="R13" s="12">
        <f>SUMIFS('OB History'!H:H,'OB History'!B:B,'Old Bow v2'!A13)</f>
        <v>94</v>
      </c>
      <c r="S13" s="2">
        <f>SUMIFS('OB History'!G:G,'OB History'!B:B,'Old Bow v2'!A13)-R13</f>
        <v>77</v>
      </c>
      <c r="T13" s="42">
        <f>LOOKUP(2, 1/('OB History'!$B:$B=A13), 'OB History'!$AC:$AC)</f>
        <v>0.55666666666666675</v>
      </c>
      <c r="U13" s="2">
        <f>COUNTIFS('OB History'!$B:$B,$A$13,'OB History'!K:K, 1)</f>
        <v>1</v>
      </c>
      <c r="V13" s="2">
        <f>COUNTIFS('OB History'!$B:$B,$A$13,'OB History'!L:L, 1)</f>
        <v>0</v>
      </c>
      <c r="W13" s="2">
        <f>COUNTIFS('OB History'!$B:$B,$A$13,'OB History'!M:M, 1)</f>
        <v>1</v>
      </c>
      <c r="X13" s="2">
        <f>COUNTIFS('OB History'!$B:$B,$A$13,'OB History'!N:N, 1)</f>
        <v>3</v>
      </c>
      <c r="Y13" s="2">
        <f>COUNTIFS('OB History'!$B:$B,$A$13,'OB History'!O:O, 1)</f>
        <v>0</v>
      </c>
      <c r="Z13" s="2">
        <f>COUNTIFS('OB History'!$B:$B,$A$13,'OB History'!P:P, 1)</f>
        <v>1</v>
      </c>
      <c r="AA13" s="2">
        <f>COUNTIFS('OB History'!$B:$B,$A$13,'OB History'!Q:Q, 1)</f>
        <v>1</v>
      </c>
      <c r="AB13" s="2">
        <f>COUNTIFS('OB History'!$B:$B,$A$13,'OB History'!R:R, 1)</f>
        <v>2</v>
      </c>
      <c r="AC13" s="2">
        <f>COUNTIFS('OB History'!$B:$B,$A$13,'OB History'!S:S, 1)</f>
        <v>0</v>
      </c>
      <c r="AD13" s="2">
        <f>COUNTIFS('OB History'!$B:$B,$A$13,'OB History'!T:T, 1)</f>
        <v>0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2</v>
      </c>
      <c r="AH13" s="2">
        <f>COUNTIFS('OB History'!$B:$B,$A$13,'OB History'!X:X, 1)</f>
        <v>5</v>
      </c>
      <c r="AI13" s="2">
        <f>COUNTIFS('OB History'!$B:$B,$A$13,'OB History'!Y:Y, 1)</f>
        <v>6</v>
      </c>
      <c r="AJ13" s="2">
        <f>COUNTIFS('OB History'!$B:$B,$A$13,'OB History'!Z:Z, 1)</f>
        <v>2</v>
      </c>
    </row>
    <row r="14" spans="1:36" x14ac:dyDescent="0.25">
      <c r="A14" s="2" t="s">
        <v>19</v>
      </c>
      <c r="B14" s="2" t="s">
        <v>70</v>
      </c>
      <c r="C14" s="2" t="s">
        <v>70</v>
      </c>
      <c r="D14" s="3">
        <v>2</v>
      </c>
      <c r="E14" s="3"/>
      <c r="F14" s="3"/>
      <c r="G14" s="3"/>
      <c r="H14" s="12">
        <f>SUMIFS('OB History'!C:C,'OB History'!B:B,A14)</f>
        <v>653</v>
      </c>
      <c r="I14" s="4">
        <f>AVERAGEIFS('OB History'!C:C,'OB History'!B:B,A14)</f>
        <v>18.657142857142858</v>
      </c>
      <c r="J14" s="4">
        <f t="array" ref="J14">MEDIAN(IF('OB History'!B:B=A14, 'OB History'!C:C))</f>
        <v>16</v>
      </c>
      <c r="K14" s="13">
        <f t="array" ref="K14">MAX(IF('OB History'!B:B=A14, 'OB History'!C:C))</f>
        <v>50</v>
      </c>
      <c r="L14" s="12">
        <f>COUNTIFS('OB History'!B:B,A14,'OB History'!D:D, 1)</f>
        <v>19</v>
      </c>
      <c r="M14" s="2">
        <f>COUNTIFS('OB History'!B:B,A14,'OB History'!D:D, 0)</f>
        <v>16</v>
      </c>
      <c r="N14" s="42">
        <f>LOOKUP(2, 1/('OB History'!$B:$B=A14), 'OB History'!$AD:$AD)</f>
        <v>0.54285714285714282</v>
      </c>
      <c r="O14" s="12">
        <f>SUMIFS('OB History'!F:F,'OB History'!B:B,A14)</f>
        <v>80</v>
      </c>
      <c r="P14" s="2">
        <f>SUMIFS('OB History'!E:E,'OB History'!B:B,A14)-O14</f>
        <v>68</v>
      </c>
      <c r="Q14" s="42">
        <f>LOOKUP(2, 1/('OB History'!$B:$B=A14), 'OB History'!$AB:$AB)</f>
        <v>0.5585714285714285</v>
      </c>
      <c r="R14" s="12">
        <f>SUMIFS('OB History'!H:H,'OB History'!B:B,'Old Bow v2'!A14)</f>
        <v>314</v>
      </c>
      <c r="S14" s="2">
        <f>SUMIFS('OB History'!G:G,'OB History'!B:B,'Old Bow v2'!A14)-R14</f>
        <v>305</v>
      </c>
      <c r="T14" s="42">
        <f>LOOKUP(2, 1/('OB History'!$B:$B=A14), 'OB History'!$AC:$AC)</f>
        <v>0.51828571428571435</v>
      </c>
      <c r="U14" s="2">
        <f>COUNTIFS('OB History'!$B:$B,$A$14,'OB History'!K:K, 1)</f>
        <v>4</v>
      </c>
      <c r="V14" s="2">
        <f>COUNTIFS('OB History'!$B:$B,$A$14,'OB History'!L:L, 1)</f>
        <v>4</v>
      </c>
      <c r="W14" s="2">
        <f>COUNTIFS('OB History'!$B:$B,$A$14,'OB History'!M:M, 1)</f>
        <v>1</v>
      </c>
      <c r="X14" s="2">
        <f>COUNTIFS('OB History'!$B:$B,$A$14,'OB History'!N:N, 1)</f>
        <v>10</v>
      </c>
      <c r="Y14" s="2">
        <f>COUNTIFS('OB History'!$B:$B,$A$14,'OB History'!O:O, 1)</f>
        <v>1</v>
      </c>
      <c r="Z14" s="2">
        <f>COUNTIFS('OB History'!$B:$B,$A$14,'OB History'!P:P, 1)</f>
        <v>7</v>
      </c>
      <c r="AA14" s="2">
        <f>COUNTIFS('OB History'!$B:$B,$A$14,'OB History'!Q:Q, 1)</f>
        <v>6</v>
      </c>
      <c r="AB14" s="2">
        <f>COUNTIFS('OB History'!$B:$B,$A$14,'OB History'!R:R, 1)</f>
        <v>4</v>
      </c>
      <c r="AC14" s="2">
        <f>COUNTIFS('OB History'!$B:$B,$A$14,'OB History'!S:S, 1)</f>
        <v>2</v>
      </c>
      <c r="AD14" s="2">
        <f>COUNTIFS('OB History'!$B:$B,$A$14,'OB History'!T:T, 1)</f>
        <v>1</v>
      </c>
      <c r="AE14" s="2">
        <f>COUNTIFS('OB History'!$B:$B,$A$14,'OB History'!U:U, 1)</f>
        <v>0</v>
      </c>
      <c r="AF14" s="2">
        <f>COUNTIFS('OB History'!$B:$B,$A$14,'OB History'!V:V, 1)</f>
        <v>2</v>
      </c>
      <c r="AG14" s="2">
        <f>COUNTIFS('OB History'!$B:$B,$A$14,'OB History'!W:W, 1)</f>
        <v>6</v>
      </c>
      <c r="AH14" s="2">
        <f>COUNTIFS('OB History'!$B:$B,$A$14,'OB History'!X:X, 1)</f>
        <v>12</v>
      </c>
      <c r="AI14" s="2">
        <f>COUNTIFS('OB History'!$B:$B,$A$14,'OB History'!Y:Y, 1)</f>
        <v>8</v>
      </c>
      <c r="AJ14" s="2">
        <f>COUNTIFS('OB History'!$B:$B,$A$14,'OB History'!Z:Z, 1)</f>
        <v>12</v>
      </c>
    </row>
    <row r="15" spans="1:36" x14ac:dyDescent="0.25">
      <c r="A15" s="2" t="s">
        <v>118</v>
      </c>
      <c r="B15" s="2" t="s">
        <v>70</v>
      </c>
      <c r="C15" s="2" t="s">
        <v>70</v>
      </c>
      <c r="D15" s="3"/>
      <c r="E15" s="3"/>
      <c r="F15" s="3"/>
      <c r="G15" s="3"/>
      <c r="H15" s="12">
        <f>SUMIFS('OB History'!C:C,'OB History'!B:B,A15)</f>
        <v>356</v>
      </c>
      <c r="I15" s="4">
        <f>AVERAGEIFS('OB History'!C:C,'OB History'!B:B,A15)</f>
        <v>14.24</v>
      </c>
      <c r="J15" s="4">
        <f t="array" ref="J15">MEDIAN(IF('OB History'!B:B=A15, 'OB History'!C:C))</f>
        <v>13</v>
      </c>
      <c r="K15" s="13">
        <f t="array" ref="K15">MAX(IF('OB History'!B:B=A15, 'OB History'!C:C))</f>
        <v>27</v>
      </c>
      <c r="L15" s="12">
        <f>COUNTIFS('OB History'!B:B,A15,'OB History'!D:D, 1)</f>
        <v>11</v>
      </c>
      <c r="M15" s="2">
        <f>COUNTIFS('OB History'!B:B,A15,'OB History'!D:D, 0)</f>
        <v>14</v>
      </c>
      <c r="N15" s="42">
        <f>LOOKUP(2, 1/('OB History'!$B:$B=A15), 'OB History'!$AD:$AD)</f>
        <v>0.44</v>
      </c>
      <c r="O15" s="12">
        <f>SUMIFS('OB History'!F:F,'OB History'!B:B,A15)</f>
        <v>50</v>
      </c>
      <c r="P15" s="2">
        <f>SUMIFS('OB History'!E:E,'OB History'!B:B,A15)-O15</f>
        <v>56</v>
      </c>
      <c r="Q15" s="42">
        <f>LOOKUP(2, 1/('OB History'!$B:$B=A15), 'OB History'!$AB:$AB)</f>
        <v>0.46200000000000002</v>
      </c>
      <c r="R15" s="12">
        <f>SUMIFS('OB History'!H:H,'OB History'!B:B,'Old Bow v2'!A15)</f>
        <v>224</v>
      </c>
      <c r="S15" s="2">
        <f>SUMIFS('OB History'!G:G,'OB History'!B:B,'Old Bow v2'!A15)-R15</f>
        <v>225</v>
      </c>
      <c r="T15" s="42">
        <f>LOOKUP(2, 1/('OB History'!$B:$B=A15), 'OB History'!$AC:$AC)</f>
        <v>0.49680000000000002</v>
      </c>
      <c r="U15" s="2">
        <f>COUNTIFS('OB History'!$B:$B,$A$15,'OB History'!K:K, 1)</f>
        <v>3</v>
      </c>
      <c r="V15" s="2">
        <f>COUNTIFS('OB History'!$B:$B,$A$15,'OB History'!L:L, 1)</f>
        <v>4</v>
      </c>
      <c r="W15" s="2">
        <f>COUNTIFS('OB History'!$B:$B,$A$15,'OB History'!M:M, 1)</f>
        <v>7</v>
      </c>
      <c r="X15" s="2">
        <f>COUNTIFS('OB History'!$B:$B,$A$15,'OB History'!N:N, 1)</f>
        <v>8</v>
      </c>
      <c r="Y15" s="2">
        <f>COUNTIFS('OB History'!$B:$B,$A$15,'OB History'!O:O, 1)</f>
        <v>3</v>
      </c>
      <c r="Z15" s="2">
        <f>COUNTIFS('OB History'!$B:$B,$A$15,'OB History'!P:P, 1)</f>
        <v>2</v>
      </c>
      <c r="AA15" s="2">
        <f>COUNTIFS('OB History'!$B:$B,$A$15,'OB History'!Q:Q, 1)</f>
        <v>2</v>
      </c>
      <c r="AB15" s="2">
        <f>COUNTIFS('OB History'!$B:$B,$A$15,'OB History'!R:R, 1)</f>
        <v>2</v>
      </c>
      <c r="AC15" s="2">
        <f>COUNTIFS('OB History'!$B:$B,$A$15,'OB History'!S:S, 1)</f>
        <v>0</v>
      </c>
      <c r="AD15" s="2">
        <f>COUNTIFS('OB History'!$B:$B,$A$15,'OB History'!T:T, 1)</f>
        <v>0</v>
      </c>
      <c r="AE15" s="2">
        <f>COUNTIFS('OB History'!$B:$B,$A$15,'OB History'!U:U, 1)</f>
        <v>0</v>
      </c>
      <c r="AF15" s="2">
        <f>COUNTIFS('OB History'!$B:$B,$A$15,'OB History'!V:V, 1)</f>
        <v>1</v>
      </c>
      <c r="AG15" s="2">
        <f>COUNTIFS('OB History'!$B:$B,$A$15,'OB History'!W:W, 1)</f>
        <v>2</v>
      </c>
      <c r="AH15" s="2">
        <f>COUNTIFS('OB History'!$B:$B,$A$15,'OB History'!X:X, 1)</f>
        <v>8</v>
      </c>
      <c r="AI15" s="2">
        <f>COUNTIFS('OB History'!$B:$B,$A$15,'OB History'!Y:Y, 1)</f>
        <v>5</v>
      </c>
      <c r="AJ15" s="2">
        <f>COUNTIFS('OB History'!$B:$B,$A$15,'OB History'!Z:Z, 1)</f>
        <v>3</v>
      </c>
    </row>
    <row r="16" spans="1:36" x14ac:dyDescent="0.25">
      <c r="A16" s="2" t="s">
        <v>21</v>
      </c>
      <c r="B16" s="6" t="s">
        <v>69</v>
      </c>
      <c r="C16" s="6" t="s">
        <v>70</v>
      </c>
      <c r="D16" s="3">
        <v>2</v>
      </c>
      <c r="E16" s="3">
        <v>1</v>
      </c>
      <c r="F16" s="3"/>
      <c r="G16" s="3"/>
      <c r="H16" s="12">
        <f>SUMIFS('OB History'!C:C,'OB History'!B:B,A16)</f>
        <v>598</v>
      </c>
      <c r="I16" s="4">
        <f>AVERAGEIFS('OB History'!C:C,'OB History'!B:B,A16)</f>
        <v>14.95</v>
      </c>
      <c r="J16" s="4">
        <f t="array" ref="J16">MEDIAN(IF('OB History'!B:B=A16, 'OB History'!C:C))</f>
        <v>14</v>
      </c>
      <c r="K16" s="13">
        <f t="array" ref="K16">MAX(IF('OB History'!B:B=A16, 'OB History'!C:C))</f>
        <v>44</v>
      </c>
      <c r="L16" s="12">
        <f>COUNTIFS('OB History'!B:B,A16,'OB History'!D:D, 1)</f>
        <v>19</v>
      </c>
      <c r="M16" s="2">
        <f>COUNTIFS('OB History'!B:B,A16,'OB History'!D:D, 0)</f>
        <v>21</v>
      </c>
      <c r="N16" s="42">
        <f>LOOKUP(2, 1/('OB History'!$B:$B=A16), 'OB History'!$AD:$AD)</f>
        <v>0.47499999999999998</v>
      </c>
      <c r="O16" s="12">
        <f>SUMIFS('OB History'!F:F,'OB History'!B:B,A16)</f>
        <v>79</v>
      </c>
      <c r="P16" s="2">
        <f>SUMIFS('OB History'!E:E,'OB History'!B:B,A16)-O16</f>
        <v>85</v>
      </c>
      <c r="Q16" s="42">
        <f>LOOKUP(2, 1/('OB History'!$B:$B=A16), 'OB History'!$AB:$AB)</f>
        <v>0.47499999999999981</v>
      </c>
      <c r="R16" s="12">
        <f>SUMIFS('OB History'!H:H,'OB History'!B:B,'Old Bow v2'!A16)</f>
        <v>336</v>
      </c>
      <c r="S16" s="2">
        <f>SUMIFS('OB History'!G:G,'OB History'!B:B,'Old Bow v2'!A16)-R16</f>
        <v>341</v>
      </c>
      <c r="T16" s="42">
        <f>LOOKUP(2, 1/('OB History'!$B:$B=A16), 'OB History'!$AC:$AC)</f>
        <v>0.4955</v>
      </c>
      <c r="U16" s="2">
        <f>COUNTIFS('OB History'!$B:$B,$A$16,'OB History'!K:K, 1)</f>
        <v>1</v>
      </c>
      <c r="V16" s="2">
        <f>COUNTIFS('OB History'!$B:$B,$A$16,'OB History'!L:L, 1)</f>
        <v>5</v>
      </c>
      <c r="W16" s="2">
        <f>COUNTIFS('OB History'!$B:$B,$A$16,'OB History'!M:M, 1)</f>
        <v>3</v>
      </c>
      <c r="X16" s="2">
        <f>COUNTIFS('OB History'!$B:$B,$A$16,'OB History'!N:N, 1)</f>
        <v>7</v>
      </c>
      <c r="Y16" s="2">
        <f>COUNTIFS('OB History'!$B:$B,$A$16,'OB History'!O:O, 1)</f>
        <v>5</v>
      </c>
      <c r="Z16" s="2">
        <f>COUNTIFS('OB History'!$B:$B,$A$16,'OB History'!P:P, 1)</f>
        <v>8</v>
      </c>
      <c r="AA16" s="2">
        <f>COUNTIFS('OB History'!$B:$B,$A$16,'OB History'!Q:Q, 1)</f>
        <v>5</v>
      </c>
      <c r="AB16" s="2">
        <f>COUNTIFS('OB History'!$B:$B,$A$16,'OB History'!R:R, 1)</f>
        <v>4</v>
      </c>
      <c r="AC16" s="2">
        <f>COUNTIFS('OB History'!$B:$B,$A$16,'OB History'!S:S, 1)</f>
        <v>0</v>
      </c>
      <c r="AD16" s="2">
        <f>COUNTIFS('OB History'!$B:$B,$A$16,'OB History'!T:T, 1)</f>
        <v>1</v>
      </c>
      <c r="AE16" s="2">
        <f>COUNTIFS('OB History'!$B:$B,$A$16,'OB History'!U:U, 1)</f>
        <v>1</v>
      </c>
      <c r="AF16" s="2">
        <f>COUNTIFS('OB History'!$B:$B,$A$16,'OB History'!V:V, 1)</f>
        <v>1</v>
      </c>
      <c r="AG16" s="2">
        <f>COUNTIFS('OB History'!$B:$B,$A$16,'OB History'!W:W, 1)</f>
        <v>7</v>
      </c>
      <c r="AH16" s="2">
        <f>COUNTIFS('OB History'!$B:$B,$A$16,'OB History'!X:X, 1)</f>
        <v>15</v>
      </c>
      <c r="AI16" s="2">
        <f>COUNTIFS('OB History'!$B:$B,$A$16,'OB History'!Y:Y, 1)</f>
        <v>7</v>
      </c>
      <c r="AJ16" s="2">
        <f>COUNTIFS('OB History'!$B:$B,$A$16,'OB History'!Z:Z, 1)</f>
        <v>9</v>
      </c>
    </row>
    <row r="17" spans="1:36" x14ac:dyDescent="0.25">
      <c r="A17" s="2" t="s">
        <v>20</v>
      </c>
      <c r="B17" s="6" t="s">
        <v>98</v>
      </c>
      <c r="C17" s="6" t="s">
        <v>70</v>
      </c>
      <c r="D17" s="3"/>
      <c r="E17" s="3"/>
      <c r="F17" s="3"/>
      <c r="G17" s="3"/>
      <c r="H17" s="12">
        <f>SUMIFS('OB History'!C:C,'OB History'!B:B,A17)</f>
        <v>737</v>
      </c>
      <c r="I17" s="4">
        <f>AVERAGEIFS('OB History'!C:C,'OB History'!B:B,A17)</f>
        <v>14.450980392156863</v>
      </c>
      <c r="J17" s="4">
        <f t="array" ref="J17">MEDIAN(IF('OB History'!B:B=A17, 'OB History'!C:C))</f>
        <v>13</v>
      </c>
      <c r="K17" s="13">
        <f t="array" ref="K17">MAX(IF('OB History'!B:B=A17, 'OB History'!C:C))</f>
        <v>41</v>
      </c>
      <c r="L17" s="12">
        <f>COUNTIFS('OB History'!B:B,A17,'OB History'!D:D, 1)</f>
        <v>33</v>
      </c>
      <c r="M17" s="2">
        <f>COUNTIFS('OB History'!B:B,A17,'OB History'!D:D, 0)</f>
        <v>18</v>
      </c>
      <c r="N17" s="42">
        <f>LOOKUP(2, 1/('OB History'!$B:$B=A17), 'OB History'!$AD:$AD)</f>
        <v>0.6470588235294118</v>
      </c>
      <c r="O17" s="12">
        <f>SUMIFS('OB History'!F:F,'OB History'!B:B,A17)</f>
        <v>125</v>
      </c>
      <c r="P17" s="2">
        <f>SUMIFS('OB History'!E:E,'OB History'!B:B,A17)-O17</f>
        <v>88</v>
      </c>
      <c r="Q17" s="42">
        <f>LOOKUP(2, 1/('OB History'!$B:$B=A17), 'OB History'!$AB:$AB)</f>
        <v>0.60784313725490191</v>
      </c>
      <c r="R17" s="12">
        <f>SUMIFS('OB History'!H:H,'OB History'!B:B,'Old Bow v2'!A17)</f>
        <v>476</v>
      </c>
      <c r="S17" s="2">
        <f>SUMIFS('OB History'!G:G,'OB History'!B:B,'Old Bow v2'!A17)-R17</f>
        <v>411</v>
      </c>
      <c r="T17" s="42">
        <f>LOOKUP(2, 1/('OB History'!$B:$B=A17), 'OB History'!$AC:$AC)</f>
        <v>0.54372549019607841</v>
      </c>
      <c r="U17" s="2">
        <f>COUNTIFS('OB History'!$B:$B,$A$17,'OB History'!K:K, 1)</f>
        <v>6</v>
      </c>
      <c r="V17" s="2">
        <f>COUNTIFS('OB History'!$B:$B,$A$17,'OB History'!L:L, 1)</f>
        <v>10</v>
      </c>
      <c r="W17" s="2">
        <f>COUNTIFS('OB History'!$B:$B,$A$17,'OB History'!M:M, 1)</f>
        <v>6</v>
      </c>
      <c r="X17" s="2">
        <f>COUNTIFS('OB History'!$B:$B,$A$17,'OB History'!N:N, 1)</f>
        <v>15</v>
      </c>
      <c r="Y17" s="2">
        <f>COUNTIFS('OB History'!$B:$B,$A$17,'OB History'!O:O, 1)</f>
        <v>5</v>
      </c>
      <c r="Z17" s="2">
        <f>COUNTIFS('OB History'!$B:$B,$A$17,'OB History'!P:P, 1)</f>
        <v>16</v>
      </c>
      <c r="AA17" s="2">
        <f>COUNTIFS('OB History'!$B:$B,$A$17,'OB History'!Q:Q, 1)</f>
        <v>6</v>
      </c>
      <c r="AB17" s="2">
        <f>COUNTIFS('OB History'!$B:$B,$A$17,'OB History'!R:R, 1)</f>
        <v>4</v>
      </c>
      <c r="AC17" s="2">
        <f>COUNTIFS('OB History'!$B:$B,$A$17,'OB History'!S:S, 1)</f>
        <v>2</v>
      </c>
      <c r="AD17" s="2">
        <f>COUNTIFS('OB History'!$B:$B,$A$17,'OB History'!T:T, 1)</f>
        <v>2</v>
      </c>
      <c r="AE17" s="2">
        <f>COUNTIFS('OB History'!$B:$B,$A$17,'OB History'!U:U, 1)</f>
        <v>1</v>
      </c>
      <c r="AF17" s="2">
        <f>COUNTIFS('OB History'!$B:$B,$A$17,'OB History'!V:V, 1)</f>
        <v>3</v>
      </c>
      <c r="AG17" s="2">
        <f>COUNTIFS('OB History'!$B:$B,$A$17,'OB History'!W:W, 1)</f>
        <v>8</v>
      </c>
      <c r="AH17" s="2">
        <f>COUNTIFS('OB History'!$B:$B,$A$17,'OB History'!X:X, 1)</f>
        <v>17</v>
      </c>
      <c r="AI17" s="2">
        <f>COUNTIFS('OB History'!$B:$B,$A$17,'OB History'!Y:Y, 1)</f>
        <v>8</v>
      </c>
      <c r="AJ17" s="2">
        <f>COUNTIFS('OB History'!$B:$B,$A$17,'OB History'!Z:Z, 1)</f>
        <v>16</v>
      </c>
    </row>
    <row r="18" spans="1:36" x14ac:dyDescent="0.25">
      <c r="A18" s="2" t="s">
        <v>68</v>
      </c>
      <c r="B18" s="6" t="s">
        <v>70</v>
      </c>
      <c r="C18" s="6" t="s">
        <v>70</v>
      </c>
      <c r="D18" s="3"/>
      <c r="E18" s="3"/>
      <c r="F18" s="3"/>
      <c r="G18" s="3"/>
      <c r="H18" s="12">
        <f>SUMIFS('OB History'!C:C,'OB History'!B:B,A18)</f>
        <v>10</v>
      </c>
      <c r="I18" s="4">
        <f>AVERAGEIFS('OB History'!C:C,'OB History'!B:B,A18)</f>
        <v>10</v>
      </c>
      <c r="J18" s="4">
        <f t="array" ref="J18">MEDIAN(IF('OB History'!B:B=A18, 'OB History'!C:C))</f>
        <v>10</v>
      </c>
      <c r="K18" s="13">
        <f t="array" ref="K18">MAX(IF('OB History'!B:B=A18, 'OB History'!C:C))</f>
        <v>10</v>
      </c>
      <c r="L18" s="12">
        <f>COUNTIFS('OB History'!B:B,A18,'OB History'!D:D, 1)</f>
        <v>0</v>
      </c>
      <c r="M18" s="2">
        <f>COUNTIFS('OB History'!B:B,A18,'OB History'!D:D, 0)</f>
        <v>1</v>
      </c>
      <c r="N18" s="42">
        <f>LOOKUP(2, 1/('OB History'!$B:$B=A18), 'OB History'!$AD:$AD)</f>
        <v>0</v>
      </c>
      <c r="O18" s="12">
        <f>SUMIFS('OB History'!F:F,'OB History'!B:B,A18)</f>
        <v>2</v>
      </c>
      <c r="P18" s="2">
        <f>SUMIFS('OB History'!E:E,'OB History'!B:B,A18)-O18</f>
        <v>3</v>
      </c>
      <c r="Q18" s="42">
        <f>LOOKUP(2, 1/('OB History'!$B:$B=A18), 'OB History'!$AB:$AB)</f>
        <v>0.4</v>
      </c>
      <c r="R18" s="12">
        <f>SUMIFS('OB History'!H:H,'OB History'!B:B,'Old Bow v2'!A18)</f>
        <v>6</v>
      </c>
      <c r="S18" s="2">
        <f>SUMIFS('OB History'!G:G,'OB History'!B:B,'Old Bow v2'!A18)-R18</f>
        <v>14</v>
      </c>
      <c r="T18" s="42">
        <f>LOOKUP(2, 1/('OB History'!$B:$B=A18), 'OB History'!$AC:$AC)</f>
        <v>0.3</v>
      </c>
      <c r="U18" s="2">
        <f>COUNTIFS('OB History'!$B:$B,$A$18,'OB History'!K:K, 1)</f>
        <v>0</v>
      </c>
      <c r="V18" s="2">
        <f>COUNTIFS('OB History'!$B:$B,$A$18,'OB History'!L:L, 1)</f>
        <v>0</v>
      </c>
      <c r="W18" s="2">
        <f>COUNTIFS('OB History'!$B:$B,$A$18,'OB History'!M:M, 1)</f>
        <v>0</v>
      </c>
      <c r="X18" s="2">
        <f>COUNTIFS('OB History'!$B:$B,$A$18,'OB History'!N:N, 1)</f>
        <v>0</v>
      </c>
      <c r="Y18" s="2">
        <f>COUNTIFS('OB History'!$B:$B,$A$18,'OB History'!O:O, 1)</f>
        <v>0</v>
      </c>
      <c r="Z18" s="2">
        <f>COUNTIFS('OB History'!$B:$B,$A$18,'OB History'!P:P, 1)</f>
        <v>0</v>
      </c>
      <c r="AA18" s="2">
        <f>COUNTIFS('OB History'!$B:$B,$A$18,'OB History'!Q:Q, 1)</f>
        <v>0</v>
      </c>
      <c r="AB18" s="2">
        <f>COUNTIFS('OB History'!$B:$B,$A$18,'OB History'!R:R, 1)</f>
        <v>0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1</v>
      </c>
      <c r="AH18" s="2">
        <f>COUNTIFS('OB History'!$B:$B,$A$18,'OB History'!X:X, 1)</f>
        <v>0</v>
      </c>
      <c r="AI18" s="2">
        <f>COUNTIFS('OB History'!$B:$B,$A$18,'OB History'!Y:Y, 1)</f>
        <v>1</v>
      </c>
      <c r="AJ18" s="2">
        <f>COUNTIFS('OB History'!$B:$B,$A$18,'OB History'!Z:Z, 1)</f>
        <v>0</v>
      </c>
    </row>
    <row r="19" spans="1:36" x14ac:dyDescent="0.25">
      <c r="A19" s="2" t="s">
        <v>124</v>
      </c>
      <c r="B19" s="6" t="s">
        <v>70</v>
      </c>
      <c r="C19" s="6" t="s">
        <v>70</v>
      </c>
      <c r="D19" s="3"/>
      <c r="E19" s="3"/>
      <c r="F19" s="3"/>
      <c r="G19" s="3"/>
      <c r="H19" s="12">
        <f>SUMIFS('OB History'!C:C,'OB History'!B:B,A19)</f>
        <v>177</v>
      </c>
      <c r="I19" s="4">
        <f>AVERAGEIFS('OB History'!C:C,'OB History'!B:B,A19)</f>
        <v>13.615384615384615</v>
      </c>
      <c r="J19" s="4">
        <f t="array" ref="J19">MEDIAN(IF('OB History'!B:B=A19, 'OB History'!C:C))</f>
        <v>15</v>
      </c>
      <c r="K19" s="13">
        <f t="array" ref="K19">MAX(IF('OB History'!B:B=A19, 'OB History'!C:C))</f>
        <v>19</v>
      </c>
      <c r="L19" s="12">
        <f>COUNTIFS('OB History'!B:B,A19,'OB History'!D:D, 1)</f>
        <v>3</v>
      </c>
      <c r="M19" s="2">
        <f>COUNTIFS('OB History'!B:B,A19,'OB History'!D:D, 0)</f>
        <v>10</v>
      </c>
      <c r="N19" s="42">
        <f>LOOKUP(2, 1/('OB History'!$B:$B=A19), 'OB History'!$AD:$AD)</f>
        <v>0.23076923076923078</v>
      </c>
      <c r="O19" s="12">
        <f>SUMIFS('OB History'!F:F,'OB History'!B:B,A19)</f>
        <v>17</v>
      </c>
      <c r="P19" s="2">
        <f>SUMIFS('OB History'!E:E,'OB History'!B:B,A19)-O19</f>
        <v>33</v>
      </c>
      <c r="Q19" s="42">
        <f>LOOKUP(2, 1/('OB History'!$B:$B=A19), 'OB History'!$AB:$AB)</f>
        <v>0.32307692307692309</v>
      </c>
      <c r="R19" s="12">
        <f>SUMIFS('OB History'!H:H,'OB History'!B:B,'Old Bow v2'!A19)</f>
        <v>87</v>
      </c>
      <c r="S19" s="2">
        <f>SUMIFS('OB History'!G:G,'OB History'!B:B,'Old Bow v2'!A19)-R19</f>
        <v>126</v>
      </c>
      <c r="T19" s="42">
        <f>LOOKUP(2, 1/('OB History'!$B:$B=A19), 'OB History'!$AC:$AC)</f>
        <v>0.39384615384615385</v>
      </c>
      <c r="U19" s="2">
        <f>COUNTIFS('OB History'!$B:$B,$A$19,'OB History'!K:K, 1)</f>
        <v>2</v>
      </c>
      <c r="V19" s="2">
        <f>COUNTIFS('OB History'!$B:$B,$A$19,'OB History'!L:L, 1)</f>
        <v>1</v>
      </c>
      <c r="W19" s="2">
        <f>COUNTIFS('OB History'!$B:$B,$A$19,'OB History'!M:M, 1)</f>
        <v>3</v>
      </c>
      <c r="X19" s="2">
        <f>COUNTIFS('OB History'!$B:$B,$A$19,'OB History'!N:N, 1)</f>
        <v>1</v>
      </c>
      <c r="Y19" s="2">
        <f>COUNTIFS('OB History'!$B:$B,$A$19,'OB History'!O:O, 1)</f>
        <v>0</v>
      </c>
      <c r="Z19" s="2">
        <f>COUNTIFS('OB History'!$B:$B,$A$19,'OB History'!P:P, 1)</f>
        <v>2</v>
      </c>
      <c r="AA19" s="2">
        <f>COUNTIFS('OB History'!$B:$B,$A$19,'OB History'!Q:Q, 1)</f>
        <v>2</v>
      </c>
      <c r="AB19" s="2">
        <f>COUNTIFS('OB History'!$B:$B,$A$19,'OB History'!R:R, 1)</f>
        <v>1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4</v>
      </c>
      <c r="AI19" s="2">
        <f>COUNTIFS('OB History'!$B:$B,$A$19,'OB History'!Y:Y, 1)</f>
        <v>0</v>
      </c>
      <c r="AJ19" s="2">
        <f>COUNTIFS('OB History'!$B:$B,$A$19,'OB History'!Z:Z, 1)</f>
        <v>1</v>
      </c>
    </row>
    <row r="20" spans="1:36" x14ac:dyDescent="0.25">
      <c r="A20" s="2" t="s">
        <v>185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0</v>
      </c>
      <c r="I20" s="4">
        <f>AVERAGEIFS('OB History'!C:C,'OB History'!B:B,A20)</f>
        <v>0</v>
      </c>
      <c r="J20" s="4">
        <f t="array" ref="J20">MEDIAN(IF('OB History'!B:B=A20, 'OB History'!C:C))</f>
        <v>0</v>
      </c>
      <c r="K20" s="13">
        <f t="array" ref="K20">MAX(IF('OB History'!B:B=A20, 'OB History'!C:C))</f>
        <v>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0</v>
      </c>
      <c r="P20" s="2">
        <f>SUMIFS('OB History'!E:E,'OB History'!B:B,A20)-O20</f>
        <v>3</v>
      </c>
      <c r="Q20" s="42">
        <f>LOOKUP(2, 1/('OB History'!$B:$B=A20), 'OB History'!$AB:$AB)</f>
        <v>0</v>
      </c>
      <c r="R20" s="12">
        <f>SUMIFS('OB History'!H:H,'OB History'!B:B,'Old Bow v2'!A20)</f>
        <v>3</v>
      </c>
      <c r="S20" s="2">
        <f>SUMIFS('OB History'!G:G,'OB History'!B:B,'Old Bow v2'!A20)-R20</f>
        <v>9</v>
      </c>
      <c r="T20" s="42">
        <f>LOOKUP(2, 1/('OB History'!$B:$B=A20), 'OB History'!$AC:$AC)</f>
        <v>0.25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0</v>
      </c>
      <c r="AH20" s="2">
        <f>COUNTIFS('OB History'!$B:$B,$A$20,'OB History'!X:X, 1)</f>
        <v>0</v>
      </c>
      <c r="AI20" s="2">
        <f>COUNTIFS('OB History'!$B:$B,$A$20,'OB History'!Y:Y, 1)</f>
        <v>0</v>
      </c>
      <c r="AJ20" s="2">
        <f>COUNTIFS('OB History'!$B:$B,$A$20,'OB History'!Z:Z, 1)</f>
        <v>0</v>
      </c>
    </row>
    <row r="21" spans="1:36" ht="15.75" x14ac:dyDescent="0.25">
      <c r="A21" s="1" t="s">
        <v>39</v>
      </c>
      <c r="B21" s="36" t="s">
        <v>54</v>
      </c>
      <c r="C21" s="2" t="s">
        <v>70</v>
      </c>
      <c r="D21" s="3"/>
      <c r="E21" s="3"/>
      <c r="F21" s="3"/>
      <c r="G21" s="3"/>
      <c r="H21" s="12">
        <f>SUMIFS('OB History'!C:C,'OB History'!B:B,A21)</f>
        <v>321</v>
      </c>
      <c r="I21" s="4">
        <f>AVERAGEIFS('OB History'!C:C,'OB History'!B:B,A21)</f>
        <v>13.375</v>
      </c>
      <c r="J21" s="4">
        <f t="array" ref="J21">MEDIAN(IF('OB History'!B:B=A21, 'OB History'!C:C))</f>
        <v>12.5</v>
      </c>
      <c r="K21" s="13">
        <f t="array" ref="K21">MAX(IF('OB History'!B:B=A21, 'OB History'!C:C))</f>
        <v>29</v>
      </c>
      <c r="L21" s="12">
        <f>COUNTIFS('OB History'!B:B,A21,'OB History'!D:D, 1)</f>
        <v>9</v>
      </c>
      <c r="M21" s="2">
        <f>COUNTIFS('OB History'!B:B,A21,'OB History'!D:D, 0)</f>
        <v>15</v>
      </c>
      <c r="N21" s="42">
        <f>LOOKUP(2, 1/('OB History'!$B:$B=A21), 'OB History'!$AD:$AD)</f>
        <v>0.375</v>
      </c>
      <c r="O21" s="12">
        <f>SUMIFS('OB History'!F:F,'OB History'!B:B,A21)</f>
        <v>47</v>
      </c>
      <c r="P21" s="2">
        <f>SUMIFS('OB History'!E:E,'OB History'!B:B,A21)-O21</f>
        <v>56</v>
      </c>
      <c r="Q21" s="42">
        <f>LOOKUP(2, 1/('OB History'!$B:$B=A21), 'OB History'!$AB:$AB)</f>
        <v>0.45208333333333339</v>
      </c>
      <c r="R21" s="12">
        <f>SUMIFS('OB History'!H:H,'OB History'!B:B,'Old Bow v2'!A21)</f>
        <v>201</v>
      </c>
      <c r="S21" s="2">
        <f>SUMIFS('OB History'!G:G,'OB History'!B:B,'Old Bow v2'!A21)-R21</f>
        <v>216</v>
      </c>
      <c r="T21" s="42">
        <f>LOOKUP(2, 1/('OB History'!$B:$B=A21), 'OB History'!$AC:$AC)</f>
        <v>0.48208333333333342</v>
      </c>
      <c r="U21" s="2">
        <f>COUNTIFS('OB History'!$B:$B,$A$21,'OB History'!K:K, 1)</f>
        <v>1</v>
      </c>
      <c r="V21" s="2">
        <f>COUNTIFS('OB History'!$B:$B,$A$21,'OB History'!L:L, 1)</f>
        <v>3</v>
      </c>
      <c r="W21" s="2">
        <f>COUNTIFS('OB History'!$B:$B,$A$21,'OB History'!M:M, 1)</f>
        <v>2</v>
      </c>
      <c r="X21" s="2">
        <f>COUNTIFS('OB History'!$B:$B,$A$21,'OB History'!N:N, 1)</f>
        <v>7</v>
      </c>
      <c r="Y21" s="2">
        <f>COUNTIFS('OB History'!$B:$B,$A$21,'OB History'!O:O, 1)</f>
        <v>0</v>
      </c>
      <c r="Z21" s="2">
        <f>COUNTIFS('OB History'!$B:$B,$A$21,'OB History'!P:P, 1)</f>
        <v>6</v>
      </c>
      <c r="AA21" s="2">
        <f>COUNTIFS('OB History'!$B:$B,$A$21,'OB History'!Q:Q, 1)</f>
        <v>0</v>
      </c>
      <c r="AB21" s="2">
        <f>COUNTIFS('OB History'!$B:$B,$A$21,'OB History'!R:R, 1)</f>
        <v>1</v>
      </c>
      <c r="AC21" s="2">
        <f>COUNTIFS('OB History'!$B:$B,$A$21,'OB History'!S:S, 1)</f>
        <v>1</v>
      </c>
      <c r="AD21" s="2">
        <f>COUNTIFS('OB History'!$B:$B,$A$21,'OB History'!T:T, 1)</f>
        <v>1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3</v>
      </c>
      <c r="AH21" s="2">
        <f>COUNTIFS('OB History'!$B:$B,$A$21,'OB History'!X:X, 1)</f>
        <v>8</v>
      </c>
      <c r="AI21" s="2">
        <f>COUNTIFS('OB History'!$B:$B,$A$21,'OB History'!Y:Y, 1)</f>
        <v>6</v>
      </c>
      <c r="AJ21" s="2">
        <f>COUNTIFS('OB History'!$B:$B,$A$21,'OB History'!Z:Z, 1)</f>
        <v>8</v>
      </c>
    </row>
    <row r="22" spans="1:36" x14ac:dyDescent="0.25">
      <c r="A22" s="2" t="s">
        <v>44</v>
      </c>
      <c r="B22" s="2" t="s">
        <v>70</v>
      </c>
      <c r="C22" s="2" t="s">
        <v>70</v>
      </c>
      <c r="D22" s="3"/>
      <c r="E22" s="3"/>
      <c r="F22" s="3"/>
      <c r="G22" s="3"/>
      <c r="H22" s="12">
        <f>SUMIFS('OB History'!C:C,'OB History'!B:B,A22)</f>
        <v>91</v>
      </c>
      <c r="I22" s="4">
        <f>AVERAGEIFS('OB History'!C:C,'OB History'!B:B,A22)</f>
        <v>13</v>
      </c>
      <c r="J22" s="4">
        <f t="array" ref="J22">MEDIAN(IF('OB History'!B:B=A22, 'OB History'!C:C))</f>
        <v>13</v>
      </c>
      <c r="K22" s="13">
        <f t="array" ref="K22">MAX(IF('OB History'!B:B=A22, 'OB History'!C:C))</f>
        <v>17</v>
      </c>
      <c r="L22" s="12">
        <f>COUNTIFS('OB History'!B:B,A22,'OB History'!D:D, 1)</f>
        <v>2</v>
      </c>
      <c r="M22" s="2">
        <f>COUNTIFS('OB History'!B:B,A22,'OB History'!D:D, 0)</f>
        <v>5</v>
      </c>
      <c r="N22" s="42">
        <f>LOOKUP(2, 1/('OB History'!$B:$B=A22), 'OB History'!$AD:$AD)</f>
        <v>0.2857142857142857</v>
      </c>
      <c r="O22" s="12">
        <f>SUMIFS('OB History'!F:F,'OB History'!B:B,A22)</f>
        <v>12</v>
      </c>
      <c r="P22" s="2">
        <f>SUMIFS('OB History'!E:E,'OB History'!B:B,A22)-O22</f>
        <v>16</v>
      </c>
      <c r="Q22" s="42">
        <f>LOOKUP(2, 1/('OB History'!$B:$B=A22), 'OB History'!$AB:$AB)</f>
        <v>0.45</v>
      </c>
      <c r="R22" s="12">
        <f>SUMIFS('OB History'!H:H,'OB History'!B:B,'Old Bow v2'!A22)</f>
        <v>58</v>
      </c>
      <c r="S22" s="2">
        <f>SUMIFS('OB History'!G:G,'OB History'!B:B,'Old Bow v2'!A22)-R22</f>
        <v>61</v>
      </c>
      <c r="T22" s="42">
        <f>LOOKUP(2, 1/('OB History'!$B:$B=A22), 'OB History'!$AC:$AC)</f>
        <v>0.49571428571428566</v>
      </c>
      <c r="U22" s="2">
        <f>COUNTIFS('OB History'!$B:$B,$A$22,'OB History'!K:K, 1)</f>
        <v>1</v>
      </c>
      <c r="V22" s="2">
        <f>COUNTIFS('OB History'!$B:$B,$A$22,'OB History'!L:L, 1)</f>
        <v>1</v>
      </c>
      <c r="W22" s="2">
        <f>COUNTIFS('OB History'!$B:$B,$A$22,'OB History'!M:M, 1)</f>
        <v>0</v>
      </c>
      <c r="X22" s="2">
        <f>COUNTIFS('OB History'!$B:$B,$A$22,'OB History'!N:N, 1)</f>
        <v>2</v>
      </c>
      <c r="Y22" s="2">
        <f>COUNTIFS('OB History'!$B:$B,$A$22,'OB History'!O:O, 1)</f>
        <v>0</v>
      </c>
      <c r="Z22" s="2">
        <f>COUNTIFS('OB History'!$B:$B,$A$22,'OB History'!P:P, 1)</f>
        <v>2</v>
      </c>
      <c r="AA22" s="2">
        <f>COUNTIFS('OB History'!$B:$B,$A$22,'OB History'!Q:Q, 1)</f>
        <v>0</v>
      </c>
      <c r="AB22" s="2">
        <f>COUNTIFS('OB History'!$B:$B,$A$22,'OB History'!R:R, 1)</f>
        <v>2</v>
      </c>
      <c r="AC22" s="2">
        <f>COUNTIFS('OB History'!$B:$B,$A$22,'OB History'!S:S, 1)</f>
        <v>1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1</v>
      </c>
      <c r="AH22" s="2">
        <f>COUNTIFS('OB History'!$B:$B,$A$22,'OB History'!X:X, 1)</f>
        <v>1</v>
      </c>
      <c r="AI22" s="2">
        <f>COUNTIFS('OB History'!$B:$B,$A$22,'OB History'!Y:Y, 1)</f>
        <v>1</v>
      </c>
      <c r="AJ22" s="2">
        <f>COUNTIFS('OB History'!$B:$B,$A$22,'OB History'!Z:Z, 1)</f>
        <v>0</v>
      </c>
    </row>
    <row r="23" spans="1:36" x14ac:dyDescent="0.25">
      <c r="A23" s="2" t="s">
        <v>46</v>
      </c>
      <c r="B23" s="2" t="s">
        <v>70</v>
      </c>
      <c r="C23" s="2" t="s">
        <v>70</v>
      </c>
      <c r="D23" s="3"/>
      <c r="E23" s="3"/>
      <c r="F23" s="3"/>
      <c r="G23" s="3"/>
      <c r="H23" s="12">
        <f>SUMIFS('OB History'!C:C,'OB History'!B:B,A23)</f>
        <v>50</v>
      </c>
      <c r="I23" s="4">
        <f>AVERAGEIFS('OB History'!C:C,'OB History'!B:B,A23)</f>
        <v>16.666666666666668</v>
      </c>
      <c r="J23" s="4">
        <f t="array" ref="J23">MEDIAN(IF('OB History'!B:B=A23, 'OB History'!C:C))</f>
        <v>11</v>
      </c>
      <c r="K23" s="13">
        <f t="array" ref="K23">MAX(IF('OB History'!B:B=A23, 'OB History'!C:C))</f>
        <v>34</v>
      </c>
      <c r="L23" s="12">
        <f>COUNTIFS('OB History'!B:B,A23,'OB History'!D:D, 1)</f>
        <v>1</v>
      </c>
      <c r="M23" s="2">
        <f>COUNTIFS('OB History'!B:B,A23,'OB History'!D:D, 0)</f>
        <v>2</v>
      </c>
      <c r="N23" s="42">
        <f>LOOKUP(2, 1/('OB History'!$B:$B=A23), 'OB History'!$AD:$AD)</f>
        <v>0.33333333333333331</v>
      </c>
      <c r="O23" s="12">
        <f>SUMIFS('OB History'!F:F,'OB History'!B:B,A23)</f>
        <v>5</v>
      </c>
      <c r="P23" s="2">
        <f>SUMIFS('OB History'!E:E,'OB History'!B:B,A23)-O23</f>
        <v>7</v>
      </c>
      <c r="Q23" s="42">
        <f>LOOKUP(2, 1/('OB History'!$B:$B=A23), 'OB History'!$AB:$AB)</f>
        <v>0.3833333333333333</v>
      </c>
      <c r="R23" s="12">
        <f>SUMIFS('OB History'!H:H,'OB History'!B:B,'Old Bow v2'!A23)</f>
        <v>21</v>
      </c>
      <c r="S23" s="2">
        <f>SUMIFS('OB History'!G:G,'OB History'!B:B,'Old Bow v2'!A23)-R23</f>
        <v>30</v>
      </c>
      <c r="T23" s="42">
        <f>LOOKUP(2, 1/('OB History'!$B:$B=A23), 'OB History'!$AC:$AC)</f>
        <v>0.40666666666666668</v>
      </c>
      <c r="U23" s="2">
        <f>COUNTIFS('OB History'!$B:$B,$A$23,'OB History'!K:K, 1)</f>
        <v>0</v>
      </c>
      <c r="V23" s="2">
        <f>COUNTIFS('OB History'!$B:$B,$A$23,'OB History'!L:L, 1)</f>
        <v>0</v>
      </c>
      <c r="W23" s="2">
        <f>COUNTIFS('OB History'!$B:$B,$A$23,'OB History'!M:M, 1)</f>
        <v>0</v>
      </c>
      <c r="X23" s="2">
        <f>COUNTIFS('OB History'!$B:$B,$A$23,'OB History'!N:N, 1)</f>
        <v>0</v>
      </c>
      <c r="Y23" s="2">
        <f>COUNTIFS('OB History'!$B:$B,$A$23,'OB History'!O:O, 1)</f>
        <v>1</v>
      </c>
      <c r="Z23" s="2">
        <f>COUNTIFS('OB History'!$B:$B,$A$23,'OB History'!P:P, 1)</f>
        <v>1</v>
      </c>
      <c r="AA23" s="2">
        <f>COUNTIFS('OB History'!$B:$B,$A$23,'OB History'!Q:Q, 1)</f>
        <v>0</v>
      </c>
      <c r="AB23" s="2">
        <f>COUNTIFS('OB History'!$B:$B,$A$23,'OB History'!R:R, 1)</f>
        <v>0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0</v>
      </c>
      <c r="AH23" s="2">
        <f>COUNTIFS('OB History'!$B:$B,$A$23,'OB History'!X:X, 1)</f>
        <v>2</v>
      </c>
      <c r="AI23" s="2">
        <f>COUNTIFS('OB History'!$B:$B,$A$23,'OB History'!Y:Y, 1)</f>
        <v>1</v>
      </c>
      <c r="AJ23" s="2">
        <f>COUNTIFS('OB History'!$B:$B,$A$23,'OB History'!Z:Z, 1)</f>
        <v>0</v>
      </c>
    </row>
    <row r="24" spans="1:36" x14ac:dyDescent="0.25">
      <c r="A24" s="1" t="s">
        <v>38</v>
      </c>
      <c r="B24" s="2" t="s">
        <v>70</v>
      </c>
      <c r="C24" s="2" t="s">
        <v>70</v>
      </c>
      <c r="D24" s="3">
        <v>1</v>
      </c>
      <c r="E24" s="3"/>
      <c r="F24" s="3"/>
      <c r="G24" s="3"/>
      <c r="H24" s="12">
        <f>SUMIFS('OB History'!C:C,'OB History'!B:B,A24)</f>
        <v>138</v>
      </c>
      <c r="I24" s="4">
        <f>AVERAGEIFS('OB History'!C:C,'OB History'!B:B,A24)</f>
        <v>15.333333333333334</v>
      </c>
      <c r="J24" s="4">
        <f t="array" ref="J24">MEDIAN(IF('OB History'!B:B=A24, 'OB History'!C:C))</f>
        <v>14</v>
      </c>
      <c r="K24" s="13">
        <f t="array" ref="K24">MAX(IF('OB History'!B:B=A24, 'OB History'!C:C))</f>
        <v>28</v>
      </c>
      <c r="L24" s="12">
        <f>COUNTIFS('OB History'!B:B,A24,'OB History'!D:D, 1)</f>
        <v>9</v>
      </c>
      <c r="M24" s="2">
        <f>COUNTIFS('OB History'!B:B,A24,'OB History'!D:D, 0)</f>
        <v>0</v>
      </c>
      <c r="N24" s="42">
        <f>LOOKUP(2, 1/('OB History'!$B:$B=A24), 'OB History'!$AD:$AD)</f>
        <v>1</v>
      </c>
      <c r="O24" s="12">
        <f>SUMIFS('OB History'!F:F,'OB History'!B:B,A24)</f>
        <v>27</v>
      </c>
      <c r="P24" s="2">
        <f>SUMIFS('OB History'!E:E,'OB History'!B:B,A24)-O24</f>
        <v>7</v>
      </c>
      <c r="Q24" s="42">
        <f>LOOKUP(2, 1/('OB History'!$B:$B=A24), 'OB History'!$AB:$AB)</f>
        <v>0.83888888888888891</v>
      </c>
      <c r="R24" s="12">
        <f>SUMIFS('OB History'!H:H,'OB History'!B:B,'Old Bow v2'!A24)</f>
        <v>90</v>
      </c>
      <c r="S24" s="2">
        <f>SUMIFS('OB History'!G:G,'OB History'!B:B,'Old Bow v2'!A24)-R24</f>
        <v>48</v>
      </c>
      <c r="T24" s="42">
        <f>LOOKUP(2, 1/('OB History'!$B:$B=A24), 'OB History'!$AC:$AC)</f>
        <v>0.6711111111111111</v>
      </c>
      <c r="U24" s="2">
        <f>COUNTIFS('OB History'!$B:$B,$A$24,'OB History'!K:K, 1)</f>
        <v>1</v>
      </c>
      <c r="V24" s="2">
        <f>COUNTIFS('OB History'!$B:$B,$A$24,'OB History'!L:L, 1)</f>
        <v>2</v>
      </c>
      <c r="W24" s="2">
        <f>COUNTIFS('OB History'!$B:$B,$A$24,'OB History'!M:M, 1)</f>
        <v>2</v>
      </c>
      <c r="X24" s="2">
        <f>COUNTIFS('OB History'!$B:$B,$A$24,'OB History'!N:N, 1)</f>
        <v>1</v>
      </c>
      <c r="Y24" s="2">
        <f>COUNTIFS('OB History'!$B:$B,$A$24,'OB History'!O:O, 1)</f>
        <v>0</v>
      </c>
      <c r="Z24" s="2">
        <f>COUNTIFS('OB History'!$B:$B,$A$24,'OB History'!P:P, 1)</f>
        <v>2</v>
      </c>
      <c r="AA24" s="2">
        <f>COUNTIFS('OB History'!$B:$B,$A$24,'OB History'!Q:Q, 1)</f>
        <v>1</v>
      </c>
      <c r="AB24" s="2">
        <f>COUNTIFS('OB History'!$B:$B,$A$24,'OB History'!R:R, 1)</f>
        <v>1</v>
      </c>
      <c r="AC24" s="2">
        <f>COUNTIFS('OB History'!$B:$B,$A$24,'OB History'!S:S, 1)</f>
        <v>1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3</v>
      </c>
      <c r="AH24" s="2">
        <f>COUNTIFS('OB History'!$B:$B,$A$24,'OB History'!X:X, 1)</f>
        <v>6</v>
      </c>
      <c r="AI24" s="2">
        <f>COUNTIFS('OB History'!$B:$B,$A$24,'OB History'!Y:Y, 1)</f>
        <v>4</v>
      </c>
      <c r="AJ24" s="2">
        <f>COUNTIFS('OB History'!$B:$B,$A$24,'OB History'!Z:Z, 1)</f>
        <v>3</v>
      </c>
    </row>
    <row r="25" spans="1:36" x14ac:dyDescent="0.25">
      <c r="A25" s="2" t="s">
        <v>1</v>
      </c>
      <c r="B25" s="6" t="s">
        <v>98</v>
      </c>
      <c r="C25" s="2" t="s">
        <v>70</v>
      </c>
      <c r="D25" s="3"/>
      <c r="E25" s="3"/>
      <c r="F25" s="3"/>
      <c r="G25" s="3"/>
      <c r="H25" s="12">
        <f>SUMIFS('OB History'!C:C,'OB History'!B:B,A25)</f>
        <v>502</v>
      </c>
      <c r="I25" s="4">
        <f>AVERAGEIFS('OB History'!C:C,'OB History'!B:B,A25)</f>
        <v>27.888888888888889</v>
      </c>
      <c r="J25" s="4">
        <f t="array" ref="J25">MEDIAN(IF('OB History'!B:B=A25, 'OB History'!C:C))</f>
        <v>27</v>
      </c>
      <c r="K25" s="13">
        <f t="array" ref="K25">MAX(IF('OB History'!B:B=A25, 'OB History'!C:C))</f>
        <v>48</v>
      </c>
      <c r="L25" s="12">
        <f>COUNTIFS('OB History'!B:B,A25,'OB History'!D:D, 1)</f>
        <v>12</v>
      </c>
      <c r="M25" s="2">
        <f>COUNTIFS('OB History'!B:B,A25,'OB History'!D:D, 0)</f>
        <v>6</v>
      </c>
      <c r="N25" s="42">
        <f>LOOKUP(2, 1/('OB History'!$B:$B=A25), 'OB History'!$AD:$AD)</f>
        <v>0.66666666666666663</v>
      </c>
      <c r="O25" s="12">
        <f>SUMIFS('OB History'!F:F,'OB History'!B:B,A25)</f>
        <v>43</v>
      </c>
      <c r="P25" s="2">
        <f>SUMIFS('OB History'!E:E,'OB History'!B:B,A25)-O25</f>
        <v>35</v>
      </c>
      <c r="Q25" s="42">
        <f>LOOKUP(2, 1/('OB History'!$B:$B=A25), 'OB History'!$AB:$AB)</f>
        <v>0.55555555555555558</v>
      </c>
      <c r="R25" s="12">
        <f>SUMIFS('OB History'!H:H,'OB History'!B:B,'Old Bow v2'!A25)</f>
        <v>164</v>
      </c>
      <c r="S25" s="2">
        <f>SUMIFS('OB History'!G:G,'OB History'!B:B,'Old Bow v2'!A25)-R25</f>
        <v>157</v>
      </c>
      <c r="T25" s="42">
        <f>LOOKUP(2, 1/('OB History'!$B:$B=A25), 'OB History'!$AC:$AC)</f>
        <v>0.50944444444444448</v>
      </c>
      <c r="U25" s="2">
        <f>COUNTIFS('OB History'!$B:$B,$A$25,'OB History'!K:K, 1)</f>
        <v>0</v>
      </c>
      <c r="V25" s="2">
        <f>COUNTIFS('OB History'!$B:$B,$A$25,'OB History'!L:L, 1)</f>
        <v>4</v>
      </c>
      <c r="W25" s="2">
        <f>COUNTIFS('OB History'!$B:$B,$A$25,'OB History'!M:M, 1)</f>
        <v>4</v>
      </c>
      <c r="X25" s="2">
        <f>COUNTIFS('OB History'!$B:$B,$A$25,'OB History'!N:N, 1)</f>
        <v>1</v>
      </c>
      <c r="Y25" s="2">
        <f>COUNTIFS('OB History'!$B:$B,$A$25,'OB History'!O:O, 1)</f>
        <v>5</v>
      </c>
      <c r="Z25" s="2">
        <f>COUNTIFS('OB History'!$B:$B,$A$25,'OB History'!P:P, 1)</f>
        <v>2</v>
      </c>
      <c r="AA25" s="2">
        <f>COUNTIFS('OB History'!$B:$B,$A$25,'OB History'!Q:Q, 1)</f>
        <v>0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4</v>
      </c>
      <c r="AH25" s="2">
        <f>COUNTIFS('OB History'!$B:$B,$A$25,'OB History'!X:X, 1)</f>
        <v>5</v>
      </c>
      <c r="AI25" s="2">
        <f>COUNTIFS('OB History'!$B:$B,$A$25,'OB History'!Y:Y, 1)</f>
        <v>8</v>
      </c>
      <c r="AJ25" s="2">
        <f>COUNTIFS('OB History'!$B:$B,$A$25,'OB History'!Z:Z, 1)</f>
        <v>8</v>
      </c>
    </row>
    <row r="26" spans="1:36" x14ac:dyDescent="0.25">
      <c r="A26" s="2" t="s">
        <v>122</v>
      </c>
      <c r="B26" s="6" t="s">
        <v>70</v>
      </c>
      <c r="C26" s="2" t="s">
        <v>70</v>
      </c>
      <c r="D26" s="3">
        <v>3</v>
      </c>
      <c r="E26" s="3"/>
      <c r="F26" s="3"/>
      <c r="G26" s="3"/>
      <c r="H26" s="12">
        <f>SUMIFS('OB History'!C:C,'OB History'!B:B,A26)</f>
        <v>483</v>
      </c>
      <c r="I26" s="4">
        <f>AVERAGEIFS('OB History'!C:C,'OB History'!B:B,A26)</f>
        <v>19.32</v>
      </c>
      <c r="J26" s="4">
        <f t="array" ref="J26">MEDIAN(IF('OB History'!B:B=A26, 'OB History'!C:C))</f>
        <v>16</v>
      </c>
      <c r="K26" s="13">
        <f t="array" ref="K26">MAX(IF('OB History'!B:B=A26, 'OB History'!C:C))</f>
        <v>41</v>
      </c>
      <c r="L26" s="12">
        <f>COUNTIFS('OB History'!B:B,A26,'OB History'!D:D, 1)</f>
        <v>17</v>
      </c>
      <c r="M26" s="2">
        <f>COUNTIFS('OB History'!B:B,A26,'OB History'!D:D, 0)</f>
        <v>8</v>
      </c>
      <c r="N26" s="42">
        <f>LOOKUP(2, 1/('OB History'!$B:$B=A26), 'OB History'!$AD:$AD)</f>
        <v>0.68</v>
      </c>
      <c r="O26" s="12">
        <f>SUMIFS('OB History'!F:F,'OB History'!B:B,A26)</f>
        <v>61</v>
      </c>
      <c r="P26" s="2">
        <f>SUMIFS('OB History'!E:E,'OB History'!B:B,A26)-O26</f>
        <v>39</v>
      </c>
      <c r="Q26" s="42">
        <f>LOOKUP(2, 1/('OB History'!$B:$B=A26), 'OB History'!$AB:$AB)</f>
        <v>0.64</v>
      </c>
      <c r="R26" s="12">
        <f>SUMIFS('OB History'!H:H,'OB History'!B:B,'Old Bow v2'!A26)</f>
        <v>232</v>
      </c>
      <c r="S26" s="2">
        <f>SUMIFS('OB History'!G:G,'OB History'!B:B,'Old Bow v2'!A26)-R26</f>
        <v>183</v>
      </c>
      <c r="T26" s="42">
        <f>LOOKUP(2, 1/('OB History'!$B:$B=A26), 'OB History'!$AC:$AC)</f>
        <v>0.57199999999999984</v>
      </c>
      <c r="U26" s="2">
        <f>COUNTIFS('OB History'!$B:$B,$A$26,'OB History'!K:K, 1)</f>
        <v>4</v>
      </c>
      <c r="V26" s="2">
        <f>COUNTIFS('OB History'!$B:$B,$A$26,'OB History'!L:L, 1)</f>
        <v>2</v>
      </c>
      <c r="W26" s="2">
        <f>COUNTIFS('OB History'!$B:$B,$A$26,'OB History'!M:M, 1)</f>
        <v>3</v>
      </c>
      <c r="X26" s="2">
        <f>COUNTIFS('OB History'!$B:$B,$A$26,'OB History'!N:N, 1)</f>
        <v>9</v>
      </c>
      <c r="Y26" s="2">
        <f>COUNTIFS('OB History'!$B:$B,$A$26,'OB History'!O:O, 1)</f>
        <v>0</v>
      </c>
      <c r="Z26" s="2">
        <f>COUNTIFS('OB History'!$B:$B,$A$26,'OB History'!P:P, 1)</f>
        <v>5</v>
      </c>
      <c r="AA26" s="2">
        <f>COUNTIFS('OB History'!$B:$B,$A$26,'OB History'!Q:Q, 1)</f>
        <v>2</v>
      </c>
      <c r="AB26" s="2">
        <f>COUNTIFS('OB History'!$B:$B,$A$26,'OB History'!R:R, 1)</f>
        <v>2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1</v>
      </c>
      <c r="AF26" s="2">
        <f>COUNTIFS('OB History'!$B:$B,$A$26,'OB History'!V:V, 1)</f>
        <v>0</v>
      </c>
      <c r="AG26" s="2">
        <f>COUNTIFS('OB History'!$B:$B,$A$26,'OB History'!W:W, 1)</f>
        <v>5</v>
      </c>
      <c r="AH26" s="2">
        <f>COUNTIFS('OB History'!$B:$B,$A$26,'OB History'!X:X, 1)</f>
        <v>11</v>
      </c>
      <c r="AI26" s="2">
        <f>COUNTIFS('OB History'!$B:$B,$A$26,'OB History'!Y:Y, 1)</f>
        <v>10</v>
      </c>
      <c r="AJ26" s="2">
        <f>COUNTIFS('OB History'!$B:$B,$A$26,'OB History'!Z:Z, 1)</f>
        <v>6</v>
      </c>
    </row>
    <row r="27" spans="1:36" x14ac:dyDescent="0.25">
      <c r="A27" s="2" t="s">
        <v>23</v>
      </c>
      <c r="B27" s="6" t="s">
        <v>143</v>
      </c>
      <c r="C27" s="2" t="s">
        <v>70</v>
      </c>
      <c r="D27" s="3">
        <v>1</v>
      </c>
      <c r="E27" s="3"/>
      <c r="F27" s="3"/>
      <c r="G27" s="3"/>
      <c r="H27" s="12">
        <f>SUMIFS('OB History'!C:C,'OB History'!B:B,A27)</f>
        <v>872</v>
      </c>
      <c r="I27" s="4">
        <f>AVERAGEIFS('OB History'!C:C,'OB History'!B:B,A27)</f>
        <v>11.324675324675324</v>
      </c>
      <c r="J27" s="4">
        <f t="array" ref="J27">MEDIAN(IF('OB History'!B:B=A27, 'OB History'!C:C))</f>
        <v>12</v>
      </c>
      <c r="K27" s="13">
        <f t="array" ref="K27">MAX(IF('OB History'!B:B=A27, 'OB History'!C:C))</f>
        <v>22</v>
      </c>
      <c r="L27" s="12">
        <f>COUNTIFS('OB History'!B:B,A27,'OB History'!D:D, 1)</f>
        <v>34</v>
      </c>
      <c r="M27" s="2">
        <f>COUNTIFS('OB History'!B:B,A27,'OB History'!D:D, 0)</f>
        <v>43</v>
      </c>
      <c r="N27" s="42">
        <f>LOOKUP(2, 1/('OB History'!$B:$B=A27), 'OB History'!$AD:$AD)</f>
        <v>0.44155844155844154</v>
      </c>
      <c r="O27" s="12">
        <f>SUMIFS('OB History'!F:F,'OB History'!B:B,A27)</f>
        <v>147</v>
      </c>
      <c r="P27" s="2">
        <f>SUMIFS('OB History'!E:E,'OB History'!B:B,A27)-O27</f>
        <v>166</v>
      </c>
      <c r="Q27" s="42">
        <f>LOOKUP(2, 1/('OB History'!$B:$B=A27), 'OB History'!$AB:$AB)</f>
        <v>0.45974025974025984</v>
      </c>
      <c r="R27" s="12">
        <f>SUMIFS('OB History'!H:H,'OB History'!B:B,'Old Bow v2'!A27)</f>
        <v>638</v>
      </c>
      <c r="S27" s="2">
        <f>SUMIFS('OB History'!G:G,'OB History'!B:B,'Old Bow v2'!A27)-R27</f>
        <v>668</v>
      </c>
      <c r="T27" s="42">
        <f>LOOKUP(2, 1/('OB History'!$B:$B=A27), 'OB History'!$AC:$AC)</f>
        <v>0.48844155844155851</v>
      </c>
      <c r="U27" s="2">
        <f>COUNTIFS('OB History'!$B:$B,$A$27,'OB History'!K:K, 1)</f>
        <v>9</v>
      </c>
      <c r="V27" s="2">
        <f>COUNTIFS('OB History'!$B:$B,$A$27,'OB History'!L:L, 1)</f>
        <v>13</v>
      </c>
      <c r="W27" s="2">
        <f>COUNTIFS('OB History'!$B:$B,$A$27,'OB History'!M:M, 1)</f>
        <v>3</v>
      </c>
      <c r="X27" s="2">
        <f>COUNTIFS('OB History'!$B:$B,$A$27,'OB History'!N:N, 1)</f>
        <v>17</v>
      </c>
      <c r="Y27" s="2">
        <f>COUNTIFS('OB History'!$B:$B,$A$27,'OB History'!O:O, 1)</f>
        <v>7</v>
      </c>
      <c r="Z27" s="2">
        <f>COUNTIFS('OB History'!$B:$B,$A$27,'OB History'!P:P, 1)</f>
        <v>10</v>
      </c>
      <c r="AA27" s="2">
        <f>COUNTIFS('OB History'!$B:$B,$A$27,'OB History'!Q:Q, 1)</f>
        <v>3</v>
      </c>
      <c r="AB27" s="2">
        <f>COUNTIFS('OB History'!$B:$B,$A$27,'OB History'!R:R, 1)</f>
        <v>4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3</v>
      </c>
      <c r="AG27" s="2">
        <f>COUNTIFS('OB History'!$B:$B,$A$27,'OB History'!W:W, 1)</f>
        <v>18</v>
      </c>
      <c r="AH27" s="2">
        <f>COUNTIFS('OB History'!$B:$B,$A$27,'OB History'!X:X, 1)</f>
        <v>24</v>
      </c>
      <c r="AI27" s="2">
        <f>COUNTIFS('OB History'!$B:$B,$A$27,'OB History'!Y:Y, 1)</f>
        <v>19</v>
      </c>
      <c r="AJ27" s="2">
        <f>COUNTIFS('OB History'!$B:$B,$A$27,'OB History'!Z:Z, 1)</f>
        <v>16</v>
      </c>
    </row>
    <row r="28" spans="1:36" x14ac:dyDescent="0.25">
      <c r="A28" s="2" t="s">
        <v>40</v>
      </c>
      <c r="B28" s="2" t="s">
        <v>70</v>
      </c>
      <c r="C28" s="2" t="s">
        <v>70</v>
      </c>
      <c r="D28" s="3"/>
      <c r="E28" s="3"/>
      <c r="F28" s="3"/>
      <c r="G28" s="3"/>
      <c r="H28" s="12">
        <f>SUMIFS('OB History'!C:C,'OB History'!B:B,A28)</f>
        <v>233</v>
      </c>
      <c r="I28" s="4">
        <f>AVERAGEIFS('OB History'!C:C,'OB History'!B:B,A28)</f>
        <v>19.416666666666668</v>
      </c>
      <c r="J28" s="4">
        <f t="array" ref="J28">MEDIAN(IF('OB History'!B:B=A28, 'OB History'!C:C))</f>
        <v>16.5</v>
      </c>
      <c r="K28" s="13">
        <f t="array" ref="K28">MAX(IF('OB History'!B:B=A28, 'OB History'!C:C))</f>
        <v>36</v>
      </c>
      <c r="L28" s="12">
        <f>COUNTIFS('OB History'!B:B,A28,'OB History'!D:D, 1)</f>
        <v>6</v>
      </c>
      <c r="M28" s="2">
        <f>COUNTIFS('OB History'!B:B,A28,'OB History'!D:D, 0)</f>
        <v>6</v>
      </c>
      <c r="N28" s="42">
        <f>LOOKUP(2, 1/('OB History'!$B:$B=A28), 'OB History'!$AD:$AD)</f>
        <v>0.5</v>
      </c>
      <c r="O28" s="12">
        <f>SUMIFS('OB History'!F:F,'OB History'!B:B,A28)</f>
        <v>23</v>
      </c>
      <c r="P28" s="2">
        <f>SUMIFS('OB History'!E:E,'OB History'!B:B,A28)-O28</f>
        <v>24</v>
      </c>
      <c r="Q28" s="42">
        <f>LOOKUP(2, 1/('OB History'!$B:$B=A28), 'OB History'!$AB:$AB)</f>
        <v>0.47916666666666669</v>
      </c>
      <c r="R28" s="12">
        <f>SUMIFS('OB History'!H:H,'OB History'!B:B,'Old Bow v2'!A28)</f>
        <v>93</v>
      </c>
      <c r="S28" s="2">
        <f>SUMIFS('OB History'!G:G,'OB History'!B:B,'Old Bow v2'!A28)-R28</f>
        <v>105</v>
      </c>
      <c r="T28" s="42">
        <f>LOOKUP(2, 1/('OB History'!$B:$B=A28), 'OB History'!$AC:$AC)</f>
        <v>0.46666666666666662</v>
      </c>
      <c r="U28" s="2">
        <f>COUNTIFS('OB History'!$B:$B,$A$28,'OB History'!K:K, 1)</f>
        <v>1</v>
      </c>
      <c r="V28" s="2">
        <f>COUNTIFS('OB History'!$B:$B,$A$28,'OB History'!L:L, 1)</f>
        <v>1</v>
      </c>
      <c r="W28" s="2">
        <f>COUNTIFS('OB History'!$B:$B,$A$28,'OB History'!M:M, 1)</f>
        <v>1</v>
      </c>
      <c r="X28" s="2">
        <f>COUNTIFS('OB History'!$B:$B,$A$28,'OB History'!N:N, 1)</f>
        <v>3</v>
      </c>
      <c r="Y28" s="2">
        <f>COUNTIFS('OB History'!$B:$B,$A$28,'OB History'!O:O, 1)</f>
        <v>0</v>
      </c>
      <c r="Z28" s="2">
        <f>COUNTIFS('OB History'!$B:$B,$A$28,'OB History'!P:P, 1)</f>
        <v>5</v>
      </c>
      <c r="AA28" s="2">
        <f>COUNTIFS('OB History'!$B:$B,$A$28,'OB History'!Q:Q, 1)</f>
        <v>0</v>
      </c>
      <c r="AB28" s="2">
        <f>COUNTIFS('OB History'!$B:$B,$A$28,'OB History'!R:R, 1)</f>
        <v>2</v>
      </c>
      <c r="AC28" s="2">
        <f>COUNTIFS('OB History'!$B:$B,$A$28,'OB History'!S:S, 1)</f>
        <v>1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0</v>
      </c>
      <c r="AG28" s="2">
        <f>COUNTIFS('OB History'!$B:$B,$A$28,'OB History'!W:W, 1)</f>
        <v>1</v>
      </c>
      <c r="AH28" s="2">
        <f>COUNTIFS('OB History'!$B:$B,$A$28,'OB History'!X:X, 1)</f>
        <v>5</v>
      </c>
      <c r="AI28" s="2">
        <f>COUNTIFS('OB History'!$B:$B,$A$28,'OB History'!Y:Y, 1)</f>
        <v>1</v>
      </c>
      <c r="AJ28" s="2">
        <f>COUNTIFS('OB History'!$B:$B,$A$28,'OB History'!Z:Z, 1)</f>
        <v>2</v>
      </c>
    </row>
    <row r="29" spans="1:36" x14ac:dyDescent="0.25">
      <c r="A29" s="2" t="s">
        <v>111</v>
      </c>
      <c r="B29" s="2" t="s">
        <v>70</v>
      </c>
      <c r="C29" s="2" t="s">
        <v>70</v>
      </c>
      <c r="D29" s="3"/>
      <c r="E29" s="3"/>
      <c r="F29" s="3"/>
      <c r="G29" s="3"/>
      <c r="H29" s="12">
        <f>SUMIFS('OB History'!C:C,'OB History'!B:B,A29)</f>
        <v>520</v>
      </c>
      <c r="I29" s="4">
        <f>AVERAGEIFS('OB History'!C:C,'OB History'!B:B,A29)</f>
        <v>11.818181818181818</v>
      </c>
      <c r="J29" s="4">
        <f t="array" ref="J29">MEDIAN(IF('OB History'!B:B=A29, 'OB History'!C:C))</f>
        <v>11</v>
      </c>
      <c r="K29" s="13">
        <f t="array" ref="K29">MAX(IF('OB History'!B:B=A29, 'OB History'!C:C))</f>
        <v>21</v>
      </c>
      <c r="L29" s="12">
        <f>COUNTIFS('OB History'!B:B,A29,'OB History'!D:D, 1)</f>
        <v>21</v>
      </c>
      <c r="M29" s="2">
        <f>COUNTIFS('OB History'!B:B,A29,'OB History'!D:D, 0)</f>
        <v>23</v>
      </c>
      <c r="N29" s="42">
        <f>LOOKUP(2, 1/('OB History'!$B:$B=A29), 'OB History'!$AD:$AD)</f>
        <v>0.47727272727272729</v>
      </c>
      <c r="O29" s="12">
        <f>SUMIFS('OB History'!F:F,'OB History'!B:B,A29)</f>
        <v>88</v>
      </c>
      <c r="P29" s="2">
        <f>SUMIFS('OB History'!E:E,'OB History'!B:B,A29)-O29</f>
        <v>98</v>
      </c>
      <c r="Q29" s="42">
        <f>LOOKUP(2, 1/('OB History'!$B:$B=A29), 'OB History'!$AB:$AB)</f>
        <v>0.45795454545454545</v>
      </c>
      <c r="R29" s="12">
        <f>SUMIFS('OB History'!H:H,'OB History'!B:B,'Old Bow v2'!A29)</f>
        <v>377</v>
      </c>
      <c r="S29" s="2">
        <f>SUMIFS('OB History'!G:G,'OB History'!B:B,'Old Bow v2'!A29)-R29</f>
        <v>390</v>
      </c>
      <c r="T29" s="42">
        <f>LOOKUP(2, 1/('OB History'!$B:$B=A29), 'OB History'!$AC:$AC)</f>
        <v>0.48818181818181811</v>
      </c>
      <c r="U29" s="2">
        <f>COUNTIFS('OB History'!$B:$B,$A$29,'OB History'!K:K, 1)</f>
        <v>6</v>
      </c>
      <c r="V29" s="2">
        <f>COUNTIFS('OB History'!$B:$B,$A$29,'OB History'!L:L, 1)</f>
        <v>9</v>
      </c>
      <c r="W29" s="2">
        <f>COUNTIFS('OB History'!$B:$B,$A$29,'OB History'!M:M, 1)</f>
        <v>3</v>
      </c>
      <c r="X29" s="2">
        <f>COUNTIFS('OB History'!$B:$B,$A$29,'OB History'!N:N, 1)</f>
        <v>9</v>
      </c>
      <c r="Y29" s="2">
        <f>COUNTIFS('OB History'!$B:$B,$A$29,'OB History'!O:O, 1)</f>
        <v>1</v>
      </c>
      <c r="Z29" s="2">
        <f>COUNTIFS('OB History'!$B:$B,$A$29,'OB History'!P:P, 1)</f>
        <v>5</v>
      </c>
      <c r="AA29" s="2">
        <f>COUNTIFS('OB History'!$B:$B,$A$29,'OB History'!Q:Q, 1)</f>
        <v>4</v>
      </c>
      <c r="AB29" s="2">
        <f>COUNTIFS('OB History'!$B:$B,$A$29,'OB History'!R:R, 1)</f>
        <v>7</v>
      </c>
      <c r="AC29" s="2">
        <f>COUNTIFS('OB History'!$B:$B,$A$29,'OB History'!S:S, 1)</f>
        <v>0</v>
      </c>
      <c r="AD29" s="2">
        <f>COUNTIFS('OB History'!$B:$B,$A$29,'OB History'!T:T, 1)</f>
        <v>1</v>
      </c>
      <c r="AE29" s="2">
        <f>COUNTIFS('OB History'!$B:$B,$A$29,'OB History'!U:U, 1)</f>
        <v>0</v>
      </c>
      <c r="AF29" s="2">
        <f>COUNTIFS('OB History'!$B:$B,$A$29,'OB History'!V:V, 1)</f>
        <v>2</v>
      </c>
      <c r="AG29" s="2">
        <f>COUNTIFS('OB History'!$B:$B,$A$29,'OB History'!W:W, 1)</f>
        <v>3</v>
      </c>
      <c r="AH29" s="2">
        <f>COUNTIFS('OB History'!$B:$B,$A$29,'OB History'!X:X, 1)</f>
        <v>14</v>
      </c>
      <c r="AI29" s="2">
        <f>COUNTIFS('OB History'!$B:$B,$A$29,'OB History'!Y:Y, 1)</f>
        <v>14</v>
      </c>
      <c r="AJ29" s="2">
        <f>COUNTIFS('OB History'!$B:$B,$A$29,'OB History'!Z:Z, 1)</f>
        <v>10</v>
      </c>
    </row>
    <row r="30" spans="1:36" x14ac:dyDescent="0.25">
      <c r="A30" s="2" t="s">
        <v>22</v>
      </c>
      <c r="B30" s="6" t="s">
        <v>54</v>
      </c>
      <c r="C30" s="2" t="s">
        <v>70</v>
      </c>
      <c r="D30" s="3">
        <v>2</v>
      </c>
      <c r="E30" s="3"/>
      <c r="F30" s="3"/>
      <c r="G30" s="3"/>
      <c r="H30" s="12">
        <f>SUMIFS('OB History'!C:C,'OB History'!B:B,A30)</f>
        <v>462</v>
      </c>
      <c r="I30" s="4">
        <f>AVERAGEIFS('OB History'!C:C,'OB History'!B:B,A30)</f>
        <v>15.4</v>
      </c>
      <c r="J30" s="4">
        <f t="array" ref="J30">MEDIAN(IF('OB History'!B:B=A30, 'OB History'!C:C))</f>
        <v>14</v>
      </c>
      <c r="K30" s="13">
        <f t="array" ref="K30">MAX(IF('OB History'!B:B=A30, 'OB History'!C:C))</f>
        <v>43</v>
      </c>
      <c r="L30" s="12">
        <f>COUNTIFS('OB History'!B:B,A30,'OB History'!D:D, 1)</f>
        <v>11</v>
      </c>
      <c r="M30" s="2">
        <f>COUNTIFS('OB History'!B:B,A30,'OB History'!D:D, 0)</f>
        <v>19</v>
      </c>
      <c r="N30" s="42">
        <f>LOOKUP(2, 1/('OB History'!$B:$B=A30), 'OB History'!$AD:$AD)</f>
        <v>0.36666666666666664</v>
      </c>
      <c r="O30" s="12">
        <f>SUMIFS('OB History'!F:F,'OB History'!B:B,A30)</f>
        <v>55</v>
      </c>
      <c r="P30" s="2">
        <f>SUMIFS('OB History'!E:E,'OB History'!B:B,A30)-O30</f>
        <v>74</v>
      </c>
      <c r="Q30" s="42">
        <f>LOOKUP(2, 1/('OB History'!$B:$B=A30), 'OB History'!$AB:$AB)</f>
        <v>0.40166666666666667</v>
      </c>
      <c r="R30" s="12">
        <f>SUMIFS('OB History'!H:H,'OB History'!B:B,'Old Bow v2'!A30)</f>
        <v>251</v>
      </c>
      <c r="S30" s="2">
        <f>SUMIFS('OB History'!G:G,'OB History'!B:B,'Old Bow v2'!A30)-R30</f>
        <v>283</v>
      </c>
      <c r="T30" s="42">
        <f>LOOKUP(2, 1/('OB History'!$B:$B=A30), 'OB History'!$AC:$AC)</f>
        <v>0.45866666666666678</v>
      </c>
      <c r="U30" s="2">
        <f>COUNTIFS('OB History'!$B:$B,$A$30,'OB History'!K:K, 1)</f>
        <v>8</v>
      </c>
      <c r="V30" s="2">
        <f>COUNTIFS('OB History'!$B:$B,$A$30,'OB History'!L:L, 1)</f>
        <v>5</v>
      </c>
      <c r="W30" s="2">
        <f>COUNTIFS('OB History'!$B:$B,$A$30,'OB History'!M:M, 1)</f>
        <v>2</v>
      </c>
      <c r="X30" s="2">
        <f>COUNTIFS('OB History'!$B:$B,$A$30,'OB History'!N:N, 1)</f>
        <v>2</v>
      </c>
      <c r="Y30" s="2">
        <f>COUNTIFS('OB History'!$B:$B,$A$30,'OB History'!O:O, 1)</f>
        <v>2</v>
      </c>
      <c r="Z30" s="2">
        <f>COUNTIFS('OB History'!$B:$B,$A$30,'OB History'!P:P, 1)</f>
        <v>5</v>
      </c>
      <c r="AA30" s="2">
        <f>COUNTIFS('OB History'!$B:$B,$A$30,'OB History'!Q:Q, 1)</f>
        <v>2</v>
      </c>
      <c r="AB30" s="2">
        <f>COUNTIFS('OB History'!$B:$B,$A$30,'OB History'!R:R, 1)</f>
        <v>1</v>
      </c>
      <c r="AC30" s="2">
        <f>COUNTIFS('OB History'!$B:$B,$A$30,'OB History'!S:S, 1)</f>
        <v>1</v>
      </c>
      <c r="AD30" s="2">
        <f>COUNTIFS('OB History'!$B:$B,$A$30,'OB History'!T:T, 1)</f>
        <v>0</v>
      </c>
      <c r="AE30" s="2">
        <f>COUNTIFS('OB History'!$B:$B,$A$30,'OB History'!U:U, 1)</f>
        <v>1</v>
      </c>
      <c r="AF30" s="2">
        <f>COUNTIFS('OB History'!$B:$B,$A$30,'OB History'!V:V, 1)</f>
        <v>1</v>
      </c>
      <c r="AG30" s="2">
        <f>COUNTIFS('OB History'!$B:$B,$A$30,'OB History'!W:W, 1)</f>
        <v>2</v>
      </c>
      <c r="AH30" s="2">
        <f>COUNTIFS('OB History'!$B:$B,$A$30,'OB History'!X:X, 1)</f>
        <v>9</v>
      </c>
      <c r="AI30" s="2">
        <f>COUNTIFS('OB History'!$B:$B,$A$30,'OB History'!Y:Y, 1)</f>
        <v>2</v>
      </c>
      <c r="AJ30" s="2">
        <f>COUNTIFS('OB History'!$B:$B,$A$30,'OB History'!Z:Z, 1)</f>
        <v>12</v>
      </c>
    </row>
    <row r="31" spans="1:36" x14ac:dyDescent="0.25">
      <c r="A31" s="2" t="s">
        <v>47</v>
      </c>
      <c r="B31" s="6" t="s">
        <v>54</v>
      </c>
      <c r="C31" s="6" t="s">
        <v>70</v>
      </c>
      <c r="D31" s="3"/>
      <c r="E31" s="3"/>
      <c r="F31" s="3"/>
      <c r="G31" s="3"/>
      <c r="H31" s="12">
        <f>SUMIFS('OB History'!C:C,'OB History'!B:B,A31)</f>
        <v>138</v>
      </c>
      <c r="I31" s="4">
        <f>AVERAGEIFS('OB History'!C:C,'OB History'!B:B,A31)</f>
        <v>15.333333333333334</v>
      </c>
      <c r="J31" s="4">
        <f t="array" ref="J31">MEDIAN(IF('OB History'!B:B=A31, 'OB History'!C:C))</f>
        <v>12</v>
      </c>
      <c r="K31" s="13">
        <f t="array" ref="K31">MAX(IF('OB History'!B:B=A31, 'OB History'!C:C))</f>
        <v>25</v>
      </c>
      <c r="L31" s="12">
        <f>COUNTIFS('OB History'!B:B,A31,'OB History'!D:D, 1)</f>
        <v>5</v>
      </c>
      <c r="M31" s="2">
        <f>COUNTIFS('OB History'!B:B,A31,'OB History'!D:D, 0)</f>
        <v>4</v>
      </c>
      <c r="N31" s="42">
        <f>LOOKUP(2, 1/('OB History'!$B:$B=A31), 'OB History'!$AD:$AD)</f>
        <v>0.55555555555555558</v>
      </c>
      <c r="O31" s="12">
        <f>SUMIFS('OB History'!F:F,'OB History'!B:B,A31)</f>
        <v>19</v>
      </c>
      <c r="P31" s="2">
        <f>SUMIFS('OB History'!E:E,'OB History'!B:B,A31)-O31</f>
        <v>19</v>
      </c>
      <c r="Q31" s="42">
        <f>LOOKUP(2, 1/('OB History'!$B:$B=A31), 'OB History'!$AB:$AB)</f>
        <v>0.48333333333333339</v>
      </c>
      <c r="R31" s="12">
        <f>SUMIFS('OB History'!H:H,'OB History'!B:B,'Old Bow v2'!A31)</f>
        <v>79</v>
      </c>
      <c r="S31" s="2">
        <f>SUMIFS('OB History'!G:G,'OB History'!B:B,'Old Bow v2'!A31)-R31</f>
        <v>77</v>
      </c>
      <c r="T31" s="42">
        <f>LOOKUP(2, 1/('OB History'!$B:$B=A31), 'OB History'!$AC:$AC)</f>
        <v>0.50222222222222224</v>
      </c>
      <c r="U31" s="2">
        <f>COUNTIFS('OB History'!$B:$B,$A$31,'OB History'!K:K, 1)</f>
        <v>3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2</v>
      </c>
      <c r="Y31" s="2">
        <f>COUNTIFS('OB History'!$B:$B,$A$31,'OB History'!O:O, 1)</f>
        <v>3</v>
      </c>
      <c r="Z31" s="2">
        <f>COUNTIFS('OB History'!$B:$B,$A$31,'OB History'!P:P, 1)</f>
        <v>2</v>
      </c>
      <c r="AA31" s="2">
        <f>COUNTIFS('OB History'!$B:$B,$A$31,'OB History'!Q:Q, 1)</f>
        <v>3</v>
      </c>
      <c r="AB31" s="2">
        <f>COUNTIFS('OB History'!$B:$B,$A$31,'OB History'!R:R, 1)</f>
        <v>0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0</v>
      </c>
      <c r="AG31" s="2">
        <f>COUNTIFS('OB History'!$B:$B,$A$31,'OB History'!W:W, 1)</f>
        <v>2</v>
      </c>
      <c r="AH31" s="2">
        <f>COUNTIFS('OB History'!$B:$B,$A$31,'OB History'!X:X, 1)</f>
        <v>2</v>
      </c>
      <c r="AI31" s="2">
        <f>COUNTIFS('OB History'!$B:$B,$A$31,'OB History'!Y:Y, 1)</f>
        <v>0</v>
      </c>
      <c r="AJ31" s="2">
        <f>COUNTIFS('OB History'!$B:$B,$A$31,'OB History'!Z:Z, 1)</f>
        <v>1</v>
      </c>
    </row>
    <row r="32" spans="1:36" x14ac:dyDescent="0.25">
      <c r="A32" s="2" t="s">
        <v>45</v>
      </c>
      <c r="B32" s="2" t="s">
        <v>70</v>
      </c>
      <c r="C32" s="2" t="s">
        <v>70</v>
      </c>
      <c r="D32" s="3"/>
      <c r="E32" s="3"/>
      <c r="F32" s="3"/>
      <c r="G32" s="3"/>
      <c r="H32" s="12">
        <f>SUMIFS('OB History'!C:C,'OB History'!B:B,A32)</f>
        <v>227</v>
      </c>
      <c r="I32" s="4">
        <f>AVERAGEIFS('OB History'!C:C,'OB History'!B:B,A32)</f>
        <v>14.1875</v>
      </c>
      <c r="J32" s="4">
        <f t="array" ref="J32">MEDIAN(IF('OB History'!B:B=A32, 'OB History'!C:C))</f>
        <v>14</v>
      </c>
      <c r="K32" s="13">
        <f t="array" ref="K32">MAX(IF('OB History'!B:B=A32, 'OB History'!C:C))</f>
        <v>22</v>
      </c>
      <c r="L32" s="12">
        <f>COUNTIFS('OB History'!B:B,A32,'OB History'!D:D, 1)</f>
        <v>7</v>
      </c>
      <c r="M32" s="2">
        <f>COUNTIFS('OB History'!B:B,A32,'OB History'!D:D, 0)</f>
        <v>9</v>
      </c>
      <c r="N32" s="42">
        <f>LOOKUP(2, 1/('OB History'!$B:$B=A32), 'OB History'!$AD:$AD)</f>
        <v>0.4375</v>
      </c>
      <c r="O32" s="12">
        <f>SUMIFS('OB History'!F:F,'OB History'!B:B,A32)</f>
        <v>35</v>
      </c>
      <c r="P32" s="2">
        <f>SUMIFS('OB History'!E:E,'OB History'!B:B,A32)-O32</f>
        <v>35</v>
      </c>
      <c r="Q32" s="42">
        <f>LOOKUP(2, 1/('OB History'!$B:$B=A32), 'OB History'!$AB:$AB)</f>
        <v>0.51250000000000007</v>
      </c>
      <c r="R32" s="12">
        <f>SUMIFS('OB History'!H:H,'OB History'!B:B,'Old Bow v2'!A32)</f>
        <v>143</v>
      </c>
      <c r="S32" s="2">
        <f>SUMIFS('OB History'!G:G,'OB History'!B:B,'Old Bow v2'!A32)-R32</f>
        <v>143</v>
      </c>
      <c r="T32" s="42">
        <f>LOOKUP(2, 1/('OB History'!$B:$B=A32), 'OB History'!$AC:$AC)</f>
        <v>0.50437500000000002</v>
      </c>
      <c r="U32" s="2">
        <f>COUNTIFS('OB History'!$B:$B,$A$32,'OB History'!K:K, 1)</f>
        <v>6</v>
      </c>
      <c r="V32" s="2">
        <f>COUNTIFS('OB History'!$B:$B,$A$32,'OB History'!L:L, 1)</f>
        <v>1</v>
      </c>
      <c r="W32" s="2">
        <f>COUNTIFS('OB History'!$B:$B,$A$32,'OB History'!M:M, 1)</f>
        <v>0</v>
      </c>
      <c r="X32" s="2">
        <f>COUNTIFS('OB History'!$B:$B,$A$32,'OB History'!N:N, 1)</f>
        <v>3</v>
      </c>
      <c r="Y32" s="2">
        <f>COUNTIFS('OB History'!$B:$B,$A$32,'OB History'!O:O, 1)</f>
        <v>0</v>
      </c>
      <c r="Z32" s="2">
        <f>COUNTIFS('OB History'!$B:$B,$A$32,'OB History'!P:P, 1)</f>
        <v>3</v>
      </c>
      <c r="AA32" s="2">
        <f>COUNTIFS('OB History'!$B:$B,$A$32,'OB History'!Q:Q, 1)</f>
        <v>0</v>
      </c>
      <c r="AB32" s="2">
        <f>COUNTIFS('OB History'!$B:$B,$A$32,'OB History'!R:R, 1)</f>
        <v>1</v>
      </c>
      <c r="AC32" s="2">
        <f>COUNTIFS('OB History'!$B:$B,$A$32,'OB History'!S:S, 1)</f>
        <v>0</v>
      </c>
      <c r="AD32" s="2">
        <f>COUNTIFS('OB History'!$B:$B,$A$32,'OB History'!T:T, 1)</f>
        <v>0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5</v>
      </c>
      <c r="AH32" s="2">
        <f>COUNTIFS('OB History'!$B:$B,$A$32,'OB History'!X:X, 1)</f>
        <v>5</v>
      </c>
      <c r="AI32" s="2">
        <f>COUNTIFS('OB History'!$B:$B,$A$32,'OB History'!Y:Y, 1)</f>
        <v>3</v>
      </c>
      <c r="AJ32" s="2">
        <f>COUNTIFS('OB History'!$B:$B,$A$32,'OB History'!Z:Z, 1)</f>
        <v>6</v>
      </c>
    </row>
    <row r="33" spans="1:36" ht="15.75" x14ac:dyDescent="0.25">
      <c r="A33" s="2" t="s">
        <v>18</v>
      </c>
      <c r="B33" s="36" t="s">
        <v>54</v>
      </c>
      <c r="C33" s="2" t="s">
        <v>70</v>
      </c>
      <c r="D33" s="3"/>
      <c r="E33" s="3"/>
      <c r="F33" s="3"/>
      <c r="G33" s="3"/>
      <c r="H33" s="12">
        <f>SUMIFS('OB History'!C:C,'OB History'!B:B,A33)</f>
        <v>612</v>
      </c>
      <c r="I33" s="4">
        <f>AVERAGEIFS('OB History'!C:C,'OB History'!B:B,A33)</f>
        <v>15.692307692307692</v>
      </c>
      <c r="J33" s="4">
        <f t="array" ref="J33">MEDIAN(IF('OB History'!B:B=A33, 'OB History'!C:C))</f>
        <v>15</v>
      </c>
      <c r="K33" s="13">
        <f t="array" ref="K33">MAX(IF('OB History'!B:B=A33, 'OB History'!C:C))</f>
        <v>37</v>
      </c>
      <c r="L33" s="12">
        <f>COUNTIFS('OB History'!B:B,A33,'OB History'!D:D, 1)</f>
        <v>16</v>
      </c>
      <c r="M33" s="2">
        <f>COUNTIFS('OB History'!B:B,A33,'OB History'!D:D, 0)</f>
        <v>23</v>
      </c>
      <c r="N33" s="42">
        <f>LOOKUP(2, 1/('OB History'!$B:$B=A33), 'OB History'!$AD:$AD)</f>
        <v>0.41025641025641024</v>
      </c>
      <c r="O33" s="12">
        <f>SUMIFS('OB History'!F:F,'OB History'!B:B,A33)</f>
        <v>81</v>
      </c>
      <c r="P33" s="2">
        <f>SUMIFS('OB History'!E:E,'OB History'!B:B,A33)-O33</f>
        <v>87</v>
      </c>
      <c r="Q33" s="42">
        <f>LOOKUP(2, 1/('OB History'!$B:$B=A33), 'OB History'!$AB:$AB)</f>
        <v>0.48589743589743595</v>
      </c>
      <c r="R33" s="12">
        <f>SUMIFS('OB History'!H:H,'OB History'!B:B,'Old Bow v2'!A33)</f>
        <v>348</v>
      </c>
      <c r="S33" s="2">
        <f>SUMIFS('OB History'!G:G,'OB History'!B:B,'Old Bow v2'!A33)-R33</f>
        <v>349</v>
      </c>
      <c r="T33" s="42">
        <f>LOOKUP(2, 1/('OB History'!$B:$B=A33), 'OB History'!$AC:$AC)</f>
        <v>0.49923076923076937</v>
      </c>
      <c r="U33" s="2">
        <f>COUNTIFS('OB History'!$B:$B,$A$33,'OB History'!K:K, 1)</f>
        <v>8</v>
      </c>
      <c r="V33" s="2">
        <f>COUNTIFS('OB History'!$B:$B,$A$33,'OB History'!L:L, 1)</f>
        <v>5</v>
      </c>
      <c r="W33" s="2">
        <f>COUNTIFS('OB History'!$B:$B,$A$33,'OB History'!M:M, 1)</f>
        <v>2</v>
      </c>
      <c r="X33" s="2">
        <f>COUNTIFS('OB History'!$B:$B,$A$33,'OB History'!N:N, 1)</f>
        <v>14</v>
      </c>
      <c r="Y33" s="2">
        <f>COUNTIFS('OB History'!$B:$B,$A$33,'OB History'!O:O, 1)</f>
        <v>0</v>
      </c>
      <c r="Z33" s="2">
        <f>COUNTIFS('OB History'!$B:$B,$A$33,'OB History'!P:P, 1)</f>
        <v>7</v>
      </c>
      <c r="AA33" s="2">
        <f>COUNTIFS('OB History'!$B:$B,$A$33,'OB History'!Q:Q, 1)</f>
        <v>2</v>
      </c>
      <c r="AB33" s="2">
        <f>COUNTIFS('OB History'!$B:$B,$A$33,'OB History'!R:R, 1)</f>
        <v>3</v>
      </c>
      <c r="AC33" s="2">
        <f>COUNTIFS('OB History'!$B:$B,$A$33,'OB History'!S:S, 1)</f>
        <v>0</v>
      </c>
      <c r="AD33" s="2">
        <f>COUNTIFS('OB History'!$B:$B,$A$33,'OB History'!T:T, 1)</f>
        <v>1</v>
      </c>
      <c r="AE33" s="2">
        <f>COUNTIFS('OB History'!$B:$B,$A$33,'OB History'!U:U, 1)</f>
        <v>0</v>
      </c>
      <c r="AF33" s="2">
        <f>COUNTIFS('OB History'!$B:$B,$A$33,'OB History'!V:V, 1)</f>
        <v>2</v>
      </c>
      <c r="AG33" s="2">
        <f>COUNTIFS('OB History'!$B:$B,$A$33,'OB History'!W:W, 1)</f>
        <v>10</v>
      </c>
      <c r="AH33" s="2">
        <f>COUNTIFS('OB History'!$B:$B,$A$33,'OB History'!X:X, 1)</f>
        <v>10</v>
      </c>
      <c r="AI33" s="2">
        <f>COUNTIFS('OB History'!$B:$B,$A$33,'OB History'!Y:Y, 1)</f>
        <v>6</v>
      </c>
      <c r="AJ33" s="2">
        <f>COUNTIFS('OB History'!$B:$B,$A$33,'OB History'!Z:Z, 1)</f>
        <v>11</v>
      </c>
    </row>
    <row r="34" spans="1:36" ht="15.75" x14ac:dyDescent="0.25">
      <c r="A34" s="2" t="s">
        <v>219</v>
      </c>
      <c r="B34" s="36" t="s">
        <v>70</v>
      </c>
      <c r="C34" s="2" t="s">
        <v>70</v>
      </c>
      <c r="D34" s="3"/>
      <c r="E34" s="3"/>
      <c r="F34" s="3"/>
      <c r="G34" s="3"/>
      <c r="H34" s="12">
        <f>SUMIFS('OB History'!C:C,'OB History'!B:B,A34)</f>
        <v>20</v>
      </c>
      <c r="I34" s="4">
        <f>AVERAGEIFS('OB History'!C:C,'OB History'!B:B,A34)</f>
        <v>5</v>
      </c>
      <c r="J34" s="4">
        <f t="array" ref="J34">MEDIAN(IF('OB History'!B:B=A34, 'OB History'!C:C))</f>
        <v>5</v>
      </c>
      <c r="K34" s="13">
        <f t="array" ref="K34">MAX(IF('OB History'!B:B=A34, 'OB History'!C:C))</f>
        <v>6</v>
      </c>
      <c r="L34" s="12">
        <f>COUNTIFS('OB History'!B:B,A34,'OB History'!D:D, 1)</f>
        <v>3</v>
      </c>
      <c r="M34" s="2">
        <f>COUNTIFS('OB History'!B:B,A34,'OB History'!D:D, 0)</f>
        <v>1</v>
      </c>
      <c r="N34" s="42">
        <f>LOOKUP(2, 1/('OB History'!$B:$B=A34), 'OB History'!$AD:$AD)</f>
        <v>0.75</v>
      </c>
      <c r="O34" s="12">
        <f>SUMIFS('OB History'!F:F,'OB History'!B:B,A34)</f>
        <v>10</v>
      </c>
      <c r="P34" s="2">
        <f>SUMIFS('OB History'!E:E,'OB History'!B:B,A34)-O34</f>
        <v>6</v>
      </c>
      <c r="Q34" s="42">
        <f>LOOKUP(2, 1/('OB History'!$B:$B=A34), 'OB History'!$AB:$AB)</f>
        <v>0.625</v>
      </c>
      <c r="R34" s="12">
        <f>SUMIFS('OB History'!H:H,'OB History'!B:B,'Old Bow v2'!A34)</f>
        <v>38</v>
      </c>
      <c r="S34" s="2">
        <f>SUMIFS('OB History'!G:G,'OB History'!B:B,'Old Bow v2'!A34)-R34</f>
        <v>28</v>
      </c>
      <c r="T34" s="42">
        <f>LOOKUP(2, 1/('OB History'!$B:$B=A34), 'OB History'!$AC:$AC)</f>
        <v>0.57999999999999996</v>
      </c>
      <c r="U34" s="2">
        <f>COUNTIFS('OB History'!$B:$B,$A$34,'OB History'!K:K, 1)</f>
        <v>1</v>
      </c>
      <c r="V34" s="2">
        <f>COUNTIFS('OB History'!$B:$B,$A$34,'OB History'!L:L, 1)</f>
        <v>2</v>
      </c>
      <c r="W34" s="2">
        <f>COUNTIFS('OB History'!$B:$B,$A$34,'OB History'!M:M, 1)</f>
        <v>1</v>
      </c>
      <c r="X34" s="2">
        <f>COUNTIFS('OB History'!$B:$B,$A$34,'OB History'!N:N, 1)</f>
        <v>0</v>
      </c>
      <c r="Y34" s="2">
        <f>COUNTIFS('OB History'!$B:$B,$A$34,'OB History'!O:O, 1)</f>
        <v>0</v>
      </c>
      <c r="Z34" s="2">
        <f>COUNTIFS('OB History'!$B:$B,$A$34,'OB History'!P:P, 1)</f>
        <v>0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0</v>
      </c>
      <c r="AG34" s="2">
        <f>COUNTIFS('OB History'!$B:$B,$A$34,'OB History'!W:W, 1)</f>
        <v>2</v>
      </c>
      <c r="AH34" s="2">
        <f>COUNTIFS('OB History'!$B:$B,$A$34,'OB History'!X:X, 1)</f>
        <v>2</v>
      </c>
      <c r="AI34" s="2">
        <f>COUNTIFS('OB History'!$B:$B,$A$34,'OB History'!Y:Y, 1)</f>
        <v>0</v>
      </c>
      <c r="AJ34" s="2">
        <f>COUNTIFS('OB History'!$B:$B,$A$34,'OB History'!Z:Z, 1)</f>
        <v>2</v>
      </c>
    </row>
    <row r="35" spans="1:36" x14ac:dyDescent="0.25">
      <c r="A35" s="1" t="s">
        <v>41</v>
      </c>
      <c r="B35" s="2" t="s">
        <v>70</v>
      </c>
      <c r="C35" s="2" t="s">
        <v>70</v>
      </c>
      <c r="D35" s="3"/>
      <c r="E35" s="3"/>
      <c r="F35" s="3"/>
      <c r="G35" s="3"/>
      <c r="H35" s="12">
        <f>SUMIFS('OB History'!C:C,'OB History'!B:B,A35)</f>
        <v>114</v>
      </c>
      <c r="I35" s="4">
        <f>AVERAGEIFS('OB History'!C:C,'OB History'!B:B,A35)</f>
        <v>8.1428571428571423</v>
      </c>
      <c r="J35" s="4">
        <f t="array" ref="J35">MEDIAN(IF('OB History'!B:B=A35, 'OB History'!C:C))</f>
        <v>8</v>
      </c>
      <c r="K35" s="13">
        <f t="array" ref="K35">MAX(IF('OB History'!B:B=A35, 'OB History'!C:C))</f>
        <v>14</v>
      </c>
      <c r="L35" s="12">
        <f>COUNTIFS('OB History'!B:B,A35,'OB History'!D:D, 1)</f>
        <v>6</v>
      </c>
      <c r="M35" s="2">
        <f>COUNTIFS('OB History'!B:B,A35,'OB History'!D:D, 0)</f>
        <v>8</v>
      </c>
      <c r="N35" s="42">
        <f>LOOKUP(2, 1/('OB History'!$B:$B=A35), 'OB History'!$AD:$AD)</f>
        <v>0.42857142857142855</v>
      </c>
      <c r="O35" s="12">
        <f>SUMIFS('OB History'!F:F,'OB History'!B:B,A35)</f>
        <v>28</v>
      </c>
      <c r="P35" s="2">
        <f>SUMIFS('OB History'!E:E,'OB History'!B:B,A35)-O35</f>
        <v>32</v>
      </c>
      <c r="Q35" s="42">
        <f>LOOKUP(2, 1/('OB History'!$B:$B=A35), 'OB History'!$AB:$AB)</f>
        <v>0.4642857142857143</v>
      </c>
      <c r="R35" s="12">
        <f>SUMIFS('OB History'!H:H,'OB History'!B:B,'Old Bow v2'!A35)</f>
        <v>118</v>
      </c>
      <c r="S35" s="2">
        <f>SUMIFS('OB History'!G:G,'OB History'!B:B,'Old Bow v2'!A35)-R35</f>
        <v>132</v>
      </c>
      <c r="T35" s="42">
        <f>LOOKUP(2, 1/('OB History'!$B:$B=A35), 'OB History'!$AC:$AC)</f>
        <v>0.46571428571428564</v>
      </c>
      <c r="U35" s="2">
        <f>COUNTIFS('OB History'!$B:$B,$A$35,'OB History'!K:K, 1)</f>
        <v>3</v>
      </c>
      <c r="V35" s="2">
        <f>COUNTIFS('OB History'!$B:$B,$A$35,'OB History'!L:L, 1)</f>
        <v>1</v>
      </c>
      <c r="W35" s="2">
        <f>COUNTIFS('OB History'!$B:$B,$A$35,'OB History'!M:M, 1)</f>
        <v>1</v>
      </c>
      <c r="X35" s="2">
        <f>COUNTIFS('OB History'!$B:$B,$A$35,'OB History'!N:N, 1)</f>
        <v>4</v>
      </c>
      <c r="Y35" s="2">
        <f>COUNTIFS('OB History'!$B:$B,$A$35,'OB History'!O:O, 1)</f>
        <v>1</v>
      </c>
      <c r="Z35" s="2">
        <f>COUNTIFS('OB History'!$B:$B,$A$35,'OB History'!P:P, 1)</f>
        <v>2</v>
      </c>
      <c r="AA35" s="2">
        <f>COUNTIFS('OB History'!$B:$B,$A$35,'OB History'!Q:Q, 1)</f>
        <v>0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4</v>
      </c>
      <c r="AI35" s="2">
        <f>COUNTIFS('OB History'!$B:$B,$A$35,'OB History'!Y:Y, 1)</f>
        <v>1</v>
      </c>
      <c r="AJ35" s="2">
        <f>COUNTIFS('OB History'!$B:$B,$A$35,'OB History'!Z:Z, 1)</f>
        <v>5</v>
      </c>
    </row>
    <row r="36" spans="1:36" x14ac:dyDescent="0.25">
      <c r="A36" s="2" t="s">
        <v>3</v>
      </c>
      <c r="B36" s="6" t="s">
        <v>54</v>
      </c>
      <c r="C36" s="1" t="s">
        <v>131</v>
      </c>
      <c r="D36" s="3"/>
      <c r="E36" s="3">
        <v>3</v>
      </c>
      <c r="F36" s="3"/>
      <c r="G36" s="3"/>
      <c r="H36" s="12">
        <f>SUMIFS('OB History'!C:C,'OB History'!B:B,A36)</f>
        <v>498</v>
      </c>
      <c r="I36" s="4">
        <f>AVERAGEIFS('OB History'!C:C,'OB History'!B:B,A36)</f>
        <v>22.636363636363637</v>
      </c>
      <c r="J36" s="4">
        <f t="array" ref="J36">MEDIAN(IF('OB History'!B:B=A36, 'OB History'!C:C))</f>
        <v>20.5</v>
      </c>
      <c r="K36" s="13">
        <f t="array" ref="K36">MAX(IF('OB History'!B:B=A36, 'OB History'!C:C))</f>
        <v>44</v>
      </c>
      <c r="L36" s="12">
        <f>COUNTIFS('OB History'!B:B,A36,'OB History'!D:D, 1)</f>
        <v>11</v>
      </c>
      <c r="M36" s="2">
        <f>COUNTIFS('OB History'!B:B,A36,'OB History'!D:D, 0)</f>
        <v>11</v>
      </c>
      <c r="N36" s="42">
        <f>LOOKUP(2, 1/('OB History'!$B:$B=A36), 'OB History'!$AD:$AD)</f>
        <v>0.5</v>
      </c>
      <c r="O36" s="12">
        <f>SUMIFS('OB History'!F:F,'OB History'!B:B,A36)</f>
        <v>46</v>
      </c>
      <c r="P36" s="2">
        <f>SUMIFS('OB History'!E:E,'OB History'!B:B,A36)-O36</f>
        <v>50</v>
      </c>
      <c r="Q36" s="42">
        <f>LOOKUP(2, 1/('OB History'!$B:$B=A36), 'OB History'!$AB:$AB)</f>
        <v>0.46818181818181814</v>
      </c>
      <c r="R36" s="12">
        <f>SUMIFS('OB History'!H:H,'OB History'!B:B,'Old Bow v2'!A36)</f>
        <v>192</v>
      </c>
      <c r="S36" s="2">
        <f>SUMIFS('OB History'!G:G,'OB History'!B:B,'Old Bow v2'!A36)-R36</f>
        <v>204</v>
      </c>
      <c r="T36" s="42">
        <f>LOOKUP(2, 1/('OB History'!$B:$B=A36), 'OB History'!$AC:$AC)</f>
        <v>0.48363636363636364</v>
      </c>
      <c r="U36" s="2">
        <f>COUNTIFS('OB History'!$B:$B,$A$36,'OB History'!K:K, 1)</f>
        <v>4</v>
      </c>
      <c r="V36" s="2">
        <f>COUNTIFS('OB History'!$B:$B,$A$36,'OB History'!L:L, 1)</f>
        <v>7</v>
      </c>
      <c r="W36" s="2">
        <f>COUNTIFS('OB History'!$B:$B,$A$36,'OB History'!M:M, 1)</f>
        <v>1</v>
      </c>
      <c r="X36" s="2">
        <f>COUNTIFS('OB History'!$B:$B,$A$36,'OB History'!N:N, 1)</f>
        <v>3</v>
      </c>
      <c r="Y36" s="2">
        <f>COUNTIFS('OB History'!$B:$B,$A$36,'OB History'!O:O, 1)</f>
        <v>4</v>
      </c>
      <c r="Z36" s="2">
        <f>COUNTIFS('OB History'!$B:$B,$A$36,'OB History'!P:P, 1)</f>
        <v>2</v>
      </c>
      <c r="AA36" s="2">
        <f>COUNTIFS('OB History'!$B:$B,$A$36,'OB History'!Q:Q, 1)</f>
        <v>5</v>
      </c>
      <c r="AB36" s="2">
        <f>COUNTIFS('OB History'!$B:$B,$A$36,'OB History'!R:R, 1)</f>
        <v>0</v>
      </c>
      <c r="AC36" s="2">
        <f>COUNTIFS('OB History'!$B:$B,$A$36,'OB History'!S:S, 1)</f>
        <v>0</v>
      </c>
      <c r="AD36" s="2">
        <f>COUNTIFS('OB History'!$B:$B,$A$36,'OB History'!T:T, 1)</f>
        <v>0</v>
      </c>
      <c r="AE36" s="2">
        <f>COUNTIFS('OB History'!$B:$B,$A$36,'OB History'!U:U, 1)</f>
        <v>0</v>
      </c>
      <c r="AF36" s="2">
        <f>COUNTIFS('OB History'!$B:$B,$A$36,'OB History'!V:V, 1)</f>
        <v>1</v>
      </c>
      <c r="AG36" s="2">
        <f>COUNTIFS('OB History'!$B:$B,$A$36,'OB History'!W:W, 1)</f>
        <v>2</v>
      </c>
      <c r="AH36" s="2">
        <f>COUNTIFS('OB History'!$B:$B,$A$36,'OB History'!X:X, 1)</f>
        <v>3</v>
      </c>
      <c r="AI36" s="2">
        <f>COUNTIFS('OB History'!$B:$B,$A$36,'OB History'!Y:Y, 1)</f>
        <v>9</v>
      </c>
      <c r="AJ36" s="2">
        <f>COUNTIFS('OB History'!$B:$B,$A$36,'OB History'!Z:Z, 1)</f>
        <v>5</v>
      </c>
    </row>
    <row r="37" spans="1:36" x14ac:dyDescent="0.25">
      <c r="A37" s="2" t="s">
        <v>120</v>
      </c>
      <c r="B37" s="6" t="s">
        <v>70</v>
      </c>
      <c r="C37" s="6" t="s">
        <v>70</v>
      </c>
      <c r="D37" s="3">
        <v>4</v>
      </c>
      <c r="E37" s="3">
        <v>1</v>
      </c>
      <c r="F37" s="3"/>
      <c r="G37" s="3"/>
      <c r="H37" s="12">
        <f>SUMIFS('OB History'!C:C,'OB History'!B:B,A37)</f>
        <v>832</v>
      </c>
      <c r="I37" s="4">
        <f>AVERAGEIFS('OB History'!C:C,'OB History'!B:B,A37)</f>
        <v>14.101694915254237</v>
      </c>
      <c r="J37" s="4">
        <f t="array" ref="J37">MEDIAN(IF('OB History'!B:B=A37, 'OB History'!C:C))</f>
        <v>13</v>
      </c>
      <c r="K37" s="13">
        <f t="array" ref="K37">MAX(IF('OB History'!B:B=A37, 'OB History'!C:C))</f>
        <v>31</v>
      </c>
      <c r="L37" s="12">
        <f>COUNTIFS('OB History'!B:B,A37,'OB History'!D:D, 1)</f>
        <v>27</v>
      </c>
      <c r="M37" s="2">
        <f>COUNTIFS('OB History'!B:B,A37,'OB History'!D:D, 0)</f>
        <v>32</v>
      </c>
      <c r="N37" s="42">
        <f>LOOKUP(2, 1/('OB History'!$B:$B=A37), 'OB History'!$AD:$AD)</f>
        <v>0.4576271186440678</v>
      </c>
      <c r="O37" s="12">
        <f>SUMIFS('OB History'!F:F,'OB History'!B:B,A37)</f>
        <v>118</v>
      </c>
      <c r="P37" s="2">
        <f>SUMIFS('OB History'!E:E,'OB History'!B:B,A37)-O37</f>
        <v>123</v>
      </c>
      <c r="Q37" s="42">
        <f>LOOKUP(2, 1/('OB History'!$B:$B=A37), 'OB History'!$AB:$AB)</f>
        <v>0.50169491525423715</v>
      </c>
      <c r="R37" s="12">
        <f>SUMIFS('OB History'!H:H,'OB History'!B:B,'Old Bow v2'!A37)</f>
        <v>490</v>
      </c>
      <c r="S37" s="2">
        <f>SUMIFS('OB History'!G:G,'OB History'!B:B,'Old Bow v2'!A37)-R37</f>
        <v>504</v>
      </c>
      <c r="T37" s="42">
        <f>LOOKUP(2, 1/('OB History'!$B:$B=A37), 'OB History'!$AC:$AC)</f>
        <v>0.49898305084745759</v>
      </c>
      <c r="U37" s="2">
        <f>COUNTIFS('OB History'!$B:$B,$A$37,'OB History'!K:K, 1)</f>
        <v>2</v>
      </c>
      <c r="V37" s="2">
        <f>COUNTIFS('OB History'!$B:$B,$A$37,'OB History'!L:L, 1)</f>
        <v>15</v>
      </c>
      <c r="W37" s="2">
        <f>COUNTIFS('OB History'!$B:$B,$A$37,'OB History'!M:M, 1)</f>
        <v>3</v>
      </c>
      <c r="X37" s="2">
        <f>COUNTIFS('OB History'!$B:$B,$A$37,'OB History'!N:N, 1)</f>
        <v>15</v>
      </c>
      <c r="Y37" s="2">
        <f>COUNTIFS('OB History'!$B:$B,$A$37,'OB History'!O:O, 1)</f>
        <v>0</v>
      </c>
      <c r="Z37" s="2">
        <f>COUNTIFS('OB History'!$B:$B,$A$37,'OB History'!P:P, 1)</f>
        <v>7</v>
      </c>
      <c r="AA37" s="2">
        <f>COUNTIFS('OB History'!$B:$B,$A$37,'OB History'!Q:Q, 1)</f>
        <v>3</v>
      </c>
      <c r="AB37" s="2">
        <f>COUNTIFS('OB History'!$B:$B,$A$37,'OB History'!R:R, 1)</f>
        <v>4</v>
      </c>
      <c r="AC37" s="2">
        <f>COUNTIFS('OB History'!$B:$B,$A$37,'OB History'!S:S, 1)</f>
        <v>2</v>
      </c>
      <c r="AD37" s="2">
        <f>COUNTIFS('OB History'!$B:$B,$A$37,'OB History'!T:T, 1)</f>
        <v>2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5</v>
      </c>
      <c r="AH37" s="2">
        <f>COUNTIFS('OB History'!$B:$B,$A$37,'OB History'!X:X, 1)</f>
        <v>27</v>
      </c>
      <c r="AI37" s="2">
        <f>COUNTIFS('OB History'!$B:$B,$A$37,'OB History'!Y:Y, 1)</f>
        <v>16</v>
      </c>
      <c r="AJ37" s="2">
        <f>COUNTIFS('OB History'!$B:$B,$A$37,'OB History'!Z:Z, 1)</f>
        <v>15</v>
      </c>
    </row>
    <row r="38" spans="1:36" x14ac:dyDescent="0.25">
      <c r="A38" s="2" t="s">
        <v>14</v>
      </c>
      <c r="B38" s="2" t="s">
        <v>70</v>
      </c>
      <c r="C38" s="2" t="s">
        <v>70</v>
      </c>
      <c r="D38" s="3">
        <v>3</v>
      </c>
      <c r="E38" s="3">
        <v>1</v>
      </c>
      <c r="F38" s="3"/>
      <c r="G38" s="3"/>
      <c r="H38" s="12">
        <f>SUMIFS('OB History'!C:C,'OB History'!B:B,A38)</f>
        <v>1266</v>
      </c>
      <c r="I38" s="4">
        <f>AVERAGEIFS('OB History'!C:C,'OB History'!B:B,A38)</f>
        <v>22.607142857142858</v>
      </c>
      <c r="J38" s="4">
        <f t="array" ref="J38">MEDIAN(IF('OB History'!B:B=A38, 'OB History'!C:C))</f>
        <v>21.5</v>
      </c>
      <c r="K38" s="13">
        <f t="array" ref="K38">MAX(IF('OB History'!B:B=A38, 'OB History'!C:C))</f>
        <v>55</v>
      </c>
      <c r="L38" s="12">
        <f>COUNTIFS('OB History'!B:B,A38,'OB History'!D:D, 1)</f>
        <v>23</v>
      </c>
      <c r="M38" s="2">
        <f>COUNTIFS('OB History'!B:B,A38,'OB History'!D:D, 0)</f>
        <v>33</v>
      </c>
      <c r="N38" s="42">
        <f>LOOKUP(2, 1/('OB History'!$B:$B=A38), 'OB History'!$AD:$AD)</f>
        <v>0.4107142857142857</v>
      </c>
      <c r="O38" s="12">
        <f>SUMIFS('OB History'!F:F,'OB History'!B:B,A38)</f>
        <v>103</v>
      </c>
      <c r="P38" s="2">
        <f>SUMIFS('OB History'!E:E,'OB History'!B:B,A38)-O38</f>
        <v>125</v>
      </c>
      <c r="Q38" s="42">
        <f>LOOKUP(2, 1/('OB History'!$B:$B=A38), 'OB History'!$AB:$AB)</f>
        <v>0.44732142857142865</v>
      </c>
      <c r="R38" s="12">
        <f>SUMIFS('OB History'!H:H,'OB History'!B:B,'Old Bow v2'!A38)</f>
        <v>457</v>
      </c>
      <c r="S38" s="2">
        <f>SUMIFS('OB History'!G:G,'OB History'!B:B,'Old Bow v2'!A38)-R38</f>
        <v>495</v>
      </c>
      <c r="T38" s="42">
        <f>LOOKUP(2, 1/('OB History'!$B:$B=A38), 'OB History'!$AC:$AC)</f>
        <v>0.47857142857142854</v>
      </c>
      <c r="U38" s="2">
        <f>COUNTIFS('OB History'!$B:$B,$A$38,'OB History'!K:K, 1)</f>
        <v>5</v>
      </c>
      <c r="V38" s="2">
        <f>COUNTIFS('OB History'!$B:$B,$A$38,'OB History'!L:L, 1)</f>
        <v>5</v>
      </c>
      <c r="W38" s="2">
        <f>COUNTIFS('OB History'!$B:$B,$A$38,'OB History'!M:M, 1)</f>
        <v>0</v>
      </c>
      <c r="X38" s="2">
        <f>COUNTIFS('OB History'!$B:$B,$A$38,'OB History'!N:N, 1)</f>
        <v>16</v>
      </c>
      <c r="Y38" s="2">
        <f>COUNTIFS('OB History'!$B:$B,$A$38,'OB History'!O:O, 1)</f>
        <v>2</v>
      </c>
      <c r="Z38" s="2">
        <f>COUNTIFS('OB History'!$B:$B,$A$38,'OB History'!P:P, 1)</f>
        <v>9</v>
      </c>
      <c r="AA38" s="2">
        <f>COUNTIFS('OB History'!$B:$B,$A$38,'OB History'!Q:Q, 1)</f>
        <v>5</v>
      </c>
      <c r="AB38" s="2">
        <f>COUNTIFS('OB History'!$B:$B,$A$38,'OB History'!R:R, 1)</f>
        <v>2</v>
      </c>
      <c r="AC38" s="2">
        <f>COUNTIFS('OB History'!$B:$B,$A$38,'OB History'!S:S, 1)</f>
        <v>1</v>
      </c>
      <c r="AD38" s="2">
        <f>COUNTIFS('OB History'!$B:$B,$A$38,'OB History'!T:T, 1)</f>
        <v>1</v>
      </c>
      <c r="AE38" s="2">
        <f>COUNTIFS('OB History'!$B:$B,$A$38,'OB History'!U:U, 1)</f>
        <v>1</v>
      </c>
      <c r="AF38" s="2">
        <f>COUNTIFS('OB History'!$B:$B,$A$38,'OB History'!V:V, 1)</f>
        <v>1</v>
      </c>
      <c r="AG38" s="2">
        <f>COUNTIFS('OB History'!$B:$B,$A$38,'OB History'!W:W, 1)</f>
        <v>10</v>
      </c>
      <c r="AH38" s="2">
        <f>COUNTIFS('OB History'!$B:$B,$A$38,'OB History'!X:X, 1)</f>
        <v>20</v>
      </c>
      <c r="AI38" s="2">
        <f>COUNTIFS('OB History'!$B:$B,$A$38,'OB History'!Y:Y, 1)</f>
        <v>12</v>
      </c>
      <c r="AJ38" s="2">
        <f>COUNTIFS('OB History'!$B:$B,$A$38,'OB History'!Z:Z, 1)</f>
        <v>13</v>
      </c>
    </row>
    <row r="39" spans="1:36" x14ac:dyDescent="0.25">
      <c r="A39" s="2" t="s">
        <v>133</v>
      </c>
      <c r="B39" s="2" t="s">
        <v>70</v>
      </c>
      <c r="C39" s="2" t="s">
        <v>70</v>
      </c>
      <c r="D39" s="3"/>
      <c r="E39" s="3"/>
      <c r="F39" s="3"/>
      <c r="G39" s="3"/>
      <c r="H39" s="12">
        <f>SUMIFS('OB History'!C:C,'OB History'!B:B,A39)</f>
        <v>133</v>
      </c>
      <c r="I39" s="4">
        <f>AVERAGEIFS('OB History'!C:C,'OB History'!B:B,A39)</f>
        <v>14.777777777777779</v>
      </c>
      <c r="J39" s="4">
        <f t="array" ref="J39">MEDIAN(IF('OB History'!B:B=A39, 'OB History'!C:C))</f>
        <v>14</v>
      </c>
      <c r="K39" s="13">
        <f t="array" ref="K39">MAX(IF('OB History'!B:B=A39, 'OB History'!C:C))</f>
        <v>21</v>
      </c>
      <c r="L39" s="12">
        <f>COUNTIFS('OB History'!B:B,A39,'OB History'!D:D, 1)</f>
        <v>2</v>
      </c>
      <c r="M39" s="2">
        <f>COUNTIFS('OB History'!B:B,A39,'OB History'!D:D, 0)</f>
        <v>7</v>
      </c>
      <c r="N39" s="42">
        <f>LOOKUP(2, 1/('OB History'!$B:$B=A39), 'OB History'!$AD:$AD)</f>
        <v>0.22222222222222221</v>
      </c>
      <c r="O39" s="12">
        <f>SUMIFS('OB History'!F:F,'OB History'!B:B,A39)</f>
        <v>17</v>
      </c>
      <c r="P39" s="2">
        <f>SUMIFS('OB History'!E:E,'OB History'!B:B,A39)-O39</f>
        <v>24</v>
      </c>
      <c r="Q39" s="42">
        <f>LOOKUP(2, 1/('OB History'!$B:$B=A39), 'OB History'!$AB:$AB)</f>
        <v>0.41111111111111109</v>
      </c>
      <c r="R39" s="12">
        <f>SUMIFS('OB History'!H:H,'OB History'!B:B,'Old Bow v2'!A39)</f>
        <v>79</v>
      </c>
      <c r="S39" s="2">
        <f>SUMIFS('OB History'!G:G,'OB History'!B:B,'Old Bow v2'!A39)-R39</f>
        <v>97</v>
      </c>
      <c r="T39" s="42">
        <f>LOOKUP(2, 1/('OB History'!$B:$B=A39), 'OB History'!$AC:$AC)</f>
        <v>0.45111111111111107</v>
      </c>
      <c r="U39" s="2">
        <f>COUNTIFS('OB History'!$B:$B,$A$39,'OB History'!K:K, 1)</f>
        <v>2</v>
      </c>
      <c r="V39" s="2">
        <f>COUNTIFS('OB History'!$B:$B,$A$39,'OB History'!L:L, 1)</f>
        <v>3</v>
      </c>
      <c r="W39" s="2">
        <f>COUNTIFS('OB History'!$B:$B,$A$39,'OB History'!M:M, 1)</f>
        <v>0</v>
      </c>
      <c r="X39" s="2">
        <f>COUNTIFS('OB History'!$B:$B,$A$39,'OB History'!N:N, 1)</f>
        <v>1</v>
      </c>
      <c r="Y39" s="2">
        <f>COUNTIFS('OB History'!$B:$B,$A$39,'OB History'!O:O, 1)</f>
        <v>0</v>
      </c>
      <c r="Z39" s="2">
        <f>COUNTIFS('OB History'!$B:$B,$A$39,'OB History'!P:P, 1)</f>
        <v>2</v>
      </c>
      <c r="AA39" s="2">
        <f>COUNTIFS('OB History'!$B:$B,$A$39,'OB History'!Q:Q, 1)</f>
        <v>0</v>
      </c>
      <c r="AB39" s="2">
        <f>COUNTIFS('OB History'!$B:$B,$A$39,'OB History'!R:R, 1)</f>
        <v>1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1</v>
      </c>
      <c r="AH39" s="2">
        <f>COUNTIFS('OB History'!$B:$B,$A$39,'OB History'!X:X, 1)</f>
        <v>2</v>
      </c>
      <c r="AI39" s="2">
        <f>COUNTIFS('OB History'!$B:$B,$A$39,'OB History'!Y:Y, 1)</f>
        <v>3</v>
      </c>
      <c r="AJ39" s="2">
        <f>COUNTIFS('OB History'!$B:$B,$A$39,'OB History'!Z:Z, 1)</f>
        <v>2</v>
      </c>
    </row>
    <row r="40" spans="1:36" x14ac:dyDescent="0.25">
      <c r="A40" s="1" t="s">
        <v>37</v>
      </c>
      <c r="B40" s="2" t="s">
        <v>70</v>
      </c>
      <c r="C40" s="2" t="s">
        <v>70</v>
      </c>
      <c r="D40" s="3"/>
      <c r="E40" s="3"/>
      <c r="F40" s="3"/>
      <c r="G40" s="3"/>
      <c r="H40" s="12">
        <f>SUMIFS('OB History'!C:C,'OB History'!B:B,A40)</f>
        <v>4</v>
      </c>
      <c r="I40" s="4">
        <f>AVERAGEIFS('OB History'!C:C,'OB History'!B:B,A40)</f>
        <v>4</v>
      </c>
      <c r="J40" s="4">
        <f t="array" ref="J40">MEDIAN(IF('OB History'!B:B=A40, 'OB History'!C:C))</f>
        <v>4</v>
      </c>
      <c r="K40" s="13">
        <f t="array" ref="K40">MAX(IF('OB History'!B:B=A40, 'OB History'!C:C))</f>
        <v>4</v>
      </c>
      <c r="L40" s="12">
        <f>COUNTIFS('OB History'!B:B,A40,'OB History'!D:D, 1)</f>
        <v>1</v>
      </c>
      <c r="M40" s="2">
        <f>COUNTIFS('OB History'!B:B,A40,'OB History'!D:D, 0)</f>
        <v>0</v>
      </c>
      <c r="N40" s="42">
        <f>LOOKUP(2, 1/('OB History'!$B:$B=A40), 'OB History'!$AD:$AD)</f>
        <v>1</v>
      </c>
      <c r="O40" s="12">
        <f>SUMIFS('OB History'!F:F,'OB History'!B:B,A40)</f>
        <v>3</v>
      </c>
      <c r="P40" s="2">
        <f>SUMIFS('OB History'!E:E,'OB History'!B:B,A40)-O40</f>
        <v>0</v>
      </c>
      <c r="Q40" s="42">
        <f>LOOKUP(2, 1/('OB History'!$B:$B=A40), 'OB History'!$AB:$AB)</f>
        <v>1</v>
      </c>
      <c r="R40" s="12">
        <f>SUMIFS('OB History'!H:H,'OB History'!B:B,'Old Bow v2'!A40)</f>
        <v>9</v>
      </c>
      <c r="S40" s="2">
        <f>SUMIFS('OB History'!G:G,'OB History'!B:B,'Old Bow v2'!A40)-R40</f>
        <v>4</v>
      </c>
      <c r="T40" s="42">
        <f>LOOKUP(2, 1/('OB History'!$B:$B=A40), 'OB History'!$AC:$AC)</f>
        <v>0.69</v>
      </c>
      <c r="U40" s="2">
        <f>COUNTIFS('OB History'!$B:$B,$A$40,'OB History'!K:K, 1)</f>
        <v>0</v>
      </c>
      <c r="V40" s="2">
        <f>COUNTIFS('OB History'!$B:$B,$A$40,'OB History'!L:L, 1)</f>
        <v>0</v>
      </c>
      <c r="W40" s="2">
        <f>COUNTIFS('OB History'!$B:$B,$A$40,'OB History'!M:M, 1)</f>
        <v>0</v>
      </c>
      <c r="X40" s="2">
        <f>COUNTIFS('OB History'!$B:$B,$A$40,'OB History'!N:N, 1)</f>
        <v>0</v>
      </c>
      <c r="Y40" s="2">
        <f>COUNTIFS('OB History'!$B:$B,$A$40,'OB History'!O:O, 1)</f>
        <v>0</v>
      </c>
      <c r="Z40" s="2">
        <f>COUNTIFS('OB History'!$B:$B,$A$40,'OB History'!P:P, 1)</f>
        <v>1</v>
      </c>
      <c r="AA40" s="2">
        <f>COUNTIFS('OB History'!$B:$B,$A$40,'OB History'!Q:Q, 1)</f>
        <v>0</v>
      </c>
      <c r="AB40" s="2">
        <f>COUNTIFS('OB History'!$B:$B,$A$40,'OB History'!R:R, 1)</f>
        <v>0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0</v>
      </c>
      <c r="AH40" s="2">
        <f>COUNTIFS('OB History'!$B:$B,$A$40,'OB History'!X:X, 1)</f>
        <v>1</v>
      </c>
      <c r="AI40" s="2">
        <f>COUNTIFS('OB History'!$B:$B,$A$40,'OB History'!Y:Y, 1)</f>
        <v>0</v>
      </c>
      <c r="AJ40" s="2">
        <f>COUNTIFS('OB History'!$B:$B,$A$40,'OB History'!Z:Z, 1)</f>
        <v>1</v>
      </c>
    </row>
    <row r="41" spans="1:36" x14ac:dyDescent="0.25">
      <c r="A41" s="2" t="s">
        <v>12</v>
      </c>
      <c r="B41" s="6" t="s">
        <v>98</v>
      </c>
      <c r="C41" s="1" t="s">
        <v>131</v>
      </c>
      <c r="D41" s="3">
        <v>9</v>
      </c>
      <c r="E41" s="3">
        <v>4</v>
      </c>
      <c r="F41" s="3">
        <v>1</v>
      </c>
      <c r="G41" s="3"/>
      <c r="H41" s="12">
        <f>SUMIFS('OB History'!C:C,'OB History'!B:B,A41)</f>
        <v>2384</v>
      </c>
      <c r="I41" s="4">
        <f>AVERAGEIFS('OB History'!C:C,'OB History'!B:B,A41)</f>
        <v>25.913043478260871</v>
      </c>
      <c r="J41" s="4">
        <f t="array" ref="J41">MEDIAN(IF('OB History'!B:B=A41, 'OB History'!C:C))</f>
        <v>24.5</v>
      </c>
      <c r="K41" s="13">
        <f t="array" ref="K41">MAX(IF('OB History'!B:B=A41, 'OB History'!C:C))</f>
        <v>58</v>
      </c>
      <c r="L41" s="12">
        <f>COUNTIFS('OB History'!B:B,A41,'OB History'!D:D, 1)</f>
        <v>54</v>
      </c>
      <c r="M41" s="2">
        <f>COUNTIFS('OB History'!B:B,A41,'OB History'!D:D, 0)</f>
        <v>38</v>
      </c>
      <c r="N41" s="42">
        <f>LOOKUP(2, 1/('OB History'!$B:$B=A41), 'OB History'!$AD:$AD)</f>
        <v>0.58695652173913049</v>
      </c>
      <c r="O41" s="12">
        <f>SUMIFS('OB History'!F:F,'OB History'!B:B,A41)</f>
        <v>203</v>
      </c>
      <c r="P41" s="2">
        <f>SUMIFS('OB History'!E:E,'OB History'!B:B,A41)-O41</f>
        <v>172</v>
      </c>
      <c r="Q41" s="42">
        <f>LOOKUP(2, 1/('OB History'!$B:$B=A41), 'OB History'!$AB:$AB)</f>
        <v>0.54076086956521752</v>
      </c>
      <c r="R41" s="12">
        <f>SUMIFS('OB History'!H:H,'OB History'!B:B,'Old Bow v2'!A41)</f>
        <v>817</v>
      </c>
      <c r="S41" s="2">
        <f>SUMIFS('OB History'!G:G,'OB History'!B:B,'Old Bow v2'!A41)-R41</f>
        <v>738</v>
      </c>
      <c r="T41" s="42">
        <f>LOOKUP(2, 1/('OB History'!$B:$B=A41), 'OB History'!$AC:$AC)</f>
        <v>0.52663043478260885</v>
      </c>
      <c r="U41" s="2">
        <f>COUNTIFS('OB History'!$B:$B,$A$41,'OB History'!K:K, 1)</f>
        <v>13</v>
      </c>
      <c r="V41" s="2">
        <f>COUNTIFS('OB History'!$B:$B,$A$41,'OB History'!L:L, 1)</f>
        <v>15</v>
      </c>
      <c r="W41" s="2">
        <f>COUNTIFS('OB History'!$B:$B,$A$41,'OB History'!M:M, 1)</f>
        <v>5</v>
      </c>
      <c r="X41" s="2">
        <f>COUNTIFS('OB History'!$B:$B,$A$41,'OB History'!N:N, 1)</f>
        <v>23</v>
      </c>
      <c r="Y41" s="2">
        <f>COUNTIFS('OB History'!$B:$B,$A$41,'OB History'!O:O, 1)</f>
        <v>4</v>
      </c>
      <c r="Z41" s="2">
        <f>COUNTIFS('OB History'!$B:$B,$A$41,'OB History'!P:P, 1)</f>
        <v>20</v>
      </c>
      <c r="AA41" s="2">
        <f>COUNTIFS('OB History'!$B:$B,$A$41,'OB History'!Q:Q, 1)</f>
        <v>7</v>
      </c>
      <c r="AB41" s="2">
        <f>COUNTIFS('OB History'!$B:$B,$A$41,'OB History'!R:R, 1)</f>
        <v>10</v>
      </c>
      <c r="AC41" s="2">
        <f>COUNTIFS('OB History'!$B:$B,$A$41,'OB History'!S:S, 1)</f>
        <v>2</v>
      </c>
      <c r="AD41" s="2">
        <f>COUNTIFS('OB History'!$B:$B,$A$41,'OB History'!T:T, 1)</f>
        <v>5</v>
      </c>
      <c r="AE41" s="2">
        <f>COUNTIFS('OB History'!$B:$B,$A$41,'OB History'!U:U, 1)</f>
        <v>2</v>
      </c>
      <c r="AF41" s="2">
        <f>COUNTIFS('OB History'!$B:$B,$A$41,'OB History'!V:V, 1)</f>
        <v>5</v>
      </c>
      <c r="AG41" s="2">
        <f>COUNTIFS('OB History'!$B:$B,$A$41,'OB History'!W:W, 1)</f>
        <v>18</v>
      </c>
      <c r="AH41" s="2">
        <f>COUNTIFS('OB History'!$B:$B,$A$41,'OB History'!X:X, 1)</f>
        <v>25</v>
      </c>
      <c r="AI41" s="2">
        <f>COUNTIFS('OB History'!$B:$B,$A$41,'OB History'!Y:Y, 1)</f>
        <v>22</v>
      </c>
      <c r="AJ41" s="2">
        <f>COUNTIFS('OB History'!$B:$B,$A$41,'OB History'!Z:Z, 1)</f>
        <v>27</v>
      </c>
    </row>
    <row r="42" spans="1:36" x14ac:dyDescent="0.25">
      <c r="A42" s="2" t="s">
        <v>2</v>
      </c>
      <c r="B42" s="6" t="s">
        <v>54</v>
      </c>
      <c r="C42" s="2" t="s">
        <v>70</v>
      </c>
      <c r="D42" s="3">
        <v>6</v>
      </c>
      <c r="E42" s="3"/>
      <c r="F42" s="3">
        <v>1</v>
      </c>
      <c r="G42" s="3"/>
      <c r="H42" s="12">
        <f>SUMIFS('OB History'!C:C,'OB History'!B:B,A42)</f>
        <v>1015</v>
      </c>
      <c r="I42" s="4">
        <f>AVERAGEIFS('OB History'!C:C,'OB History'!B:B,A42)</f>
        <v>28.194444444444443</v>
      </c>
      <c r="J42" s="4">
        <f t="array" ref="J42">MEDIAN(IF('OB History'!B:B=A42, 'OB History'!C:C))</f>
        <v>26.5</v>
      </c>
      <c r="K42" s="13">
        <f t="array" ref="K42">MAX(IF('OB History'!B:B=A42, 'OB History'!C:C))</f>
        <v>68</v>
      </c>
      <c r="L42" s="12">
        <f>COUNTIFS('OB History'!B:B,A42,'OB History'!D:D, 1)</f>
        <v>18</v>
      </c>
      <c r="M42" s="2">
        <f>COUNTIFS('OB History'!B:B,A42,'OB History'!D:D, 0)</f>
        <v>18</v>
      </c>
      <c r="N42" s="42">
        <f>LOOKUP(2, 1/('OB History'!$B:$B=A42), 'OB History'!$AD:$AD)</f>
        <v>0.5</v>
      </c>
      <c r="O42" s="12">
        <f>SUMIFS('OB History'!F:F,'OB History'!B:B,A42)</f>
        <v>83</v>
      </c>
      <c r="P42" s="2">
        <f>SUMIFS('OB History'!E:E,'OB History'!B:B,A42)-O42</f>
        <v>67</v>
      </c>
      <c r="Q42" s="42">
        <f>LOOKUP(2, 1/('OB History'!$B:$B=A42), 'OB History'!$AB:$AB)</f>
        <v>0.58333333333333326</v>
      </c>
      <c r="R42" s="12">
        <f>SUMIFS('OB History'!H:H,'OB History'!B:B,'Old Bow v2'!A42)</f>
        <v>333</v>
      </c>
      <c r="S42" s="2">
        <f>SUMIFS('OB History'!G:G,'OB History'!B:B,'Old Bow v2'!A42)-R42</f>
        <v>300</v>
      </c>
      <c r="T42" s="42">
        <f>LOOKUP(2, 1/('OB History'!$B:$B=A42), 'OB History'!$AC:$AC)</f>
        <v>0.53888888888888897</v>
      </c>
      <c r="U42" s="2">
        <f>COUNTIFS('OB History'!$B:$B,$A$42,'OB History'!K:K, 1)</f>
        <v>6</v>
      </c>
      <c r="V42" s="2">
        <f>COUNTIFS('OB History'!$B:$B,$A$42,'OB History'!L:L, 1)</f>
        <v>8</v>
      </c>
      <c r="W42" s="2">
        <f>COUNTIFS('OB History'!$B:$B,$A$42,'OB History'!M:M, 1)</f>
        <v>4</v>
      </c>
      <c r="X42" s="2">
        <f>COUNTIFS('OB History'!$B:$B,$A$42,'OB History'!N:N, 1)</f>
        <v>15</v>
      </c>
      <c r="Y42" s="2">
        <f>COUNTIFS('OB History'!$B:$B,$A$42,'OB History'!O:O, 1)</f>
        <v>1</v>
      </c>
      <c r="Z42" s="2">
        <f>COUNTIFS('OB History'!$B:$B,$A$42,'OB History'!P:P, 1)</f>
        <v>5</v>
      </c>
      <c r="AA42" s="2">
        <f>COUNTIFS('OB History'!$B:$B,$A$42,'OB History'!Q:Q, 1)</f>
        <v>0</v>
      </c>
      <c r="AB42" s="2">
        <f>COUNTIFS('OB History'!$B:$B,$A$42,'OB History'!R:R, 1)</f>
        <v>3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8</v>
      </c>
      <c r="AH42" s="2">
        <f>COUNTIFS('OB History'!$B:$B,$A$42,'OB History'!X:X, 1)</f>
        <v>10</v>
      </c>
      <c r="AI42" s="2">
        <f>COUNTIFS('OB History'!$B:$B,$A$42,'OB History'!Y:Y, 1)</f>
        <v>12</v>
      </c>
      <c r="AJ42" s="2">
        <f>COUNTIFS('OB History'!$B:$B,$A$42,'OB History'!Z:Z, 1)</f>
        <v>11</v>
      </c>
    </row>
    <row r="43" spans="1:36" x14ac:dyDescent="0.25">
      <c r="A43" s="2" t="s">
        <v>48</v>
      </c>
      <c r="B43" s="6" t="s">
        <v>54</v>
      </c>
      <c r="C43" s="6" t="s">
        <v>70</v>
      </c>
      <c r="D43" s="3"/>
      <c r="E43" s="3"/>
      <c r="F43" s="3"/>
      <c r="G43" s="3"/>
      <c r="H43" s="12">
        <f>SUMIFS('OB History'!C:C,'OB History'!B:B,A43)</f>
        <v>102</v>
      </c>
      <c r="I43" s="4">
        <f>AVERAGEIFS('OB History'!C:C,'OB History'!B:B,A43)</f>
        <v>17</v>
      </c>
      <c r="J43" s="4">
        <f t="array" ref="J43">MEDIAN(IF('OB History'!B:B=A43, 'OB History'!C:C))</f>
        <v>14</v>
      </c>
      <c r="K43" s="13">
        <f t="array" ref="K43">MAX(IF('OB History'!B:B=A43, 'OB History'!C:C))</f>
        <v>29</v>
      </c>
      <c r="L43" s="12">
        <f>COUNTIFS('OB History'!B:B,A43,'OB History'!D:D, 1)</f>
        <v>5</v>
      </c>
      <c r="M43" s="2">
        <f>COUNTIFS('OB History'!B:B,A43,'OB History'!D:D, 0)</f>
        <v>1</v>
      </c>
      <c r="N43" s="42">
        <f>LOOKUP(2, 1/('OB History'!$B:$B=A43), 'OB History'!$AD:$AD)</f>
        <v>0.83333333333333337</v>
      </c>
      <c r="O43" s="12">
        <f>SUMIFS('OB History'!F:F,'OB History'!B:B,A43)</f>
        <v>17</v>
      </c>
      <c r="P43" s="2">
        <f>SUMIFS('OB History'!E:E,'OB History'!B:B,A43)-O43</f>
        <v>11</v>
      </c>
      <c r="Q43" s="42">
        <f>LOOKUP(2, 1/('OB History'!$B:$B=A43), 'OB History'!$AB:$AB)</f>
        <v>0.61666666666666659</v>
      </c>
      <c r="R43" s="12">
        <f>SUMIFS('OB History'!H:H,'OB History'!B:B,'Old Bow v2'!A43)</f>
        <v>66</v>
      </c>
      <c r="S43" s="2">
        <f>SUMIFS('OB History'!G:G,'OB History'!B:B,'Old Bow v2'!A43)-R43</f>
        <v>48</v>
      </c>
      <c r="T43" s="42">
        <f>LOOKUP(2, 1/('OB History'!$B:$B=A43), 'OB History'!$AC:$AC)</f>
        <v>0.58166666666666667</v>
      </c>
      <c r="U43" s="2">
        <f>COUNTIFS('OB History'!$B:$B,$A$43,'OB History'!K:K, 1)</f>
        <v>1</v>
      </c>
      <c r="V43" s="2">
        <f>COUNTIFS('OB History'!$B:$B,$A$43,'OB History'!L:L, 1)</f>
        <v>2</v>
      </c>
      <c r="W43" s="2">
        <f>COUNTIFS('OB History'!$B:$B,$A$43,'OB History'!M:M, 1)</f>
        <v>1</v>
      </c>
      <c r="X43" s="2">
        <f>COUNTIFS('OB History'!$B:$B,$A$43,'OB History'!N:N, 1)</f>
        <v>2</v>
      </c>
      <c r="Y43" s="2">
        <f>COUNTIFS('OB History'!$B:$B,$A$43,'OB History'!O:O, 1)</f>
        <v>2</v>
      </c>
      <c r="Z43" s="2">
        <f>COUNTIFS('OB History'!$B:$B,$A$43,'OB History'!P:P, 1)</f>
        <v>1</v>
      </c>
      <c r="AA43" s="2">
        <f>COUNTIFS('OB History'!$B:$B,$A$43,'OB History'!Q:Q, 1)</f>
        <v>3</v>
      </c>
      <c r="AB43" s="2">
        <f>COUNTIFS('OB History'!$B:$B,$A$43,'OB History'!R:R, 1)</f>
        <v>1</v>
      </c>
      <c r="AC43" s="2">
        <f>COUNTIFS('OB History'!$B:$B,$A$43,'OB History'!S:S, 1)</f>
        <v>1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1</v>
      </c>
      <c r="AG43" s="2">
        <f>COUNTIFS('OB History'!$B:$B,$A$43,'OB History'!W:W, 1)</f>
        <v>1</v>
      </c>
      <c r="AH43" s="2">
        <f>COUNTIFS('OB History'!$B:$B,$A$43,'OB History'!X:X, 1)</f>
        <v>1</v>
      </c>
      <c r="AI43" s="2">
        <f>COUNTIFS('OB History'!$B:$B,$A$43,'OB History'!Y:Y, 1)</f>
        <v>0</v>
      </c>
      <c r="AJ43" s="2">
        <f>COUNTIFS('OB History'!$B:$B,$A$43,'OB History'!Z:Z, 1)</f>
        <v>0</v>
      </c>
    </row>
    <row r="44" spans="1:36" x14ac:dyDescent="0.25">
      <c r="A44" s="2" t="s">
        <v>5</v>
      </c>
      <c r="B44" s="6" t="s">
        <v>98</v>
      </c>
      <c r="C44" s="1" t="s">
        <v>131</v>
      </c>
      <c r="D44" s="3">
        <v>3</v>
      </c>
      <c r="E44" s="3"/>
      <c r="F44" s="3"/>
      <c r="G44" s="3"/>
      <c r="H44" s="12">
        <f>SUMIFS('OB History'!C:C,'OB History'!B:B,A44)</f>
        <v>775</v>
      </c>
      <c r="I44" s="4">
        <f>AVERAGEIFS('OB History'!C:C,'OB History'!B:B,A44)</f>
        <v>22.142857142857142</v>
      </c>
      <c r="J44" s="4">
        <f t="array" ref="J44">MEDIAN(IF('OB History'!B:B=A44, 'OB History'!C:C))</f>
        <v>21</v>
      </c>
      <c r="K44" s="13">
        <f t="array" ref="K44">MAX(IF('OB History'!B:B=A44, 'OB History'!C:C))</f>
        <v>51</v>
      </c>
      <c r="L44" s="12">
        <f>COUNTIFS('OB History'!B:B,A44,'OB History'!D:D, 1)</f>
        <v>14</v>
      </c>
      <c r="M44" s="2">
        <f>COUNTIFS('OB History'!B:B,A44,'OB History'!D:D, 0)</f>
        <v>21</v>
      </c>
      <c r="N44" s="42">
        <f>LOOKUP(2, 1/('OB History'!$B:$B=A44), 'OB History'!$AD:$AD)</f>
        <v>0.4</v>
      </c>
      <c r="O44" s="12">
        <f>SUMIFS('OB History'!F:F,'OB History'!B:B,A44)</f>
        <v>68</v>
      </c>
      <c r="P44" s="2">
        <f>SUMIFS('OB History'!E:E,'OB History'!B:B,A44)-O44</f>
        <v>80</v>
      </c>
      <c r="Q44" s="42">
        <f>LOOKUP(2, 1/('OB History'!$B:$B=A44), 'OB History'!$AB:$AB)</f>
        <v>0.45857142857142857</v>
      </c>
      <c r="R44" s="12">
        <f>SUMIFS('OB History'!H:H,'OB History'!B:B,'Old Bow v2'!A44)</f>
        <v>300</v>
      </c>
      <c r="S44" s="2">
        <f>SUMIFS('OB History'!G:G,'OB History'!B:B,'Old Bow v2'!A44)-R44</f>
        <v>319</v>
      </c>
      <c r="T44" s="42">
        <f>LOOKUP(2, 1/('OB History'!$B:$B=A44), 'OB History'!$AC:$AC)</f>
        <v>0.48114285714285704</v>
      </c>
      <c r="U44" s="2">
        <f>COUNTIFS('OB History'!$B:$B,$A$44,'OB History'!K:K, 1)</f>
        <v>9</v>
      </c>
      <c r="V44" s="2">
        <f>COUNTIFS('OB History'!$B:$B,$A$44,'OB History'!L:L, 1)</f>
        <v>5</v>
      </c>
      <c r="W44" s="2">
        <f>COUNTIFS('OB History'!$B:$B,$A$44,'OB History'!M:M, 1)</f>
        <v>5</v>
      </c>
      <c r="X44" s="2">
        <f>COUNTIFS('OB History'!$B:$B,$A$44,'OB History'!N:N, 1)</f>
        <v>6</v>
      </c>
      <c r="Y44" s="2">
        <f>COUNTIFS('OB History'!$B:$B,$A$44,'OB History'!O:O, 1)</f>
        <v>4</v>
      </c>
      <c r="Z44" s="2">
        <f>COUNTIFS('OB History'!$B:$B,$A$44,'OB History'!P:P, 1)</f>
        <v>4</v>
      </c>
      <c r="AA44" s="2">
        <f>COUNTIFS('OB History'!$B:$B,$A$44,'OB History'!Q:Q, 1)</f>
        <v>1</v>
      </c>
      <c r="AB44" s="2">
        <f>COUNTIFS('OB History'!$B:$B,$A$44,'OB History'!R:R, 1)</f>
        <v>4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3</v>
      </c>
      <c r="AH44" s="2">
        <f>COUNTIFS('OB History'!$B:$B,$A$44,'OB History'!X:X, 1)</f>
        <v>10</v>
      </c>
      <c r="AI44" s="2">
        <f>COUNTIFS('OB History'!$B:$B,$A$44,'OB History'!Y:Y, 1)</f>
        <v>7</v>
      </c>
      <c r="AJ44" s="2">
        <f>COUNTIFS('OB History'!$B:$B,$A$44,'OB History'!Z:Z, 1)</f>
        <v>9</v>
      </c>
    </row>
    <row r="45" spans="1:36" x14ac:dyDescent="0.25">
      <c r="A45" s="2" t="s">
        <v>32</v>
      </c>
      <c r="B45" s="2" t="s">
        <v>70</v>
      </c>
      <c r="C45" s="2" t="s">
        <v>70</v>
      </c>
      <c r="D45" s="3">
        <v>1</v>
      </c>
      <c r="E45" s="3"/>
      <c r="F45" s="3"/>
      <c r="G45" s="3"/>
      <c r="H45" s="12">
        <f>SUMIFS('OB History'!C:C,'OB History'!B:B,A45)</f>
        <v>299</v>
      </c>
      <c r="I45" s="4">
        <f>AVERAGEIFS('OB History'!C:C,'OB History'!B:B,A45)</f>
        <v>9.34375</v>
      </c>
      <c r="J45" s="4">
        <f t="array" ref="J45">MEDIAN(IF('OB History'!B:B=A45, 'OB History'!C:C))</f>
        <v>9</v>
      </c>
      <c r="K45" s="13">
        <f t="array" ref="K45">MAX(IF('OB History'!B:B=A45, 'OB History'!C:C))</f>
        <v>28</v>
      </c>
      <c r="L45" s="12">
        <f>COUNTIFS('OB History'!B:B,A45,'OB History'!D:D, 1)</f>
        <v>15</v>
      </c>
      <c r="M45" s="2">
        <f>COUNTIFS('OB History'!B:B,A45,'OB History'!D:D, 0)</f>
        <v>17</v>
      </c>
      <c r="N45" s="42">
        <f>LOOKUP(2, 1/('OB History'!$B:$B=A45), 'OB History'!$AD:$AD)</f>
        <v>0.46875</v>
      </c>
      <c r="O45" s="12">
        <f>SUMIFS('OB History'!F:F,'OB History'!B:B,A45)</f>
        <v>61</v>
      </c>
      <c r="P45" s="2">
        <f>SUMIFS('OB History'!E:E,'OB History'!B:B,A45)-O45</f>
        <v>69</v>
      </c>
      <c r="Q45" s="42">
        <f>LOOKUP(2, 1/('OB History'!$B:$B=A45), 'OB History'!$AB:$AB)</f>
        <v>0.44843749999999999</v>
      </c>
      <c r="R45" s="12">
        <f>SUMIFS('OB History'!H:H,'OB History'!B:B,'Old Bow v2'!A45)</f>
        <v>258</v>
      </c>
      <c r="S45" s="2">
        <f>SUMIFS('OB History'!G:G,'OB History'!B:B,'Old Bow v2'!A45)-R45</f>
        <v>282</v>
      </c>
      <c r="T45" s="42">
        <f>LOOKUP(2, 1/('OB History'!$B:$B=A45), 'OB History'!$AC:$AC)</f>
        <v>0.47062500000000013</v>
      </c>
      <c r="U45" s="2">
        <f>COUNTIFS('OB History'!$B:$B,$A$45,'OB History'!K:K, 1)</f>
        <v>3</v>
      </c>
      <c r="V45" s="2">
        <f>COUNTIFS('OB History'!$B:$B,$A$45,'OB History'!L:L, 1)</f>
        <v>3</v>
      </c>
      <c r="W45" s="2">
        <f>COUNTIFS('OB History'!$B:$B,$A$45,'OB History'!M:M, 1)</f>
        <v>5</v>
      </c>
      <c r="X45" s="2">
        <f>COUNTIFS('OB History'!$B:$B,$A$45,'OB History'!N:N, 1)</f>
        <v>10</v>
      </c>
      <c r="Y45" s="2">
        <f>COUNTIFS('OB History'!$B:$B,$A$45,'OB History'!O:O, 1)</f>
        <v>0</v>
      </c>
      <c r="Z45" s="2">
        <f>COUNTIFS('OB History'!$B:$B,$A$45,'OB History'!P:P, 1)</f>
        <v>4</v>
      </c>
      <c r="AA45" s="2">
        <f>COUNTIFS('OB History'!$B:$B,$A$45,'OB History'!Q:Q, 1)</f>
        <v>2</v>
      </c>
      <c r="AB45" s="2">
        <f>COUNTIFS('OB History'!$B:$B,$A$45,'OB History'!R:R, 1)</f>
        <v>6</v>
      </c>
      <c r="AC45" s="2">
        <f>COUNTIFS('OB History'!$B:$B,$A$45,'OB History'!S:S, 1)</f>
        <v>0</v>
      </c>
      <c r="AD45" s="2">
        <f>COUNTIFS('OB History'!$B:$B,$A$45,'OB History'!T:T, 1)</f>
        <v>1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3</v>
      </c>
      <c r="AH45" s="2">
        <f>COUNTIFS('OB History'!$B:$B,$A$45,'OB History'!X:X, 1)</f>
        <v>8</v>
      </c>
      <c r="AI45" s="2">
        <f>COUNTIFS('OB History'!$B:$B,$A$45,'OB History'!Y:Y, 1)</f>
        <v>7</v>
      </c>
      <c r="AJ45" s="2">
        <f>COUNTIFS('OB History'!$B:$B,$A$45,'OB History'!Z:Z, 1)</f>
        <v>9</v>
      </c>
    </row>
    <row r="46" spans="1:36" x14ac:dyDescent="0.25">
      <c r="A46" s="2" t="s">
        <v>214</v>
      </c>
      <c r="B46" s="2" t="s">
        <v>70</v>
      </c>
      <c r="C46" s="2" t="s">
        <v>70</v>
      </c>
      <c r="D46" s="3"/>
      <c r="E46" s="3"/>
      <c r="F46" s="3"/>
      <c r="G46" s="3"/>
      <c r="H46" s="12">
        <f>SUMIFS('OB History'!C:C,'OB History'!B:B,A46)</f>
        <v>67</v>
      </c>
      <c r="I46" s="4">
        <f>AVERAGEIFS('OB History'!C:C,'OB History'!B:B,A46)</f>
        <v>7.4444444444444446</v>
      </c>
      <c r="J46" s="4">
        <f t="array" ref="J46">MEDIAN(IF('OB History'!B:B=A46, 'OB History'!C:C))</f>
        <v>5</v>
      </c>
      <c r="K46" s="13">
        <f t="array" ref="K46">MAX(IF('OB History'!B:B=A46, 'OB History'!C:C))</f>
        <v>16</v>
      </c>
      <c r="L46" s="12">
        <f>COUNTIFS('OB History'!B:B,A46,'OB History'!D:D, 1)</f>
        <v>1</v>
      </c>
      <c r="M46" s="2">
        <f>COUNTIFS('OB History'!B:B,A46,'OB History'!D:D, 0)</f>
        <v>8</v>
      </c>
      <c r="N46" s="42">
        <f>LOOKUP(2, 1/('OB History'!$B:$B=A46), 'OB History'!$AD:$AD)</f>
        <v>0.1111111111111111</v>
      </c>
      <c r="O46" s="12">
        <f>SUMIFS('OB History'!F:F,'OB History'!B:B,A46)</f>
        <v>11</v>
      </c>
      <c r="P46" s="2">
        <f>SUMIFS('OB History'!E:E,'OB History'!B:B,A46)-O46</f>
        <v>25</v>
      </c>
      <c r="Q46" s="42">
        <f>LOOKUP(2, 1/('OB History'!$B:$B=A46), 'OB History'!$AB:$AB)</f>
        <v>0.28333333333333333</v>
      </c>
      <c r="R46" s="12">
        <f>SUMIFS('OB History'!H:H,'OB History'!B:B,'Old Bow v2'!A46)</f>
        <v>63</v>
      </c>
      <c r="S46" s="2">
        <f>SUMIFS('OB History'!G:G,'OB History'!B:B,'Old Bow v2'!A46)-R46</f>
        <v>89</v>
      </c>
      <c r="T46" s="42">
        <f>LOOKUP(2, 1/('OB History'!$B:$B=A46), 'OB History'!$AC:$AC)</f>
        <v>0.40111111111111103</v>
      </c>
      <c r="U46" s="2">
        <f>COUNTIFS('OB History'!$B:$B,$A$46,'OB History'!K:K, 1)</f>
        <v>0</v>
      </c>
      <c r="V46" s="2">
        <f>COUNTIFS('OB History'!$B:$B,$A$46,'OB History'!L:L, 1)</f>
        <v>2</v>
      </c>
      <c r="W46" s="2">
        <f>COUNTIFS('OB History'!$B:$B,$A$46,'OB History'!M:M, 1)</f>
        <v>1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0</v>
      </c>
      <c r="AA46" s="2">
        <f>COUNTIFS('OB History'!$B:$B,$A$46,'OB History'!Q:Q, 1)</f>
        <v>1</v>
      </c>
      <c r="AB46" s="2">
        <f>COUNTIFS('OB History'!$B:$B,$A$46,'OB History'!R:R, 1)</f>
        <v>1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1</v>
      </c>
      <c r="AH46" s="2">
        <f>COUNTIFS('OB History'!$B:$B,$A$46,'OB History'!X:X, 1)</f>
        <v>2</v>
      </c>
      <c r="AI46" s="2"/>
      <c r="AJ46" s="2"/>
    </row>
    <row r="47" spans="1:36" x14ac:dyDescent="0.25">
      <c r="A47" s="2" t="s">
        <v>113</v>
      </c>
      <c r="B47" s="2" t="s">
        <v>70</v>
      </c>
      <c r="C47" s="2" t="s">
        <v>70</v>
      </c>
      <c r="D47" s="3">
        <v>1</v>
      </c>
      <c r="E47" s="3"/>
      <c r="F47" s="3"/>
      <c r="G47" s="3"/>
      <c r="H47" s="12">
        <f>SUMIFS('OB History'!C:C,'OB History'!B:B,A47)</f>
        <v>535</v>
      </c>
      <c r="I47" s="4">
        <f>AVERAGEIFS('OB History'!C:C,'OB History'!B:B,A47)</f>
        <v>19.814814814814813</v>
      </c>
      <c r="J47" s="4">
        <f t="array" ref="J47">MEDIAN(IF('OB History'!B:B=A47, 'OB History'!C:C))</f>
        <v>17</v>
      </c>
      <c r="K47" s="13">
        <f t="array" ref="K47">MAX(IF('OB History'!B:B=A47, 'OB History'!C:C))</f>
        <v>48</v>
      </c>
      <c r="L47" s="12">
        <f>COUNTIFS('OB History'!B:B,A47,'OB History'!D:D, 1)</f>
        <v>14</v>
      </c>
      <c r="M47" s="2">
        <f>COUNTIFS('OB History'!B:B,A47,'OB History'!D:D, 0)</f>
        <v>13</v>
      </c>
      <c r="N47" s="42">
        <f>LOOKUP(2, 1/('OB History'!$B:$B=A47), 'OB History'!$AD:$AD)</f>
        <v>0.51851851851851849</v>
      </c>
      <c r="O47" s="12">
        <f>SUMIFS('OB History'!F:F,'OB History'!B:B,A47)</f>
        <v>56</v>
      </c>
      <c r="P47" s="2">
        <f>SUMIFS('OB History'!E:E,'OB History'!B:B,A47)-O47</f>
        <v>56</v>
      </c>
      <c r="Q47" s="42">
        <f>LOOKUP(2, 1/('OB History'!$B:$B=A47), 'OB History'!$AB:$AB)</f>
        <v>0.50370370370370365</v>
      </c>
      <c r="R47" s="12">
        <f>SUMIFS('OB History'!H:H,'OB History'!B:B,'Old Bow v2'!A47)</f>
        <v>235</v>
      </c>
      <c r="S47" s="2">
        <f>SUMIFS('OB History'!G:G,'OB History'!B:B,'Old Bow v2'!A47)-R47</f>
        <v>237</v>
      </c>
      <c r="T47" s="42">
        <f>LOOKUP(2, 1/('OB History'!$B:$B=A47), 'OB History'!$AC:$AC)</f>
        <v>0.50074074074074082</v>
      </c>
      <c r="U47" s="2">
        <f>COUNTIFS('OB History'!$B:$B,$A$47,'OB History'!K:K, 1)</f>
        <v>3</v>
      </c>
      <c r="V47" s="2">
        <f>COUNTIFS('OB History'!$B:$B,$A$47,'OB History'!L:L, 1)</f>
        <v>4</v>
      </c>
      <c r="W47" s="2">
        <f>COUNTIFS('OB History'!$B:$B,$A$47,'OB History'!M:M, 1)</f>
        <v>0</v>
      </c>
      <c r="X47" s="2">
        <f>COUNTIFS('OB History'!$B:$B,$A$47,'OB History'!N:N, 1)</f>
        <v>6</v>
      </c>
      <c r="Y47" s="2">
        <f>COUNTIFS('OB History'!$B:$B,$A$47,'OB History'!O:O, 1)</f>
        <v>5</v>
      </c>
      <c r="Z47" s="2">
        <f>COUNTIFS('OB History'!$B:$B,$A$47,'OB History'!P:P, 1)</f>
        <v>1</v>
      </c>
      <c r="AA47" s="2">
        <f>COUNTIFS('OB History'!$B:$B,$A$47,'OB History'!Q:Q, 1)</f>
        <v>3</v>
      </c>
      <c r="AB47" s="2">
        <f>COUNTIFS('OB History'!$B:$B,$A$47,'OB History'!R:R, 1)</f>
        <v>4</v>
      </c>
      <c r="AC47" s="2">
        <f>COUNTIFS('OB History'!$B:$B,$A$47,'OB History'!S:S, 1)</f>
        <v>1</v>
      </c>
      <c r="AD47" s="2">
        <f>COUNTIFS('OB History'!$B:$B,$A$47,'OB History'!T:T, 1)</f>
        <v>1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5</v>
      </c>
      <c r="AH47" s="2">
        <f>COUNTIFS('OB History'!$B:$B,$A$47,'OB History'!X:X, 1)</f>
        <v>6</v>
      </c>
      <c r="AI47" s="2">
        <f>COUNTIFS('OB History'!$B:$B,$A$47,'OB History'!Y:Y, 1)</f>
        <v>10</v>
      </c>
      <c r="AJ47" s="2">
        <f>COUNTIFS('OB History'!$B:$B,$A$47,'OB History'!Z:Z, 1)</f>
        <v>7</v>
      </c>
    </row>
    <row r="48" spans="1:36" x14ac:dyDescent="0.25">
      <c r="A48" s="2" t="s">
        <v>121</v>
      </c>
      <c r="B48" s="2" t="s">
        <v>70</v>
      </c>
      <c r="C48" s="2" t="s">
        <v>70</v>
      </c>
      <c r="D48" s="3"/>
      <c r="E48" s="3"/>
      <c r="F48" s="3"/>
      <c r="G48" s="3"/>
      <c r="H48" s="12">
        <f>SUMIFS('OB History'!C:C,'OB History'!B:B,A48)</f>
        <v>4</v>
      </c>
      <c r="I48" s="4">
        <f>AVERAGEIFS('OB History'!C:C,'OB History'!B:B,A48)</f>
        <v>4</v>
      </c>
      <c r="J48" s="4">
        <f t="array" ref="J48">MEDIAN(IF('OB History'!B:B=A48, 'OB History'!C:C))</f>
        <v>4</v>
      </c>
      <c r="K48" s="13">
        <f t="array" ref="K48">MAX(IF('OB History'!B:B=A48, 'OB History'!C:C))</f>
        <v>4</v>
      </c>
      <c r="L48" s="12">
        <f>COUNTIFS('OB History'!B:B,A48,'OB History'!D:D, 1)</f>
        <v>0</v>
      </c>
      <c r="M48" s="2">
        <f>COUNTIFS('OB History'!B:B,A48,'OB History'!D:D, 0)</f>
        <v>1</v>
      </c>
      <c r="N48" s="42">
        <f>LOOKUP(2, 1/('OB History'!$B:$B=A48), 'OB History'!$AD:$AD)</f>
        <v>0</v>
      </c>
      <c r="O48" s="12">
        <f>SUMIFS('OB History'!F:F,'OB History'!B:B,A48)</f>
        <v>2</v>
      </c>
      <c r="P48" s="2">
        <f>SUMIFS('OB History'!E:E,'OB History'!B:B,A48)-O48</f>
        <v>3</v>
      </c>
      <c r="Q48" s="42">
        <f>LOOKUP(2, 1/('OB History'!$B:$B=A48), 'OB History'!$AB:$AB)</f>
        <v>0.4</v>
      </c>
      <c r="R48" s="12">
        <f>SUMIFS('OB History'!H:H,'OB History'!B:B,'Old Bow v2'!A48)</f>
        <v>8</v>
      </c>
      <c r="S48" s="2">
        <f>SUMIFS('OB History'!G:G,'OB History'!B:B,'Old Bow v2'!A48)-R48</f>
        <v>10</v>
      </c>
      <c r="T48" s="42">
        <f>LOOKUP(2, 1/('OB History'!$B:$B=A48), 'OB History'!$AC:$AC)</f>
        <v>0.44</v>
      </c>
      <c r="U48" s="2">
        <f>COUNTIFS('OB History'!$B:$B,$A$48,'OB History'!K:K, 1)</f>
        <v>1</v>
      </c>
      <c r="V48" s="2">
        <f>COUNTIFS('OB History'!$B:$B,$A$48,'OB History'!L:L, 1)</f>
        <v>0</v>
      </c>
      <c r="W48" s="2">
        <f>COUNTIFS('OB History'!$B:$B,$A$48,'OB History'!M:M, 1)</f>
        <v>0</v>
      </c>
      <c r="X48" s="2">
        <f>COUNTIFS('OB History'!$B:$B,$A$48,'OB History'!N:N, 1)</f>
        <v>0</v>
      </c>
      <c r="Y48" s="2">
        <f>COUNTIFS('OB History'!$B:$B,$A$48,'OB History'!O:O, 1)</f>
        <v>0</v>
      </c>
      <c r="Z48" s="2">
        <f>COUNTIFS('OB History'!$B:$B,$A$48,'OB History'!P:P, 1)</f>
        <v>1</v>
      </c>
      <c r="AA48" s="2">
        <f>COUNTIFS('OB History'!$B:$B,$A$48,'OB History'!Q:Q, 1)</f>
        <v>0</v>
      </c>
      <c r="AB48" s="2">
        <f>COUNTIFS('OB History'!$B:$B,$A$48,'OB History'!R:R, 1)</f>
        <v>0</v>
      </c>
      <c r="AC48" s="2">
        <f>COUNTIFS('OB History'!$B:$B,$A$48,'OB History'!S:S, 1)</f>
        <v>0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0</v>
      </c>
      <c r="AH48" s="2">
        <f>COUNTIFS('OB History'!$B:$B,$A$48,'OB History'!X:X, 1)</f>
        <v>0</v>
      </c>
      <c r="AI48" s="2">
        <f>COUNTIFS('OB History'!$B:$B,$A$48,'OB History'!Y:Y, 1)</f>
        <v>0</v>
      </c>
      <c r="AJ48" s="2">
        <f>COUNTIFS('OB History'!$B:$B,$A$48,'OB History'!Z:Z, 1)</f>
        <v>0</v>
      </c>
    </row>
    <row r="49" spans="1:36" x14ac:dyDescent="0.25">
      <c r="A49" s="2" t="s">
        <v>34</v>
      </c>
      <c r="B49" s="2" t="s">
        <v>70</v>
      </c>
      <c r="C49" s="2" t="s">
        <v>70</v>
      </c>
      <c r="D49" s="3">
        <v>2</v>
      </c>
      <c r="E49" s="3"/>
      <c r="F49" s="3"/>
      <c r="G49" s="3"/>
      <c r="H49" s="12">
        <f>SUMIFS('OB History'!C:C,'OB History'!B:B,A49)</f>
        <v>500</v>
      </c>
      <c r="I49" s="4">
        <f>AVERAGEIFS('OB History'!C:C,'OB History'!B:B,A49)</f>
        <v>20</v>
      </c>
      <c r="J49" s="4">
        <f t="array" ref="J49">MEDIAN(IF('OB History'!B:B=A49, 'OB History'!C:C))</f>
        <v>18</v>
      </c>
      <c r="K49" s="13">
        <f t="array" ref="K49">MAX(IF('OB History'!B:B=A49, 'OB History'!C:C))</f>
        <v>40</v>
      </c>
      <c r="L49" s="12">
        <f>COUNTIFS('OB History'!B:B,A49,'OB History'!D:D, 1)</f>
        <v>14</v>
      </c>
      <c r="M49" s="2">
        <f>COUNTIFS('OB History'!B:B,A49,'OB History'!D:D, 0)</f>
        <v>11</v>
      </c>
      <c r="N49" s="42">
        <f>LOOKUP(2, 1/('OB History'!$B:$B=A49), 'OB History'!$AD:$AD)</f>
        <v>0.56000000000000005</v>
      </c>
      <c r="O49" s="12">
        <f>SUMIFS('OB History'!F:F,'OB History'!B:B,A49)</f>
        <v>55</v>
      </c>
      <c r="P49" s="2">
        <f>SUMIFS('OB History'!E:E,'OB History'!B:B,A49)-O49</f>
        <v>46</v>
      </c>
      <c r="Q49" s="42">
        <f>LOOKUP(2, 1/('OB History'!$B:$B=A49), 'OB History'!$AB:$AB)</f>
        <v>0.55199999999999994</v>
      </c>
      <c r="R49" s="12">
        <f>SUMIFS('OB History'!H:H,'OB History'!B:B,'Old Bow v2'!A49)</f>
        <v>209</v>
      </c>
      <c r="S49" s="2">
        <f>SUMIFS('OB History'!G:G,'OB History'!B:B,'Old Bow v2'!A49)-R49</f>
        <v>211</v>
      </c>
      <c r="T49" s="42">
        <f>LOOKUP(2, 1/('OB History'!$B:$B=A49), 'OB History'!$AC:$AC)</f>
        <v>0.49679999999999991</v>
      </c>
      <c r="U49" s="2">
        <f>COUNTIFS('OB History'!$B:$B,$A$49,'OB History'!K:K, 1)</f>
        <v>4</v>
      </c>
      <c r="V49" s="2">
        <f>COUNTIFS('OB History'!$B:$B,$A$49,'OB History'!L:L, 1)</f>
        <v>2</v>
      </c>
      <c r="W49" s="2">
        <f>COUNTIFS('OB History'!$B:$B,$A$49,'OB History'!M:M, 1)</f>
        <v>6</v>
      </c>
      <c r="X49" s="2">
        <f>COUNTIFS('OB History'!$B:$B,$A$49,'OB History'!N:N, 1)</f>
        <v>7</v>
      </c>
      <c r="Y49" s="2">
        <f>COUNTIFS('OB History'!$B:$B,$A$49,'OB History'!O:O, 1)</f>
        <v>3</v>
      </c>
      <c r="Z49" s="2">
        <f>COUNTIFS('OB History'!$B:$B,$A$49,'OB History'!P:P, 1)</f>
        <v>3</v>
      </c>
      <c r="AA49" s="2">
        <f>COUNTIFS('OB History'!$B:$B,$A$49,'OB History'!Q:Q, 1)</f>
        <v>3</v>
      </c>
      <c r="AB49" s="2">
        <f>COUNTIFS('OB History'!$B:$B,$A$49,'OB History'!R:R, 1)</f>
        <v>1</v>
      </c>
      <c r="AC49" s="2">
        <f>COUNTIFS('OB History'!$B:$B,$A$49,'OB History'!S:S, 1)</f>
        <v>3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2</v>
      </c>
      <c r="AH49" s="2">
        <f>COUNTIFS('OB History'!$B:$B,$A$49,'OB History'!X:X, 1)</f>
        <v>9</v>
      </c>
      <c r="AI49" s="2">
        <f>COUNTIFS('OB History'!$B:$B,$A$49,'OB History'!Y:Y, 1)</f>
        <v>6</v>
      </c>
      <c r="AJ49" s="2">
        <f>COUNTIFS('OB History'!$B:$B,$A$49,'OB History'!Z:Z, 1)</f>
        <v>6</v>
      </c>
    </row>
    <row r="50" spans="1:36" x14ac:dyDescent="0.25">
      <c r="A50" s="2" t="s">
        <v>119</v>
      </c>
      <c r="B50" s="2" t="s">
        <v>70</v>
      </c>
      <c r="C50" s="2" t="s">
        <v>70</v>
      </c>
      <c r="D50" s="3"/>
      <c r="E50" s="3"/>
      <c r="F50" s="3"/>
      <c r="G50" s="3"/>
      <c r="H50" s="12">
        <f>SUMIFS('OB History'!C:C,'OB History'!B:B,A50)</f>
        <v>341</v>
      </c>
      <c r="I50" s="4">
        <f>AVERAGEIFS('OB History'!C:C,'OB History'!B:B,A50)</f>
        <v>17.94736842105263</v>
      </c>
      <c r="J50" s="4">
        <f t="array" ref="J50">MEDIAN(IF('OB History'!B:B=A50, 'OB History'!C:C))</f>
        <v>15</v>
      </c>
      <c r="K50" s="13">
        <f t="array" ref="K50">MAX(IF('OB History'!B:B=A50, 'OB History'!C:C))</f>
        <v>35</v>
      </c>
      <c r="L50" s="12">
        <f>COUNTIFS('OB History'!B:B,A50,'OB History'!D:D, 1)</f>
        <v>10</v>
      </c>
      <c r="M50" s="2">
        <f>COUNTIFS('OB History'!B:B,A50,'OB History'!D:D, 0)</f>
        <v>9</v>
      </c>
      <c r="N50" s="42">
        <f>LOOKUP(2, 1/('OB History'!$B:$B=A50), 'OB History'!$AD:$AD)</f>
        <v>0.52631578947368418</v>
      </c>
      <c r="O50" s="12">
        <f>SUMIFS('OB History'!F:F,'OB History'!B:B,A50)</f>
        <v>39</v>
      </c>
      <c r="P50" s="2">
        <f>SUMIFS('OB History'!E:E,'OB History'!B:B,A50)-O50</f>
        <v>37</v>
      </c>
      <c r="Q50" s="42">
        <f>LOOKUP(2, 1/('OB History'!$B:$B=A50), 'OB History'!$AB:$AB)</f>
        <v>0.50263157894736832</v>
      </c>
      <c r="R50" s="12">
        <f>SUMIFS('OB History'!H:H,'OB History'!B:B,'Old Bow v2'!A50)</f>
        <v>159</v>
      </c>
      <c r="S50" s="2">
        <f>SUMIFS('OB History'!G:G,'OB History'!B:B,'Old Bow v2'!A50)-R50</f>
        <v>160</v>
      </c>
      <c r="T50" s="42">
        <f>LOOKUP(2, 1/('OB History'!$B:$B=A50), 'OB History'!$AC:$AC)</f>
        <v>0.49315789473684218</v>
      </c>
      <c r="U50" s="2">
        <f>COUNTIFS('OB History'!$B:$B,$A$50,'OB History'!K:K, 1)</f>
        <v>4</v>
      </c>
      <c r="V50" s="2">
        <f>COUNTIFS('OB History'!$B:$B,$A$50,'OB History'!L:L, 1)</f>
        <v>3</v>
      </c>
      <c r="W50" s="2">
        <f>COUNTIFS('OB History'!$B:$B,$A$50,'OB History'!M:M, 1)</f>
        <v>4</v>
      </c>
      <c r="X50" s="2">
        <f>COUNTIFS('OB History'!$B:$B,$A$50,'OB History'!N:N, 1)</f>
        <v>6</v>
      </c>
      <c r="Y50" s="2">
        <f>COUNTIFS('OB History'!$B:$B,$A$50,'OB History'!O:O, 1)</f>
        <v>1</v>
      </c>
      <c r="Z50" s="2">
        <f>COUNTIFS('OB History'!$B:$B,$A$50,'OB History'!P:P, 1)</f>
        <v>4</v>
      </c>
      <c r="AA50" s="2">
        <f>COUNTIFS('OB History'!$B:$B,$A$50,'OB History'!Q:Q, 1)</f>
        <v>2</v>
      </c>
      <c r="AB50" s="2">
        <f>COUNTIFS('OB History'!$B:$B,$A$50,'OB History'!R:R, 1)</f>
        <v>0</v>
      </c>
      <c r="AC50" s="2">
        <f>COUNTIFS('OB History'!$B:$B,$A$50,'OB History'!S:S, 1)</f>
        <v>1</v>
      </c>
      <c r="AD50" s="2">
        <f>COUNTIFS('OB History'!$B:$B,$A$50,'OB History'!T:T, 1)</f>
        <v>0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1</v>
      </c>
      <c r="AH50" s="2">
        <f>COUNTIFS('OB History'!$B:$B,$A$50,'OB History'!X:X, 1)</f>
        <v>5</v>
      </c>
      <c r="AI50" s="2">
        <f>COUNTIFS('OB History'!$B:$B,$A$50,'OB History'!Y:Y, 1)</f>
        <v>4</v>
      </c>
      <c r="AJ50" s="2">
        <f>COUNTIFS('OB History'!$B:$B,$A$50,'OB History'!Z:Z, 1)</f>
        <v>4</v>
      </c>
    </row>
    <row r="51" spans="1:36" ht="14.25" customHeight="1" x14ac:dyDescent="0.25">
      <c r="A51" s="2" t="s">
        <v>15</v>
      </c>
      <c r="B51" s="2" t="s">
        <v>70</v>
      </c>
      <c r="C51" s="2" t="s">
        <v>70</v>
      </c>
      <c r="D51" s="3">
        <v>20</v>
      </c>
      <c r="E51" s="3">
        <v>3</v>
      </c>
      <c r="F51" s="3"/>
      <c r="G51" s="3"/>
      <c r="H51" s="12">
        <f>SUMIFS('OB History'!C:C,'OB History'!B:B,A51)</f>
        <v>1744</v>
      </c>
      <c r="I51" s="4">
        <f>AVERAGEIFS('OB History'!C:C,'OB History'!B:B,A51)</f>
        <v>25.275362318840578</v>
      </c>
      <c r="J51" s="4">
        <f t="array" ref="J51">MEDIAN(IF('OB History'!B:B=A51, 'OB History'!C:C))</f>
        <v>23</v>
      </c>
      <c r="K51" s="13">
        <f t="array" ref="K51">MAX(IF('OB History'!B:B=A51, 'OB History'!C:C))</f>
        <v>58</v>
      </c>
      <c r="L51" s="12">
        <f>COUNTIFS('OB History'!B:B,A51,'OB History'!D:D, 1)</f>
        <v>26</v>
      </c>
      <c r="M51" s="2">
        <f>COUNTIFS('OB History'!B:B,A51,'OB History'!D:D, 0)</f>
        <v>43</v>
      </c>
      <c r="N51" s="42">
        <f>LOOKUP(2, 1/('OB History'!$B:$B=A51), 'OB History'!$AD:$AD)</f>
        <v>0.37681159420289856</v>
      </c>
      <c r="O51" s="12">
        <f>SUMIFS('OB History'!F:F,'OB History'!B:B,A51)</f>
        <v>128</v>
      </c>
      <c r="P51" s="2">
        <f>SUMIFS('OB History'!E:E,'OB History'!B:B,A51)-O51</f>
        <v>155</v>
      </c>
      <c r="Q51" s="42">
        <f>LOOKUP(2, 1/('OB History'!$B:$B=A51), 'OB History'!$AB:$AB)</f>
        <v>0.45217391304347831</v>
      </c>
      <c r="R51" s="12">
        <f>SUMIFS('OB History'!H:H,'OB History'!B:B,'Old Bow v2'!A51)</f>
        <v>576</v>
      </c>
      <c r="S51" s="2">
        <f>SUMIFS('OB History'!G:G,'OB History'!B:B,'Old Bow v2'!A51)-R51</f>
        <v>600</v>
      </c>
      <c r="T51" s="42">
        <f>LOOKUP(2, 1/('OB History'!$B:$B=A51), 'OB History'!$AC:$AC)</f>
        <v>0.49289855072463745</v>
      </c>
      <c r="U51" s="2">
        <f>COUNTIFS('OB History'!$B:$B,$A$51,'OB History'!K:K, 1)</f>
        <v>8</v>
      </c>
      <c r="V51" s="2">
        <f>COUNTIFS('OB History'!$B:$B,$A$51,'OB History'!L:L, 1)</f>
        <v>12</v>
      </c>
      <c r="W51" s="2">
        <f>COUNTIFS('OB History'!$B:$B,$A$51,'OB History'!M:M, 1)</f>
        <v>3</v>
      </c>
      <c r="X51" s="2">
        <f>COUNTIFS('OB History'!$B:$B,$A$51,'OB History'!N:N, 1)</f>
        <v>12</v>
      </c>
      <c r="Y51" s="2">
        <f>COUNTIFS('OB History'!$B:$B,$A$51,'OB History'!O:O, 1)</f>
        <v>2</v>
      </c>
      <c r="Z51" s="2">
        <f>COUNTIFS('OB History'!$B:$B,$A$51,'OB History'!P:P, 1)</f>
        <v>12</v>
      </c>
      <c r="AA51" s="2">
        <f>COUNTIFS('OB History'!$B:$B,$A$51,'OB History'!Q:Q, 1)</f>
        <v>6</v>
      </c>
      <c r="AB51" s="2">
        <f>COUNTIFS('OB History'!$B:$B,$A$51,'OB History'!R:R, 1)</f>
        <v>7</v>
      </c>
      <c r="AC51" s="2">
        <f>COUNTIFS('OB History'!$B:$B,$A$51,'OB History'!S:S, 1)</f>
        <v>1</v>
      </c>
      <c r="AD51" s="2">
        <f>COUNTIFS('OB History'!$B:$B,$A$51,'OB History'!T:T, 1)</f>
        <v>2</v>
      </c>
      <c r="AE51" s="2">
        <f>COUNTIFS('OB History'!$B:$B,$A$51,'OB History'!U:U, 1)</f>
        <v>1</v>
      </c>
      <c r="AF51" s="2">
        <f>COUNTIFS('OB History'!$B:$B,$A$51,'OB History'!V:V, 1)</f>
        <v>3</v>
      </c>
      <c r="AG51" s="2">
        <f>COUNTIFS('OB History'!$B:$B,$A$51,'OB History'!W:W, 1)</f>
        <v>7</v>
      </c>
      <c r="AH51" s="2">
        <f>COUNTIFS('OB History'!$B:$B,$A$51,'OB History'!X:X, 1)</f>
        <v>23</v>
      </c>
      <c r="AI51" s="2">
        <f>COUNTIFS('OB History'!$B:$B,$A$51,'OB History'!Y:Y, 1)</f>
        <v>10</v>
      </c>
      <c r="AJ51" s="2">
        <f>COUNTIFS('OB History'!$B:$B,$A$51,'OB History'!Z:Z, 1)</f>
        <v>19</v>
      </c>
    </row>
    <row r="52" spans="1:36" x14ac:dyDescent="0.25">
      <c r="A52" s="2" t="s">
        <v>127</v>
      </c>
      <c r="B52" s="6" t="s">
        <v>54</v>
      </c>
      <c r="C52" s="2" t="s">
        <v>70</v>
      </c>
      <c r="D52" s="3">
        <v>11</v>
      </c>
      <c r="E52" s="3">
        <v>1</v>
      </c>
      <c r="F52" s="3"/>
      <c r="G52" s="3"/>
      <c r="H52" s="12">
        <f>SUMIFS('OB History'!C:C,'OB History'!B:B,A52)</f>
        <v>1130</v>
      </c>
      <c r="I52" s="4">
        <f>AVERAGEIFS('OB History'!C:C,'OB History'!B:B,A52)</f>
        <v>18.833333333333332</v>
      </c>
      <c r="J52" s="4">
        <f t="array" ref="J52">MEDIAN(IF('OB History'!B:B=A52, 'OB History'!C:C))</f>
        <v>19</v>
      </c>
      <c r="K52" s="13">
        <f t="array" ref="K52">MAX(IF('OB History'!B:B=A52, 'OB History'!C:C))</f>
        <v>43</v>
      </c>
      <c r="L52" s="12">
        <f>COUNTIFS('OB History'!B:B,A52,'OB History'!D:D, 1)</f>
        <v>25</v>
      </c>
      <c r="M52" s="2">
        <f>COUNTIFS('OB History'!B:B,A52,'OB History'!D:D, 0)</f>
        <v>35</v>
      </c>
      <c r="N52" s="42">
        <f>LOOKUP(2, 1/('OB History'!$B:$B=A52), 'OB History'!$AD:$AD)</f>
        <v>0.41666666666666669</v>
      </c>
      <c r="O52" s="12">
        <f>SUMIFS('OB History'!F:F,'OB History'!B:B,A52)</f>
        <v>108</v>
      </c>
      <c r="P52" s="2">
        <f>SUMIFS('OB History'!E:E,'OB History'!B:B,A52)-O52</f>
        <v>141</v>
      </c>
      <c r="Q52" s="42">
        <f>LOOKUP(2, 1/('OB History'!$B:$B=A52), 'OB History'!$AB:$AB)</f>
        <v>0.41000000000000009</v>
      </c>
      <c r="R52" s="12">
        <f>SUMIFS('OB History'!H:H,'OB History'!B:B,'Old Bow v2'!A52)</f>
        <v>495</v>
      </c>
      <c r="S52" s="2">
        <f>SUMIFS('OB History'!G:G,'OB History'!B:B,'Old Bow v2'!A52)-R52</f>
        <v>544</v>
      </c>
      <c r="T52" s="42">
        <f>LOOKUP(2, 1/('OB History'!$B:$B=A52), 'OB History'!$AC:$AC)</f>
        <v>0.46383333333333315</v>
      </c>
      <c r="U52" s="2">
        <f>COUNTIFS('OB History'!$B:$B,$A$52,'OB History'!K:K, 1)</f>
        <v>8</v>
      </c>
      <c r="V52" s="2">
        <f>COUNTIFS('OB History'!$B:$B,$A$52,'OB History'!L:L, 1)</f>
        <v>6</v>
      </c>
      <c r="W52" s="2">
        <f>COUNTIFS('OB History'!$B:$B,$A$52,'OB History'!M:M, 1)</f>
        <v>5</v>
      </c>
      <c r="X52" s="2">
        <f>COUNTIFS('OB History'!$B:$B,$A$52,'OB History'!N:N, 1)</f>
        <v>18</v>
      </c>
      <c r="Y52" s="2">
        <f>COUNTIFS('OB History'!$B:$B,$A$52,'OB History'!O:O, 1)</f>
        <v>5</v>
      </c>
      <c r="Z52" s="2">
        <f>COUNTIFS('OB History'!$B:$B,$A$52,'OB History'!P:P, 1)</f>
        <v>7</v>
      </c>
      <c r="AA52" s="2">
        <f>COUNTIFS('OB History'!$B:$B,$A$52,'OB History'!Q:Q, 1)</f>
        <v>2</v>
      </c>
      <c r="AB52" s="2">
        <f>COUNTIFS('OB History'!$B:$B,$A$52,'OB History'!R:R, 1)</f>
        <v>6</v>
      </c>
      <c r="AC52" s="2">
        <f>COUNTIFS('OB History'!$B:$B,$A$52,'OB History'!S:S, 1)</f>
        <v>1</v>
      </c>
      <c r="AD52" s="2">
        <f>COUNTIFS('OB History'!$B:$B,$A$52,'OB History'!T:T, 1)</f>
        <v>4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7</v>
      </c>
      <c r="AH52" s="2">
        <f>COUNTIFS('OB History'!$B:$B,$A$52,'OB History'!X:X, 1)</f>
        <v>11</v>
      </c>
      <c r="AI52" s="2">
        <f>COUNTIFS('OB History'!$B:$B,$A$52,'OB History'!Y:Y, 1)</f>
        <v>14</v>
      </c>
      <c r="AJ52" s="2">
        <f>COUNTIFS('OB History'!$B:$B,$A$52,'OB History'!Z:Z, 1)</f>
        <v>13</v>
      </c>
    </row>
    <row r="53" spans="1:36" x14ac:dyDescent="0.25">
      <c r="A53" s="2" t="s">
        <v>6</v>
      </c>
      <c r="B53" s="2" t="s">
        <v>54</v>
      </c>
      <c r="C53" s="2" t="s">
        <v>70</v>
      </c>
      <c r="D53" s="3">
        <v>3</v>
      </c>
      <c r="E53" s="3">
        <v>1</v>
      </c>
      <c r="F53" s="3"/>
      <c r="G53" s="3"/>
      <c r="H53" s="12">
        <f>SUMIFS('OB History'!C:C,'OB History'!B:B,A53)</f>
        <v>1213</v>
      </c>
      <c r="I53" s="4">
        <f>AVERAGEIFS('OB History'!C:C,'OB History'!B:B,A53)</f>
        <v>24.26</v>
      </c>
      <c r="J53" s="4">
        <f t="array" ref="J53">MEDIAN(IF('OB History'!B:B=A53, 'OB History'!C:C))</f>
        <v>21.5</v>
      </c>
      <c r="K53" s="13">
        <f t="array" ref="K53">MAX(IF('OB History'!B:B=A53, 'OB History'!C:C))</f>
        <v>66</v>
      </c>
      <c r="L53" s="12">
        <f>COUNTIFS('OB History'!B:B,A53,'OB History'!D:D, 1)</f>
        <v>37</v>
      </c>
      <c r="M53" s="2">
        <f>COUNTIFS('OB History'!B:B,A53,'OB History'!D:D, 0)</f>
        <v>13</v>
      </c>
      <c r="N53" s="42">
        <f>LOOKUP(2, 1/('OB History'!$B:$B=A53), 'OB History'!$AD:$AD)</f>
        <v>0.74</v>
      </c>
      <c r="O53" s="12">
        <f>SUMIFS('OB History'!F:F,'OB History'!B:B,A53)</f>
        <v>128</v>
      </c>
      <c r="P53" s="2">
        <f>SUMIFS('OB History'!E:E,'OB History'!B:B,A53)-O53</f>
        <v>74</v>
      </c>
      <c r="Q53" s="42">
        <f>LOOKUP(2, 1/('OB History'!$B:$B=A53), 'OB History'!$AB:$AB)</f>
        <v>0.65799999999999992</v>
      </c>
      <c r="R53" s="12">
        <f>SUMIFS('OB History'!H:H,'OB History'!B:B,'Old Bow v2'!A53)</f>
        <v>483</v>
      </c>
      <c r="S53" s="2">
        <f>SUMIFS('OB History'!G:G,'OB History'!B:B,'Old Bow v2'!A53)-R53</f>
        <v>368</v>
      </c>
      <c r="T53" s="42">
        <f>LOOKUP(2, 1/('OB History'!$B:$B=A53), 'OB History'!$AC:$AC)</f>
        <v>0.57959999999999989</v>
      </c>
      <c r="U53" s="2">
        <f>COUNTIFS('OB History'!$B:$B,$A$53,'OB History'!K:K, 1)</f>
        <v>7</v>
      </c>
      <c r="V53" s="2">
        <f>COUNTIFS('OB History'!$B:$B,$A$53,'OB History'!L:L, 1)</f>
        <v>13</v>
      </c>
      <c r="W53" s="2">
        <f>COUNTIFS('OB History'!$B:$B,$A$53,'OB History'!M:M, 1)</f>
        <v>13</v>
      </c>
      <c r="X53" s="2">
        <f>COUNTIFS('OB History'!$B:$B,$A$53,'OB History'!N:N, 1)</f>
        <v>16</v>
      </c>
      <c r="Y53" s="2">
        <f>COUNTIFS('OB History'!$B:$B,$A$53,'OB History'!O:O, 1)</f>
        <v>3</v>
      </c>
      <c r="Z53" s="2">
        <f>COUNTIFS('OB History'!$B:$B,$A$53,'OB History'!P:P, 1)</f>
        <v>11</v>
      </c>
      <c r="AA53" s="2">
        <f>COUNTIFS('OB History'!$B:$B,$A$53,'OB History'!Q:Q, 1)</f>
        <v>5</v>
      </c>
      <c r="AB53" s="2">
        <f>COUNTIFS('OB History'!$B:$B,$A$53,'OB History'!R:R, 1)</f>
        <v>2</v>
      </c>
      <c r="AC53" s="2">
        <f>COUNTIFS('OB History'!$B:$B,$A$53,'OB History'!S:S, 1)</f>
        <v>2</v>
      </c>
      <c r="AD53" s="2">
        <f>COUNTIFS('OB History'!$B:$B,$A$53,'OB History'!T:T, 1)</f>
        <v>4</v>
      </c>
      <c r="AE53" s="2">
        <f>COUNTIFS('OB History'!$B:$B,$A$53,'OB History'!U:U, 1)</f>
        <v>0</v>
      </c>
      <c r="AF53" s="2">
        <f>COUNTIFS('OB History'!$B:$B,$A$53,'OB History'!V:V, 1)</f>
        <v>1</v>
      </c>
      <c r="AG53" s="2">
        <f>COUNTIFS('OB History'!$B:$B,$A$53,'OB History'!W:W, 1)</f>
        <v>9</v>
      </c>
      <c r="AH53" s="2">
        <f>COUNTIFS('OB History'!$B:$B,$A$53,'OB History'!X:X, 1)</f>
        <v>18</v>
      </c>
      <c r="AI53" s="2">
        <f>COUNTIFS('OB History'!$B:$B,$A$53,'OB History'!Y:Y, 1)</f>
        <v>9</v>
      </c>
      <c r="AJ53" s="2">
        <f>COUNTIFS('OB History'!$B:$B,$A$53,'OB History'!Z:Z, 1)</f>
        <v>15</v>
      </c>
    </row>
    <row r="54" spans="1:36" x14ac:dyDescent="0.25">
      <c r="A54" s="2" t="s">
        <v>16</v>
      </c>
      <c r="B54" s="6" t="s">
        <v>54</v>
      </c>
      <c r="C54" s="2" t="s">
        <v>70</v>
      </c>
      <c r="D54" s="3">
        <v>6</v>
      </c>
      <c r="E54" s="3">
        <v>3</v>
      </c>
      <c r="F54" s="3"/>
      <c r="G54" s="3">
        <v>1</v>
      </c>
      <c r="H54" s="12">
        <f>SUMIFS('OB History'!C:C,'OB History'!B:B,A54)</f>
        <v>1111</v>
      </c>
      <c r="I54" s="4">
        <f>AVERAGEIFS('OB History'!C:C,'OB History'!B:B,A54)</f>
        <v>25.837209302325583</v>
      </c>
      <c r="J54" s="4">
        <f t="array" ref="J54">MEDIAN(IF('OB History'!B:B=A54, 'OB History'!C:C))</f>
        <v>25</v>
      </c>
      <c r="K54" s="13">
        <f t="array" ref="K54">MAX(IF('OB History'!B:B=A54, 'OB History'!C:C))</f>
        <v>58</v>
      </c>
      <c r="L54" s="12">
        <f>COUNTIFS('OB History'!B:B,A54,'OB History'!D:D, 1)</f>
        <v>20</v>
      </c>
      <c r="M54" s="2">
        <f>COUNTIFS('OB History'!B:B,A54,'OB History'!D:D, 0)</f>
        <v>23</v>
      </c>
      <c r="N54" s="42">
        <f>LOOKUP(2, 1/('OB History'!$B:$B=A54), 'OB History'!$AD:$AD)</f>
        <v>0.46511627906976744</v>
      </c>
      <c r="O54" s="12">
        <f>SUMIFS('OB History'!F:F,'OB History'!B:B,A54)</f>
        <v>86</v>
      </c>
      <c r="P54" s="2">
        <f>SUMIFS('OB History'!E:E,'OB History'!B:B,A54)-O54</f>
        <v>92</v>
      </c>
      <c r="Q54" s="42">
        <f>LOOKUP(2, 1/('OB History'!$B:$B=A54), 'OB History'!$AB:$AB)</f>
        <v>0.47790697674418608</v>
      </c>
      <c r="R54" s="12">
        <f>SUMIFS('OB History'!H:H,'OB History'!B:B,'Old Bow v2'!A54)</f>
        <v>363</v>
      </c>
      <c r="S54" s="2">
        <f>SUMIFS('OB History'!G:G,'OB History'!B:B,'Old Bow v2'!A54)-R54</f>
        <v>380</v>
      </c>
      <c r="T54" s="42">
        <f>LOOKUP(2, 1/('OB History'!$B:$B=A54), 'OB History'!$AC:$AC)</f>
        <v>0.48837209302325579</v>
      </c>
      <c r="U54" s="2">
        <f>COUNTIFS('OB History'!$B:$B,$A$54,'OB History'!K:K, 1)</f>
        <v>6</v>
      </c>
      <c r="V54" s="2">
        <f>COUNTIFS('OB History'!$B:$B,$A$54,'OB History'!L:L, 1)</f>
        <v>5</v>
      </c>
      <c r="W54" s="2">
        <f>COUNTIFS('OB History'!$B:$B,$A$54,'OB History'!M:M, 1)</f>
        <v>2</v>
      </c>
      <c r="X54" s="2">
        <f>COUNTIFS('OB History'!$B:$B,$A$54,'OB History'!N:N, 1)</f>
        <v>14</v>
      </c>
      <c r="Y54" s="2">
        <f>COUNTIFS('OB History'!$B:$B,$A$54,'OB History'!O:O, 1)</f>
        <v>3</v>
      </c>
      <c r="Z54" s="2">
        <f>COUNTIFS('OB History'!$B:$B,$A$54,'OB History'!P:P, 1)</f>
        <v>8</v>
      </c>
      <c r="AA54" s="2">
        <f>COUNTIFS('OB History'!$B:$B,$A$54,'OB History'!Q:Q, 1)</f>
        <v>5</v>
      </c>
      <c r="AB54" s="2">
        <f>COUNTIFS('OB History'!$B:$B,$A$54,'OB History'!R:R, 1)</f>
        <v>4</v>
      </c>
      <c r="AC54" s="2">
        <f>COUNTIFS('OB History'!$B:$B,$A$54,'OB History'!S:S, 1)</f>
        <v>0</v>
      </c>
      <c r="AD54" s="2">
        <f>COUNTIFS('OB History'!$B:$B,$A$54,'OB History'!T:T, 1)</f>
        <v>1</v>
      </c>
      <c r="AE54" s="2">
        <f>COUNTIFS('OB History'!$B:$B,$A$54,'OB History'!U:U, 1)</f>
        <v>1</v>
      </c>
      <c r="AF54" s="2">
        <f>COUNTIFS('OB History'!$B:$B,$A$54,'OB History'!V:V, 1)</f>
        <v>0</v>
      </c>
      <c r="AG54" s="2">
        <f>COUNTIFS('OB History'!$B:$B,$A$54,'OB History'!W:W, 1)</f>
        <v>9</v>
      </c>
      <c r="AH54" s="2">
        <f>COUNTIFS('OB History'!$B:$B,$A$54,'OB History'!X:X, 1)</f>
        <v>11</v>
      </c>
      <c r="AI54" s="2">
        <f>COUNTIFS('OB History'!$B:$B,$A$54,'OB History'!Y:Y, 1)</f>
        <v>7</v>
      </c>
      <c r="AJ54" s="2">
        <f>COUNTIFS('OB History'!$B:$B,$A$54,'OB History'!Z:Z, 1)</f>
        <v>10</v>
      </c>
    </row>
    <row r="55" spans="1:36" x14ac:dyDescent="0.25">
      <c r="A55" s="2" t="s">
        <v>90</v>
      </c>
      <c r="B55" s="2" t="s">
        <v>70</v>
      </c>
      <c r="C55" s="2" t="s">
        <v>70</v>
      </c>
      <c r="D55" s="3">
        <v>1</v>
      </c>
      <c r="E55" s="3"/>
      <c r="F55" s="3"/>
      <c r="G55" s="3"/>
      <c r="H55" s="12">
        <f>SUMIFS('OB History'!C:C,'OB History'!B:B,A55)</f>
        <v>556</v>
      </c>
      <c r="I55" s="4">
        <f>AVERAGEIFS('OB History'!C:C,'OB History'!B:B,A55)</f>
        <v>21.384615384615383</v>
      </c>
      <c r="J55" s="4">
        <f t="array" ref="J55">MEDIAN(IF('OB History'!B:B=A55, 'OB History'!C:C))</f>
        <v>18.5</v>
      </c>
      <c r="K55" s="13">
        <f t="array" ref="K55">MAX(IF('OB History'!B:B=A55, 'OB History'!C:C))</f>
        <v>50</v>
      </c>
      <c r="L55" s="12">
        <f>COUNTIFS('OB History'!B:B,A55,'OB History'!D:D, 1)</f>
        <v>18</v>
      </c>
      <c r="M55" s="2">
        <f>COUNTIFS('OB History'!B:B,A55,'OB History'!D:D, 0)</f>
        <v>8</v>
      </c>
      <c r="N55" s="42">
        <f>LOOKUP(2, 1/('OB History'!$B:$B=A55), 'OB History'!$AD:$AD)</f>
        <v>0.69230769230769229</v>
      </c>
      <c r="O55" s="12">
        <f>SUMIFS('OB History'!F:F,'OB History'!B:B,A55)</f>
        <v>61</v>
      </c>
      <c r="P55" s="2">
        <f>SUMIFS('OB History'!E:E,'OB History'!B:B,A55)-O55</f>
        <v>42</v>
      </c>
      <c r="Q55" s="42">
        <f>LOOKUP(2, 1/('OB History'!$B:$B=A55), 'OB History'!$AB:$AB)</f>
        <v>0.59423076923076923</v>
      </c>
      <c r="R55" s="12">
        <f>SUMIFS('OB History'!H:H,'OB History'!B:B,'Old Bow v2'!A55)</f>
        <v>235</v>
      </c>
      <c r="S55" s="2">
        <f>SUMIFS('OB History'!G:G,'OB History'!B:B,'Old Bow v2'!A55)-R55</f>
        <v>197</v>
      </c>
      <c r="T55" s="42">
        <f>LOOKUP(2, 1/('OB History'!$B:$B=A55), 'OB History'!$AC:$AC)</f>
        <v>0.54192307692307684</v>
      </c>
      <c r="U55" s="2">
        <f>COUNTIFS('OB History'!$B:$B,$A$55,'OB History'!K:K, 1)</f>
        <v>1</v>
      </c>
      <c r="V55" s="2">
        <f>COUNTIFS('OB History'!$B:$B,$A$55,'OB History'!L:L, 1)</f>
        <v>8</v>
      </c>
      <c r="W55" s="2">
        <f>COUNTIFS('OB History'!$B:$B,$A$55,'OB History'!M:M, 1)</f>
        <v>9</v>
      </c>
      <c r="X55" s="2">
        <f>COUNTIFS('OB History'!$B:$B,$A$55,'OB History'!N:N, 1)</f>
        <v>7</v>
      </c>
      <c r="Y55" s="2">
        <f>COUNTIFS('OB History'!$B:$B,$A$55,'OB History'!O:O, 1)</f>
        <v>1</v>
      </c>
      <c r="Z55" s="2">
        <f>COUNTIFS('OB History'!$B:$B,$A$55,'OB History'!P:P, 1)</f>
        <v>3</v>
      </c>
      <c r="AA55" s="2">
        <f>COUNTIFS('OB History'!$B:$B,$A$55,'OB History'!Q:Q, 1)</f>
        <v>2</v>
      </c>
      <c r="AB55" s="2">
        <f>COUNTIFS('OB History'!$B:$B,$A$55,'OB History'!R:R, 1)</f>
        <v>1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1</v>
      </c>
      <c r="AG55" s="2">
        <f>COUNTIFS('OB History'!$B:$B,$A$55,'OB History'!W:W, 1)</f>
        <v>4</v>
      </c>
      <c r="AH55" s="2">
        <f>COUNTIFS('OB History'!$B:$B,$A$55,'OB History'!X:X, 1)</f>
        <v>10</v>
      </c>
      <c r="AI55" s="2">
        <f>COUNTIFS('OB History'!$B:$B,$A$55,'OB History'!Y:Y, 1)</f>
        <v>4</v>
      </c>
      <c r="AJ55" s="2">
        <f>COUNTIFS('OB History'!$B:$B,$A$55,'OB History'!Z:Z, 1)</f>
        <v>10</v>
      </c>
    </row>
    <row r="56" spans="1:36" x14ac:dyDescent="0.25">
      <c r="A56" s="2" t="s">
        <v>141</v>
      </c>
      <c r="B56" s="2" t="s">
        <v>70</v>
      </c>
      <c r="C56" s="2" t="s">
        <v>70</v>
      </c>
      <c r="D56" s="3"/>
      <c r="E56" s="3"/>
      <c r="F56" s="3"/>
      <c r="G56" s="3"/>
      <c r="H56" s="12">
        <f>SUMIFS('OB History'!C:C,'OB History'!B:B,A56)</f>
        <v>2</v>
      </c>
      <c r="I56" s="4">
        <f>AVERAGEIFS('OB History'!C:C,'OB History'!B:B,A56)</f>
        <v>2</v>
      </c>
      <c r="J56" s="4">
        <f t="array" ref="J56">MEDIAN(IF('OB History'!B:B=A56, 'OB History'!C:C))</f>
        <v>2</v>
      </c>
      <c r="K56" s="13">
        <f t="array" ref="K56">MAX(IF('OB History'!B:B=A56, 'OB History'!C:C))</f>
        <v>2</v>
      </c>
      <c r="L56" s="12">
        <f>COUNTIFS('OB History'!B:B,A56,'OB History'!D:D, 1)</f>
        <v>0</v>
      </c>
      <c r="M56" s="2">
        <f>COUNTIFS('OB History'!B:B,A56,'OB History'!D:D, 0)</f>
        <v>1</v>
      </c>
      <c r="N56" s="42">
        <f>LOOKUP(2, 1/('OB History'!$B:$B=A56), 'OB History'!$AD:$AD)</f>
        <v>0</v>
      </c>
      <c r="O56" s="12">
        <f>SUMIFS('OB History'!F:F,'OB History'!B:B,A56)</f>
        <v>2</v>
      </c>
      <c r="P56" s="2">
        <f>SUMIFS('OB History'!E:E,'OB History'!B:B,A56)-O56</f>
        <v>3</v>
      </c>
      <c r="Q56" s="42">
        <f>LOOKUP(2, 1/('OB History'!$B:$B=A56), 'OB History'!$AB:$AB)</f>
        <v>0.4</v>
      </c>
      <c r="R56" s="12">
        <f>SUMIFS('OB History'!H:H,'OB History'!B:B,'Old Bow v2'!A56)</f>
        <v>6</v>
      </c>
      <c r="S56" s="2">
        <f>SUMIFS('OB History'!G:G,'OB History'!B:B,'Old Bow v2'!A56)-R56</f>
        <v>14</v>
      </c>
      <c r="T56" s="42">
        <f>LOOKUP(2, 1/('OB History'!$B:$B=A56), 'OB History'!$AC:$AC)</f>
        <v>0.3</v>
      </c>
      <c r="U56" s="2">
        <f>COUNTIFS('OB History'!$B:$B,$A$56,'OB History'!K:K, 1)</f>
        <v>0</v>
      </c>
      <c r="V56" s="2">
        <f>COUNTIFS('OB History'!$B:$B,$A$56,'OB History'!L:L, 1)</f>
        <v>0</v>
      </c>
      <c r="W56" s="2">
        <f>COUNTIFS('OB History'!$B:$B,$A$56,'OB History'!M:M, 1)</f>
        <v>0</v>
      </c>
      <c r="X56" s="2">
        <f>COUNTIFS('OB History'!$B:$B,$A$56,'OB History'!N:N, 1)</f>
        <v>0</v>
      </c>
      <c r="Y56" s="2">
        <f>COUNTIFS('OB History'!$B:$B,$A$56,'OB History'!O:O, 1)</f>
        <v>0</v>
      </c>
      <c r="Z56" s="2">
        <f>COUNTIFS('OB History'!$B:$B,$A$56,'OB History'!P:P, 1)</f>
        <v>0</v>
      </c>
      <c r="AA56" s="2">
        <f>COUNTIFS('OB History'!$B:$B,$A$56,'OB History'!Q:Q, 1)</f>
        <v>0</v>
      </c>
      <c r="AB56" s="2">
        <f>COUNTIFS('OB History'!$B:$B,$A$56,'OB History'!R:R, 1)</f>
        <v>0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1</v>
      </c>
      <c r="AH56" s="2">
        <f>COUNTIFS('OB History'!$B:$B,$A$56,'OB History'!X:X, 1)</f>
        <v>0</v>
      </c>
      <c r="AI56" s="2">
        <f>COUNTIFS('OB History'!$B:$B,$A$56,'OB History'!Y:Y, 1)</f>
        <v>1</v>
      </c>
      <c r="AJ56" s="2">
        <f>COUNTIFS('OB History'!$B:$B,$A$56,'OB History'!Z:Z, 1)</f>
        <v>0</v>
      </c>
    </row>
    <row r="57" spans="1:36" x14ac:dyDescent="0.25">
      <c r="A57" s="2" t="s">
        <v>13</v>
      </c>
      <c r="B57" s="6" t="s">
        <v>98</v>
      </c>
      <c r="C57" s="1" t="s">
        <v>132</v>
      </c>
      <c r="D57" s="3">
        <v>8</v>
      </c>
      <c r="E57" s="3">
        <v>3</v>
      </c>
      <c r="F57" s="3"/>
      <c r="G57" s="3"/>
      <c r="H57" s="12">
        <f>SUMIFS('OB History'!C:C,'OB History'!B:B,A57)</f>
        <v>1540</v>
      </c>
      <c r="I57" s="4">
        <f>AVERAGEIFS('OB History'!C:C,'OB History'!B:B,A57)</f>
        <v>23.692307692307693</v>
      </c>
      <c r="J57" s="4">
        <f t="array" ref="J57">MEDIAN(IF('OB History'!B:B=A57, 'OB History'!C:C))</f>
        <v>20</v>
      </c>
      <c r="K57" s="13">
        <f t="array" ref="K57">MAX(IF('OB History'!B:B=A57, 'OB History'!C:C))</f>
        <v>56</v>
      </c>
      <c r="L57" s="12">
        <f>COUNTIFS('OB History'!B:B,A57,'OB History'!D:D, 1)</f>
        <v>29</v>
      </c>
      <c r="M57" s="2">
        <f>COUNTIFS('OB History'!B:B,A57,'OB History'!D:D, 0)</f>
        <v>36</v>
      </c>
      <c r="N57" s="42">
        <f>LOOKUP(2, 1/('OB History'!$B:$B=A57), 'OB History'!$AD:$AD)</f>
        <v>0.44615384615384618</v>
      </c>
      <c r="O57" s="12">
        <f>SUMIFS('OB History'!F:F,'OB History'!B:B,A57)</f>
        <v>120</v>
      </c>
      <c r="P57" s="2">
        <f>SUMIFS('OB History'!E:E,'OB History'!B:B,A57)-O57</f>
        <v>141</v>
      </c>
      <c r="Q57" s="42">
        <f>LOOKUP(2, 1/('OB History'!$B:$B=A57), 'OB History'!$AB:$AB)</f>
        <v>0.45384615384615384</v>
      </c>
      <c r="R57" s="12">
        <f>SUMIFS('OB History'!H:H,'OB History'!B:B,'Old Bow v2'!A57)</f>
        <v>519</v>
      </c>
      <c r="S57" s="2">
        <f>SUMIFS('OB History'!G:G,'OB History'!B:B,'Old Bow v2'!A57)-R57</f>
        <v>569</v>
      </c>
      <c r="T57" s="42">
        <f>LOOKUP(2, 1/('OB History'!$B:$B=A57), 'OB History'!$AC:$AC)</f>
        <v>0.47707692307692307</v>
      </c>
      <c r="U57" s="2">
        <f>COUNTIFS('OB History'!$B:$B,$A$57,'OB History'!K:K, 1)</f>
        <v>9</v>
      </c>
      <c r="V57" s="2">
        <f>COUNTIFS('OB History'!$B:$B,$A$57,'OB History'!L:L, 1)</f>
        <v>13</v>
      </c>
      <c r="W57" s="2">
        <f>COUNTIFS('OB History'!$B:$B,$A$57,'OB History'!M:M, 1)</f>
        <v>6</v>
      </c>
      <c r="X57" s="2">
        <f>COUNTIFS('OB History'!$B:$B,$A$57,'OB History'!N:N, 1)</f>
        <v>11</v>
      </c>
      <c r="Y57" s="2">
        <f>COUNTIFS('OB History'!$B:$B,$A$57,'OB History'!O:O, 1)</f>
        <v>4</v>
      </c>
      <c r="Z57" s="2">
        <f>COUNTIFS('OB History'!$B:$B,$A$57,'OB History'!P:P, 1)</f>
        <v>7</v>
      </c>
      <c r="AA57" s="2">
        <f>COUNTIFS('OB History'!$B:$B,$A$57,'OB History'!Q:Q, 1)</f>
        <v>3</v>
      </c>
      <c r="AB57" s="2">
        <f>COUNTIFS('OB History'!$B:$B,$A$57,'OB History'!R:R, 1)</f>
        <v>2</v>
      </c>
      <c r="AC57" s="2">
        <f>COUNTIFS('OB History'!$B:$B,$A$57,'OB History'!S:S, 1)</f>
        <v>1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3</v>
      </c>
      <c r="AG57" s="2">
        <f>COUNTIFS('OB History'!$B:$B,$A$57,'OB History'!W:W, 1)</f>
        <v>12</v>
      </c>
      <c r="AH57" s="2">
        <f>COUNTIFS('OB History'!$B:$B,$A$57,'OB History'!X:X, 1)</f>
        <v>28</v>
      </c>
      <c r="AI57" s="2">
        <f>COUNTIFS('OB History'!$B:$B,$A$57,'OB History'!Y:Y, 1)</f>
        <v>7</v>
      </c>
      <c r="AJ57" s="2">
        <f>COUNTIFS('OB History'!$B:$B,$A$57,'OB History'!Z:Z, 1)</f>
        <v>14</v>
      </c>
    </row>
    <row r="58" spans="1:36" x14ac:dyDescent="0.25">
      <c r="A58" s="2" t="s">
        <v>64</v>
      </c>
      <c r="B58" s="6" t="s">
        <v>70</v>
      </c>
      <c r="C58" s="6" t="s">
        <v>70</v>
      </c>
      <c r="D58" s="3"/>
      <c r="E58" s="3"/>
      <c r="F58" s="3"/>
      <c r="G58" s="3"/>
      <c r="H58" s="12">
        <f>SUMIFS('OB History'!C:C,'OB History'!B:B,A58)</f>
        <v>182</v>
      </c>
      <c r="I58" s="4">
        <f>AVERAGEIFS('OB History'!C:C,'OB History'!B:B,A58)</f>
        <v>18.2</v>
      </c>
      <c r="J58" s="4">
        <f t="array" ref="J58">MEDIAN(IF('OB History'!B:B=A58, 'OB History'!C:C))</f>
        <v>19</v>
      </c>
      <c r="K58" s="13">
        <f t="array" ref="K58">MAX(IF('OB History'!B:B=A58, 'OB History'!C:C))</f>
        <v>27</v>
      </c>
      <c r="L58" s="12">
        <f>COUNTIFS('OB History'!B:B,A58,'OB History'!D:D, 1)</f>
        <v>7</v>
      </c>
      <c r="M58" s="2">
        <f>COUNTIFS('OB History'!B:B,A58,'OB History'!D:D, 0)</f>
        <v>3</v>
      </c>
      <c r="N58" s="42">
        <f>LOOKUP(2, 1/('OB History'!$B:$B=A58), 'OB History'!$AD:$AD)</f>
        <v>0.7</v>
      </c>
      <c r="O58" s="12">
        <f>SUMIFS('OB History'!F:F,'OB History'!B:B,A58)</f>
        <v>26</v>
      </c>
      <c r="P58" s="2">
        <f>SUMIFS('OB History'!E:E,'OB History'!B:B,A58)-O58</f>
        <v>19</v>
      </c>
      <c r="Q58" s="42">
        <f>LOOKUP(2, 1/('OB History'!$B:$B=A58), 'OB History'!$AB:$AB)</f>
        <v>0.60499999999999998</v>
      </c>
      <c r="R58" s="12">
        <f>SUMIFS('OB History'!H:H,'OB History'!B:B,'Old Bow v2'!A58)</f>
        <v>99</v>
      </c>
      <c r="S58" s="2">
        <f>SUMIFS('OB History'!G:G,'OB History'!B:B,'Old Bow v2'!A58)-R58</f>
        <v>86</v>
      </c>
      <c r="T58" s="42">
        <f>LOOKUP(2, 1/('OB History'!$B:$B=A58), 'OB History'!$AC:$AC)</f>
        <v>0.54500000000000004</v>
      </c>
      <c r="U58" s="2">
        <f>COUNTIFS('OB History'!$B:$B,$A$58,'OB History'!K:K, 1)</f>
        <v>1</v>
      </c>
      <c r="V58" s="2">
        <f>COUNTIFS('OB History'!$B:$B,$A$58,'OB History'!L:L, 1)</f>
        <v>1</v>
      </c>
      <c r="W58" s="2">
        <f>COUNTIFS('OB History'!$B:$B,$A$58,'OB History'!M:M, 1)</f>
        <v>0</v>
      </c>
      <c r="X58" s="2">
        <f>COUNTIFS('OB History'!$B:$B,$A$58,'OB History'!N:N, 1)</f>
        <v>2</v>
      </c>
      <c r="Y58" s="2">
        <f>COUNTIFS('OB History'!$B:$B,$A$58,'OB History'!O:O, 1)</f>
        <v>4</v>
      </c>
      <c r="Z58" s="2">
        <f>COUNTIFS('OB History'!$B:$B,$A$58,'OB History'!P:P, 1)</f>
        <v>0</v>
      </c>
      <c r="AA58" s="2">
        <f>COUNTIFS('OB History'!$B:$B,$A$58,'OB History'!Q:Q, 1)</f>
        <v>0</v>
      </c>
      <c r="AB58" s="2">
        <f>COUNTIFS('OB History'!$B:$B,$A$58,'OB History'!R:R, 1)</f>
        <v>3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1</v>
      </c>
      <c r="AG58" s="2">
        <f>COUNTIFS('OB History'!$B:$B,$A$58,'OB History'!W:W, 1)</f>
        <v>0</v>
      </c>
      <c r="AH58" s="2">
        <f>COUNTIFS('OB History'!$B:$B,$A$58,'OB History'!X:X, 1)</f>
        <v>5</v>
      </c>
      <c r="AI58" s="2">
        <f>COUNTIFS('OB History'!$B:$B,$A$58,'OB History'!Y:Y, 1)</f>
        <v>4</v>
      </c>
      <c r="AJ58" s="2">
        <f>COUNTIFS('OB History'!$B:$B,$A$58,'OB History'!Z:Z, 1)</f>
        <v>5</v>
      </c>
    </row>
    <row r="59" spans="1:36" x14ac:dyDescent="0.25">
      <c r="A59" s="2" t="s">
        <v>4</v>
      </c>
      <c r="B59" s="6" t="s">
        <v>54</v>
      </c>
      <c r="C59" s="2" t="s">
        <v>70</v>
      </c>
      <c r="D59" s="3">
        <v>3</v>
      </c>
      <c r="E59" s="3"/>
      <c r="F59" s="3"/>
      <c r="G59" s="3"/>
      <c r="H59" s="12">
        <f>SUMIFS('OB History'!C:C,'OB History'!B:B,A59)</f>
        <v>522</v>
      </c>
      <c r="I59" s="4">
        <f>AVERAGEIFS('OB History'!C:C,'OB History'!B:B,A59)</f>
        <v>23.727272727272727</v>
      </c>
      <c r="J59" s="4">
        <f t="array" ref="J59">MEDIAN(IF('OB History'!B:B=A59, 'OB History'!C:C))</f>
        <v>20.5</v>
      </c>
      <c r="K59" s="13">
        <f t="array" ref="K59">MAX(IF('OB History'!B:B=A59, 'OB History'!C:C))</f>
        <v>53</v>
      </c>
      <c r="L59" s="12">
        <f>COUNTIFS('OB History'!B:B,A59,'OB History'!D:D, 1)</f>
        <v>12</v>
      </c>
      <c r="M59" s="2">
        <f>COUNTIFS('OB History'!B:B,A59,'OB History'!D:D, 0)</f>
        <v>10</v>
      </c>
      <c r="N59" s="42">
        <f>LOOKUP(2, 1/('OB History'!$B:$B=A59), 'OB History'!$AD:$AD)</f>
        <v>0.54545454545454541</v>
      </c>
      <c r="O59" s="12">
        <f>SUMIFS('OB History'!F:F,'OB History'!B:B,A59)</f>
        <v>45</v>
      </c>
      <c r="P59" s="2">
        <f>SUMIFS('OB History'!E:E,'OB History'!B:B,A59)-O59</f>
        <v>45</v>
      </c>
      <c r="Q59" s="42">
        <f>LOOKUP(2, 1/('OB History'!$B:$B=A59), 'OB History'!$AB:$AB)</f>
        <v>0.4977272727272728</v>
      </c>
      <c r="R59" s="12">
        <f>SUMIFS('OB History'!H:H,'OB History'!B:B,'Old Bow v2'!A59)</f>
        <v>184</v>
      </c>
      <c r="S59" s="2">
        <f>SUMIFS('OB History'!G:G,'OB History'!B:B,'Old Bow v2'!A59)-R59</f>
        <v>182</v>
      </c>
      <c r="T59" s="42">
        <f>LOOKUP(2, 1/('OB History'!$B:$B=A59), 'OB History'!$AC:$AC)</f>
        <v>0.49500000000000005</v>
      </c>
      <c r="U59" s="2">
        <f>COUNTIFS('OB History'!$B:$B,$A$59,'OB History'!K:K, 1)</f>
        <v>4</v>
      </c>
      <c r="V59" s="2">
        <f>COUNTIFS('OB History'!$B:$B,$A$59,'OB History'!L:L, 1)</f>
        <v>6</v>
      </c>
      <c r="W59" s="2">
        <f>COUNTIFS('OB History'!$B:$B,$A$59,'OB History'!M:M, 1)</f>
        <v>4</v>
      </c>
      <c r="X59" s="2">
        <f>COUNTIFS('OB History'!$B:$B,$A$59,'OB History'!N:N, 1)</f>
        <v>2</v>
      </c>
      <c r="Y59" s="2">
        <f>COUNTIFS('OB History'!$B:$B,$A$59,'OB History'!O:O, 1)</f>
        <v>4</v>
      </c>
      <c r="Z59" s="2">
        <f>COUNTIFS('OB History'!$B:$B,$A$59,'OB History'!P:P, 1)</f>
        <v>3</v>
      </c>
      <c r="AA59" s="2">
        <f>COUNTIFS('OB History'!$B:$B,$A$59,'OB History'!Q:Q, 1)</f>
        <v>2</v>
      </c>
      <c r="AB59" s="2">
        <f>COUNTIFS('OB History'!$B:$B,$A$59,'OB History'!R:R, 1)</f>
        <v>0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0</v>
      </c>
      <c r="AF59" s="2">
        <f>COUNTIFS('OB History'!$B:$B,$A$59,'OB History'!V:V, 1)</f>
        <v>0</v>
      </c>
      <c r="AG59" s="2">
        <f>COUNTIFS('OB History'!$B:$B,$A$59,'OB History'!W:W, 1)</f>
        <v>4</v>
      </c>
      <c r="AH59" s="2">
        <f>COUNTIFS('OB History'!$B:$B,$A$59,'OB History'!X:X, 1)</f>
        <v>5</v>
      </c>
      <c r="AI59" s="2">
        <f>COUNTIFS('OB History'!$B:$B,$A$59,'OB History'!Y:Y, 1)</f>
        <v>4</v>
      </c>
      <c r="AJ59" s="2">
        <f>COUNTIFS('OB History'!$B:$B,$A$59,'OB History'!Z:Z, 1)</f>
        <v>7</v>
      </c>
    </row>
    <row r="60" spans="1:36" x14ac:dyDescent="0.25">
      <c r="A60" s="2" t="s">
        <v>88</v>
      </c>
      <c r="B60" s="6" t="s">
        <v>70</v>
      </c>
      <c r="C60" s="2" t="s">
        <v>70</v>
      </c>
      <c r="D60" s="3"/>
      <c r="E60" s="3"/>
      <c r="F60" s="3"/>
      <c r="G60" s="3"/>
      <c r="H60" s="12">
        <f>SUMIFS('OB History'!C:C,'OB History'!B:B,A60)</f>
        <v>115</v>
      </c>
      <c r="I60" s="4">
        <f>AVERAGEIFS('OB History'!C:C,'OB History'!B:B,A60)</f>
        <v>19.166666666666668</v>
      </c>
      <c r="J60" s="4">
        <f t="array" ref="J60">MEDIAN(IF('OB History'!B:B=A60, 'OB History'!C:C))</f>
        <v>20</v>
      </c>
      <c r="K60" s="13">
        <f t="array" ref="K60">MAX(IF('OB History'!B:B=A60, 'OB History'!C:C))</f>
        <v>24</v>
      </c>
      <c r="L60" s="12">
        <f>COUNTIFS('OB History'!B:B,A60,'OB History'!D:D, 1)</f>
        <v>3</v>
      </c>
      <c r="M60" s="2">
        <f>COUNTIFS('OB History'!B:B,A60,'OB History'!D:D, 0)</f>
        <v>3</v>
      </c>
      <c r="N60" s="42">
        <f>LOOKUP(2, 1/('OB History'!$B:$B=A60), 'OB History'!$AD:$AD)</f>
        <v>0.5</v>
      </c>
      <c r="O60" s="12">
        <f>SUMIFS('OB History'!F:F,'OB History'!B:B,A60)</f>
        <v>13</v>
      </c>
      <c r="P60" s="2">
        <f>SUMIFS('OB History'!E:E,'OB History'!B:B,A60)-O60</f>
        <v>14</v>
      </c>
      <c r="Q60" s="42">
        <f>LOOKUP(2, 1/('OB History'!$B:$B=A60), 'OB History'!$AB:$AB)</f>
        <v>0.47500000000000003</v>
      </c>
      <c r="R60" s="12">
        <f>SUMIFS('OB History'!H:H,'OB History'!B:B,'Old Bow v2'!A60)</f>
        <v>57</v>
      </c>
      <c r="S60" s="2">
        <f>SUMIFS('OB History'!G:G,'OB History'!B:B,'Old Bow v2'!A60)-R60</f>
        <v>56</v>
      </c>
      <c r="T60" s="42">
        <f>LOOKUP(2, 1/('OB History'!$B:$B=A60), 'OB History'!$AC:$AC)</f>
        <v>0.50333333333333341</v>
      </c>
      <c r="U60" s="2">
        <f>COUNTIFS('OB History'!$B:$B,$A$60,'OB History'!K:K, 1)</f>
        <v>1</v>
      </c>
      <c r="V60" s="2">
        <f>COUNTIFS('OB History'!$B:$B,$A$60,'OB History'!L:L, 1)</f>
        <v>2</v>
      </c>
      <c r="W60" s="2">
        <f>COUNTIFS('OB History'!$B:$B,$A$60,'OB History'!M:M, 1)</f>
        <v>1</v>
      </c>
      <c r="X60" s="2">
        <f>COUNTIFS('OB History'!$B:$B,$A$60,'OB History'!N:N, 1)</f>
        <v>1</v>
      </c>
      <c r="Y60" s="2">
        <f>COUNTIFS('OB History'!$B:$B,$A$60,'OB History'!O:O, 1)</f>
        <v>0</v>
      </c>
      <c r="Z60" s="2">
        <f>COUNTIFS('OB History'!$B:$B,$A$60,'OB History'!P:P, 1)</f>
        <v>2</v>
      </c>
      <c r="AA60" s="2">
        <f>COUNTIFS('OB History'!$B:$B,$A$60,'OB History'!Q:Q, 1)</f>
        <v>0</v>
      </c>
      <c r="AB60" s="2">
        <f>COUNTIFS('OB History'!$B:$B,$A$60,'OB History'!R:R, 1)</f>
        <v>0</v>
      </c>
      <c r="AC60" s="2">
        <f>COUNTIFS('OB History'!$B:$B,$A$60,'OB History'!S:S, 1)</f>
        <v>0</v>
      </c>
      <c r="AD60" s="2">
        <f>COUNTIFS('OB History'!$B:$B,$A$60,'OB History'!T:T, 1)</f>
        <v>0</v>
      </c>
      <c r="AE60" s="2">
        <f>COUNTIFS('OB History'!$B:$B,$A$60,'OB History'!U:U, 1)</f>
        <v>0</v>
      </c>
      <c r="AF60" s="2">
        <f>COUNTIFS('OB History'!$B:$B,$A$60,'OB History'!V:V, 1)</f>
        <v>0</v>
      </c>
      <c r="AG60" s="2">
        <f>COUNTIFS('OB History'!$B:$B,$A$60,'OB History'!W:W, 1)</f>
        <v>0</v>
      </c>
      <c r="AH60" s="2">
        <f>COUNTIFS('OB History'!$B:$B,$A$60,'OB History'!X:X, 1)</f>
        <v>3</v>
      </c>
      <c r="AI60" s="2">
        <f>COUNTIFS('OB History'!$B:$B,$A$60,'OB History'!Y:Y, 1)</f>
        <v>2</v>
      </c>
      <c r="AJ60" s="2">
        <f>COUNTIFS('OB History'!$B:$B,$A$60,'OB History'!Z:Z, 1)</f>
        <v>1</v>
      </c>
    </row>
    <row r="61" spans="1:36" x14ac:dyDescent="0.25">
      <c r="A61" s="2" t="s">
        <v>49</v>
      </c>
      <c r="B61" s="2" t="s">
        <v>70</v>
      </c>
      <c r="C61" s="2" t="s">
        <v>70</v>
      </c>
      <c r="D61" s="3">
        <v>1</v>
      </c>
      <c r="E61" s="3"/>
      <c r="F61" s="3"/>
      <c r="G61" s="3"/>
      <c r="H61" s="12">
        <f>SUMIFS('OB History'!C:C,'OB History'!B:B,A61)</f>
        <v>240</v>
      </c>
      <c r="I61" s="4">
        <f>AVERAGEIFS('OB History'!C:C,'OB History'!B:B,A61)</f>
        <v>10.909090909090908</v>
      </c>
      <c r="J61" s="4">
        <f t="array" ref="J61">MEDIAN(IF('OB History'!B:B=A61, 'OB History'!C:C))</f>
        <v>9.5</v>
      </c>
      <c r="K61" s="13">
        <f t="array" ref="K61">MAX(IF('OB History'!B:B=A61, 'OB History'!C:C))</f>
        <v>20</v>
      </c>
      <c r="L61" s="12">
        <f>COUNTIFS('OB History'!B:B,A61,'OB History'!D:D, 1)</f>
        <v>11</v>
      </c>
      <c r="M61" s="2">
        <f>COUNTIFS('OB History'!B:B,A61,'OB History'!D:D, 0)</f>
        <v>11</v>
      </c>
      <c r="N61" s="42">
        <f>LOOKUP(2, 1/('OB History'!$B:$B=A61), 'OB History'!$AD:$AD)</f>
        <v>0.5</v>
      </c>
      <c r="O61" s="12">
        <f>SUMIFS('OB History'!F:F,'OB History'!B:B,A61)</f>
        <v>47</v>
      </c>
      <c r="P61" s="2">
        <f>SUMIFS('OB History'!E:E,'OB History'!B:B,A61)-O61</f>
        <v>45</v>
      </c>
      <c r="Q61" s="42">
        <f>LOOKUP(2, 1/('OB History'!$B:$B=A61), 'OB History'!$AB:$AB)</f>
        <v>0.51818181818181819</v>
      </c>
      <c r="R61" s="12">
        <f>SUMIFS('OB History'!H:H,'OB History'!B:B,'Old Bow v2'!A61)</f>
        <v>195</v>
      </c>
      <c r="S61" s="2">
        <f>SUMIFS('OB History'!G:G,'OB History'!B:B,'Old Bow v2'!A61)-R61</f>
        <v>186</v>
      </c>
      <c r="T61" s="42">
        <f>LOOKUP(2, 1/('OB History'!$B:$B=A61), 'OB History'!$AC:$AC)</f>
        <v>0.51227272727272721</v>
      </c>
      <c r="U61" s="2">
        <f>COUNTIFS('OB History'!$B:$B,$A$61,'OB History'!K:K, 1)</f>
        <v>4</v>
      </c>
      <c r="V61" s="2">
        <f>COUNTIFS('OB History'!$B:$B,$A$61,'OB History'!L:L, 1)</f>
        <v>4</v>
      </c>
      <c r="W61" s="2">
        <f>COUNTIFS('OB History'!$B:$B,$A$61,'OB History'!M:M, 1)</f>
        <v>1</v>
      </c>
      <c r="X61" s="2">
        <f>COUNTIFS('OB History'!$B:$B,$A$61,'OB History'!N:N, 1)</f>
        <v>9</v>
      </c>
      <c r="Y61" s="2">
        <f>COUNTIFS('OB History'!$B:$B,$A$61,'OB History'!O:O, 1)</f>
        <v>1</v>
      </c>
      <c r="Z61" s="2">
        <f>COUNTIFS('OB History'!$B:$B,$A$61,'OB History'!P:P, 1)</f>
        <v>2</v>
      </c>
      <c r="AA61" s="2">
        <f>COUNTIFS('OB History'!$B:$B,$A$61,'OB History'!Q:Q, 1)</f>
        <v>2</v>
      </c>
      <c r="AB61" s="2">
        <f>COUNTIFS('OB History'!$B:$B,$A$61,'OB History'!R:R, 1)</f>
        <v>1</v>
      </c>
      <c r="AC61" s="2">
        <f>COUNTIFS('OB History'!$B:$B,$A$61,'OB History'!S:S, 1)</f>
        <v>0</v>
      </c>
      <c r="AD61" s="2">
        <f>COUNTIFS('OB History'!$B:$B,$A$61,'OB History'!T:T, 1)</f>
        <v>1</v>
      </c>
      <c r="AE61" s="2">
        <f>COUNTIFS('OB History'!$B:$B,$A$61,'OB History'!U:U, 1)</f>
        <v>1</v>
      </c>
      <c r="AF61" s="2">
        <f>COUNTIFS('OB History'!$B:$B,$A$61,'OB History'!V:V, 1)</f>
        <v>0</v>
      </c>
      <c r="AG61" s="2">
        <f>COUNTIFS('OB History'!$B:$B,$A$61,'OB History'!W:W, 1)</f>
        <v>3</v>
      </c>
      <c r="AH61" s="2">
        <f>COUNTIFS('OB History'!$B:$B,$A$61,'OB History'!X:X, 1)</f>
        <v>8</v>
      </c>
      <c r="AI61" s="2">
        <f>COUNTIFS('OB History'!$B:$B,$A$61,'OB History'!Y:Y, 1)</f>
        <v>4</v>
      </c>
      <c r="AJ61" s="2">
        <f>COUNTIFS('OB History'!$B:$B,$A$61,'OB History'!Z:Z, 1)</f>
        <v>6</v>
      </c>
    </row>
  </sheetData>
  <autoFilter ref="A1:AJ61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572"/>
  <sheetViews>
    <sheetView workbookViewId="0">
      <pane ySplit="1" topLeftCell="A1525" activePane="bottomLeft" state="frozen"/>
      <selection pane="bottomLeft" activeCell="A1559" sqref="A1559:Z157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122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122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122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122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122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122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122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122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151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122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151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151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122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122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122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151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122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151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122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184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185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186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187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188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189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191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151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122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192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151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150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186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186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122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151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122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122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214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122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151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151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122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214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122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151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214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214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151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151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214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219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219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122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122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219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227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214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186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228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229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219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186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214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214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214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186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151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186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151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151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191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186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122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248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19</v>
      </c>
      <c r="AB1565" s="40">
        <f>AVERAGEIFS($I$2:I1565, $B$2:B1565, B1565)</f>
        <v>0.4</v>
      </c>
      <c r="AC1565" s="40">
        <f>AVERAGEIFS($J$2:J1565, $B$2:B1565, B1565)</f>
        <v>0.45</v>
      </c>
      <c r="AD1565" s="40">
        <f>AVERAGEIFS($D$2:D1565, $B$2:B1565, B1565)</f>
        <v>0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186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41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M2" sqref="M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S3'!C:C,'OB History S3'!B:B,A2)</f>
        <v>35</v>
      </c>
      <c r="I2" s="4">
        <f>AVERAGEIFS('OB History S3'!C:C,'OB History S3'!B:B,A2)</f>
        <v>11.666666666666666</v>
      </c>
      <c r="J2" s="13">
        <f t="array" ref="J2">MAX(IF('OB History S3'!B:B=A2, 'OB History S3'!C:C))</f>
        <v>18</v>
      </c>
      <c r="K2" s="12">
        <f>COUNTIFS('OB History S3'!B:B,A2,'OB History S3'!D:D, 1)</f>
        <v>2</v>
      </c>
      <c r="L2" s="2">
        <f>COUNTIFS('OB History S3'!B:B,A2,'OB History S3'!D:D, 0)</f>
        <v>1</v>
      </c>
      <c r="M2" s="42">
        <f>LOOKUP(2, 1/('OB History S3'!$B:$B=A2), 'OB History S3'!$AD:$AD)</f>
        <v>0.66666666666666663</v>
      </c>
      <c r="N2" s="12">
        <f>SUMIFS('OB History S3'!F:F,'OB History S3'!B:B,A2)</f>
        <v>7</v>
      </c>
      <c r="O2" s="2">
        <f>SUMIFS('OB History S3'!E:E,'OB History S3'!B:B,A2)-N2</f>
        <v>6</v>
      </c>
      <c r="P2" s="42">
        <f>LOOKUP(2, 1/('OB History S3'!$B:$B=A2), 'OB History S3'!$AB:$AB)</f>
        <v>0.53333333333333333</v>
      </c>
      <c r="Q2" s="12">
        <f>SUMIFS('OB History S3'!H:H,'OB History S3'!B:B,A2)</f>
        <v>26</v>
      </c>
      <c r="R2" s="2">
        <f>SUMIFS('OB History S3'!G:G,'OB History S3'!B:B,A2)-Q2</f>
        <v>28</v>
      </c>
      <c r="S2" s="42">
        <f>LOOKUP(2, 1/('OB History S3'!$B:$B=A2), 'OB History S3'!$AC:$AC)</f>
        <v>0.48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0</v>
      </c>
      <c r="W2" s="2">
        <f>COUNTIFS('OB History S3'!$B:$B,$A$2,'OB History S3'!N:N, 1)</f>
        <v>1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1</v>
      </c>
      <c r="AH2" s="2">
        <f>COUNTIFS('OB History S3'!$B:$B,$A$2,'OB History S3'!Y:Y, 1)</f>
        <v>2</v>
      </c>
      <c r="AI2" s="2">
        <f>COUNTIFS('OB History S3'!$B:$B,$A$2,'OB History S3'!Z:Z, 1)</f>
        <v>2</v>
      </c>
    </row>
    <row r="3" spans="1:35" x14ac:dyDescent="0.25">
      <c r="A3" s="1" t="s">
        <v>112</v>
      </c>
      <c r="B3" s="2" t="s">
        <v>70</v>
      </c>
      <c r="C3" s="2" t="s">
        <v>70</v>
      </c>
      <c r="D3" s="5"/>
      <c r="E3" s="5"/>
      <c r="F3" s="5"/>
      <c r="G3" s="5"/>
      <c r="H3" s="12">
        <f>SUMIFS('OB History S3'!C:C,'OB History S3'!B:B,A3)</f>
        <v>125</v>
      </c>
      <c r="I3" s="4">
        <f>AVERAGEIFS('OB History S3'!C:C,'OB History S3'!B:B,A3)</f>
        <v>17.857142857142858</v>
      </c>
      <c r="J3" s="13">
        <f t="array" ref="J3">MAX(IF('OB History S3'!B:B=A3, 'OB History S3'!C:C))</f>
        <v>25</v>
      </c>
      <c r="K3" s="12">
        <f>COUNTIFS('OB History S3'!B:B,A3,'OB History S3'!D:D, 1)</f>
        <v>1</v>
      </c>
      <c r="L3" s="2">
        <f>COUNTIFS('OB History S3'!B:B,A3,'OB History S3'!D:D, 0)</f>
        <v>6</v>
      </c>
      <c r="M3" s="42">
        <f>LOOKUP(2, 1/('OB History S3'!$B:$B=A3), 'OB History S3'!$AD:$AD)</f>
        <v>0.14285714285714285</v>
      </c>
      <c r="N3" s="12">
        <f>SUMIFS('OB History S3'!F:F,'OB History S3'!B:B,A3)</f>
        <v>14</v>
      </c>
      <c r="O3" s="2">
        <f>SUMIFS('OB History S3'!E:E,'OB History S3'!B:B,A3)-N3</f>
        <v>19</v>
      </c>
      <c r="P3" s="42">
        <f>LOOKUP(2, 1/('OB History S3'!$B:$B=A3), 'OB History S3'!$AB:$AB)</f>
        <v>0.42857142857142849</v>
      </c>
      <c r="Q3" s="12">
        <f>SUMIFS('OB History S3'!H:H,'OB History S3'!B:B,A3)</f>
        <v>65</v>
      </c>
      <c r="R3" s="2">
        <f>SUMIFS('OB History S3'!G:G,'OB History S3'!B:B,A3)-Q3</f>
        <v>73</v>
      </c>
      <c r="S3" s="42">
        <f>LOOKUP(2, 1/('OB History S3'!$B:$B=A3), 'OB History S3'!$AC:$AC)</f>
        <v>0.47428571428571431</v>
      </c>
      <c r="T3" s="2">
        <f>COUNTIFS('OB History S3'!$B:$B,$A$3,'OB History S3'!K:K, 1)</f>
        <v>3</v>
      </c>
      <c r="U3" s="2">
        <f>COUNTIFS('OB History S3'!$B:$B,$A$3,'OB History S3'!L:L, 1)</f>
        <v>1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0</v>
      </c>
      <c r="Y3" s="2">
        <f>COUNTIFS('OB History S3'!$B:$B,$A$3,'OB History S3'!P:P, 1)</f>
        <v>1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0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0</v>
      </c>
      <c r="AG3" s="2">
        <f>COUNTIFS('OB History S3'!$B:$B,$A$3,'OB History S3'!X:X, 1)</f>
        <v>0</v>
      </c>
      <c r="AH3" s="2">
        <f>COUNTIFS('OB History S3'!$B:$B,$A$3,'OB History S3'!Y:Y, 1)</f>
        <v>2</v>
      </c>
      <c r="AI3" s="2">
        <f>COUNTIFS('OB History S3'!$B:$B,$A$3,'OB History S3'!Z:Z, 1)</f>
        <v>1</v>
      </c>
    </row>
    <row r="4" spans="1:35" x14ac:dyDescent="0.25">
      <c r="A4" s="1" t="s">
        <v>31</v>
      </c>
      <c r="B4" s="2" t="s">
        <v>70</v>
      </c>
      <c r="C4" s="2" t="s">
        <v>70</v>
      </c>
      <c r="D4" s="5"/>
      <c r="E4" s="5"/>
      <c r="F4" s="5"/>
      <c r="G4" s="5"/>
      <c r="H4" s="12">
        <f>SUMIFS('OB History S3'!C:C,'OB History S3'!B:B,A4)</f>
        <v>52</v>
      </c>
      <c r="I4" s="4">
        <f>AVERAGEIFS('OB History S3'!C:C,'OB History S3'!B:B,A4)</f>
        <v>26</v>
      </c>
      <c r="J4" s="13">
        <f t="array" ref="J4">MAX(IF('OB History S3'!B:B=A4, 'OB History S3'!C:C))</f>
        <v>30</v>
      </c>
      <c r="K4" s="12">
        <f>COUNTIFS('OB History S3'!B:B,A4,'OB History S3'!D:D, 1)</f>
        <v>1</v>
      </c>
      <c r="L4" s="2">
        <f>COUNTIFS('OB History S3'!B:B,A4,'OB History S3'!D:D, 0)</f>
        <v>1</v>
      </c>
      <c r="M4" s="42">
        <f>LOOKUP(2, 1/('OB History S3'!$B:$B=A4), 'OB History S3'!$AD:$AD)</f>
        <v>0.5</v>
      </c>
      <c r="N4" s="12">
        <f>SUMIFS('OB History S3'!F:F,'OB History S3'!B:B,A4)</f>
        <v>4</v>
      </c>
      <c r="O4" s="2">
        <f>SUMIFS('OB History S3'!E:E,'OB History S3'!B:B,A4)-N4</f>
        <v>5</v>
      </c>
      <c r="P4" s="42">
        <f>LOOKUP(2, 1/('OB History S3'!$B:$B=A4), 'OB History S3'!$AB:$AB)</f>
        <v>0.42499999999999999</v>
      </c>
      <c r="Q4" s="12">
        <f>SUMIFS('OB History S3'!H:H,'OB History S3'!B:B,A4)</f>
        <v>16</v>
      </c>
      <c r="R4" s="2">
        <f>SUMIFS('OB History S3'!G:G,'OB History S3'!B:B,A4)-Q4</f>
        <v>21</v>
      </c>
      <c r="S4" s="42">
        <f>LOOKUP(2, 1/('OB History S3'!$B:$B=A4), 'OB History S3'!$AC:$AC)</f>
        <v>0.43</v>
      </c>
      <c r="T4" s="2">
        <f>COUNTIFS('OB History S3'!$B:$B,$A$4,'OB History S3'!K:K, 1)</f>
        <v>0</v>
      </c>
      <c r="U4" s="2">
        <f>COUNTIFS('OB History S3'!$B:$B,$A$4,'OB History S3'!L:L, 1)</f>
        <v>2</v>
      </c>
      <c r="V4" s="2">
        <f>COUNTIFS('OB History S3'!$B:$B,$A$4,'OB History S3'!M:M, 1)</f>
        <v>0</v>
      </c>
      <c r="W4" s="2">
        <f>COUNTIFS('OB History S3'!$B:$B,$A$4,'OB History S3'!N:N, 1)</f>
        <v>0</v>
      </c>
      <c r="X4" s="2">
        <f>COUNTIFS('OB History S3'!$B:$B,$A$4,'OB History S3'!O:O, 1)</f>
        <v>1</v>
      </c>
      <c r="Y4" s="2">
        <f>COUNTIFS('OB History S3'!$B:$B,$A$4,'OB History S3'!P:P, 1)</f>
        <v>0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0</v>
      </c>
      <c r="AG4" s="2">
        <f>COUNTIFS('OB History S3'!$B:$B,$A$4,'OB History S3'!X:X, 1)</f>
        <v>0</v>
      </c>
      <c r="AH4" s="2">
        <f>COUNTIFS('OB History S3'!$B:$B,$A$4,'OB History S3'!Y:Y, 1)</f>
        <v>1</v>
      </c>
      <c r="AI4" s="2">
        <f>COUNTIFS('OB History S3'!$B:$B,$A$4,'OB History S3'!Z:Z, 1)</f>
        <v>0</v>
      </c>
    </row>
    <row r="5" spans="1:35" x14ac:dyDescent="0.25">
      <c r="A5" s="1" t="s">
        <v>247</v>
      </c>
      <c r="B5" s="2" t="s">
        <v>70</v>
      </c>
      <c r="C5" s="2" t="s">
        <v>70</v>
      </c>
      <c r="D5" s="5"/>
      <c r="E5" s="5"/>
      <c r="F5" s="5"/>
      <c r="G5" s="5"/>
      <c r="H5" s="12">
        <f>SUMIFS('OB History S3'!C:C,'OB History S3'!B:B,A5)</f>
        <v>12</v>
      </c>
      <c r="I5" s="4">
        <f>AVERAGEIFS('OB History S3'!C:C,'OB History S3'!B:B,A5)</f>
        <v>6</v>
      </c>
      <c r="J5" s="13">
        <f t="array" ref="J5">MAX(IF('OB History S3'!B:B=A5, 'OB History S3'!C:C))</f>
        <v>8</v>
      </c>
      <c r="K5" s="12">
        <f>COUNTIFS('OB History S3'!B:B,A5,'OB History S3'!D:D, 1)</f>
        <v>1</v>
      </c>
      <c r="L5" s="2">
        <f>COUNTIFS('OB History S3'!B:B,A5,'OB History S3'!D:D, 0)</f>
        <v>1</v>
      </c>
      <c r="M5" s="42">
        <f>LOOKUP(2, 1/('OB History S3'!$B:$B=A5), 'OB History S3'!$AD:$AD)</f>
        <v>0.5</v>
      </c>
      <c r="N5" s="12">
        <f>SUMIFS('OB History S3'!F:F,'OB History S3'!B:B,A5)</f>
        <v>5</v>
      </c>
      <c r="O5" s="2">
        <f>SUMIFS('OB History S3'!E:E,'OB History S3'!B:B,A5)-N5</f>
        <v>4</v>
      </c>
      <c r="P5" s="42">
        <f>LOOKUP(2, 1/('OB History S3'!$B:$B=A5), 'OB History S3'!$AB:$AB)</f>
        <v>0.57499999999999996</v>
      </c>
      <c r="Q5" s="12">
        <f>SUMIFS('OB History S3'!H:H,'OB History S3'!B:B,A5)</f>
        <v>20</v>
      </c>
      <c r="R5" s="2">
        <f>SUMIFS('OB History S3'!G:G,'OB History S3'!B:B,A5)-Q5</f>
        <v>17</v>
      </c>
      <c r="S5" s="42">
        <f>LOOKUP(2, 1/('OB History S3'!$B:$B=A5), 'OB History S3'!$AC:$AC)</f>
        <v>0.55499999999999994</v>
      </c>
      <c r="T5" s="2">
        <f>COUNTIFS('OB History S3'!$B:$B,$A$5,'OB History S3'!K:K, 1)</f>
        <v>1</v>
      </c>
      <c r="U5" s="2">
        <f>COUNTIFS('OB History S3'!$B:$B,$A$5,'OB History S3'!L:L, 1)</f>
        <v>1</v>
      </c>
      <c r="V5" s="2">
        <f>COUNTIFS('OB History S3'!$B:$B,$A$5,'OB History S3'!M:M, 1)</f>
        <v>0</v>
      </c>
      <c r="W5" s="2">
        <f>COUNTIFS('OB History S3'!$B:$B,$A$5,'OB History S3'!N:N, 1)</f>
        <v>0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0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0</v>
      </c>
      <c r="AG5" s="2">
        <f>COUNTIFS('OB History S3'!$B:$B,$A$5,'OB History S3'!X:X, 1)</f>
        <v>1</v>
      </c>
      <c r="AH5" s="2">
        <f>COUNTIFS('OB History S3'!$B:$B,$A$5,'OB History S3'!Y:Y, 1)</f>
        <v>0</v>
      </c>
      <c r="AI5" s="2">
        <f>COUNTIFS('OB History S3'!$B:$B,$A$5,'OB History S3'!Z:Z, 1)</f>
        <v>1</v>
      </c>
    </row>
    <row r="6" spans="1:35" x14ac:dyDescent="0.25">
      <c r="A6" s="1" t="s">
        <v>65</v>
      </c>
      <c r="B6" s="2" t="s">
        <v>70</v>
      </c>
      <c r="C6" s="2" t="s">
        <v>70</v>
      </c>
      <c r="D6" s="5"/>
      <c r="E6" s="5"/>
      <c r="F6" s="5"/>
      <c r="G6" s="5"/>
      <c r="H6" s="12">
        <f>SUMIFS('OB History S3'!C:C,'OB History S3'!B:B,A6)</f>
        <v>8</v>
      </c>
      <c r="I6" s="4">
        <f>AVERAGEIFS('OB History S3'!C:C,'OB History S3'!B:B,A6)</f>
        <v>8</v>
      </c>
      <c r="J6" s="13">
        <f t="array" ref="J6">MAX(IF('OB History S3'!B:B=A6, 'OB History S3'!C:C))</f>
        <v>8</v>
      </c>
      <c r="K6" s="12">
        <f>COUNTIFS('OB History S3'!B:B,A6,'OB History S3'!D:D, 1)</f>
        <v>1</v>
      </c>
      <c r="L6" s="2">
        <f>COUNTIFS('OB History S3'!B:B,A6,'OB History S3'!D:D, 0)</f>
        <v>0</v>
      </c>
      <c r="M6" s="42">
        <f>LOOKUP(2, 1/('OB History S3'!$B:$B=A6), 'OB History S3'!$AD:$AD)</f>
        <v>1</v>
      </c>
      <c r="N6" s="12">
        <f>SUMIFS('OB History S3'!F:F,'OB History S3'!B:B,A6)</f>
        <v>3</v>
      </c>
      <c r="O6" s="2">
        <f>SUMIFS('OB History S3'!E:E,'OB History S3'!B:B,A6)-N6</f>
        <v>1</v>
      </c>
      <c r="P6" s="42">
        <f>LOOKUP(2, 1/('OB History S3'!$B:$B=A6), 'OB History S3'!$AB:$AB)</f>
        <v>0.75</v>
      </c>
      <c r="Q6" s="12">
        <f>SUMIFS('OB History S3'!H:H,'OB History S3'!B:B,A6)</f>
        <v>10</v>
      </c>
      <c r="R6" s="2">
        <f>SUMIFS('OB History S3'!G:G,'OB History S3'!B:B,A6)-Q6</f>
        <v>6</v>
      </c>
      <c r="S6" s="42">
        <f>LOOKUP(2, 1/('OB History S3'!$B:$B=A6), 'OB History S3'!$AC:$AC)</f>
        <v>0.63</v>
      </c>
      <c r="T6" s="2">
        <f>COUNTIFS('OB History S3'!$B:$B,$A$6,'OB History S3'!K:K, 1)</f>
        <v>0</v>
      </c>
      <c r="U6" s="2">
        <f>COUNTIFS('OB History S3'!$B:$B,$A$6,'OB History S3'!L:L, 1)</f>
        <v>1</v>
      </c>
      <c r="V6" s="2">
        <f>COUNTIFS('OB History S3'!$B:$B,$A$6,'OB History S3'!M:M, 1)</f>
        <v>0</v>
      </c>
      <c r="W6" s="2">
        <f>COUNTIFS('OB History S3'!$B:$B,$A$6,'OB History S3'!N:N, 1)</f>
        <v>0</v>
      </c>
      <c r="X6" s="2">
        <f>COUNTIFS('OB History S3'!$B:$B,$A$6,'OB History S3'!O:O, 1)</f>
        <v>0</v>
      </c>
      <c r="Y6" s="2">
        <f>COUNTIFS('OB History S3'!$B:$B,$A$6,'OB History S3'!P:P, 1)</f>
        <v>1</v>
      </c>
      <c r="Z6" s="2">
        <f>COUNTIFS('OB History S3'!$B:$B,$A$6,'OB History S3'!Q:Q, 1)</f>
        <v>0</v>
      </c>
      <c r="AA6" s="2">
        <f>COUNTIFS('OB History S3'!$B:$B,$A$6,'OB History S3'!R:R, 1)</f>
        <v>0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1</v>
      </c>
      <c r="AH6" s="2">
        <f>COUNTIFS('OB History S3'!$B:$B,$A$6,'OB History S3'!Y:Y, 1)</f>
        <v>0</v>
      </c>
      <c r="AI6" s="2">
        <f>COUNTIFS('OB History S3'!$B:$B,$A$6,'OB History S3'!Z:Z, 1)</f>
        <v>0</v>
      </c>
    </row>
    <row r="7" spans="1:35" x14ac:dyDescent="0.25">
      <c r="A7" s="1" t="s">
        <v>29</v>
      </c>
      <c r="B7" s="6" t="s">
        <v>98</v>
      </c>
      <c r="C7" s="2" t="s">
        <v>70</v>
      </c>
      <c r="D7" s="5"/>
      <c r="E7" s="5"/>
      <c r="F7" s="5"/>
      <c r="G7" s="5"/>
      <c r="H7" s="12">
        <f>SUMIFS('OB History S3'!C:C,'OB History S3'!B:B,A7)</f>
        <v>49</v>
      </c>
      <c r="I7" s="4">
        <f>AVERAGEIFS('OB History S3'!C:C,'OB History S3'!B:B,A7)</f>
        <v>16.333333333333332</v>
      </c>
      <c r="J7" s="13">
        <f t="array" ref="J7">MAX(IF('OB History S3'!B:B=A7, 'OB History S3'!C:C))</f>
        <v>20</v>
      </c>
      <c r="K7" s="12">
        <f>COUNTIFS('OB History S3'!B:B,A7,'OB History S3'!D:D, 1)</f>
        <v>3</v>
      </c>
      <c r="L7" s="2">
        <f>COUNTIFS('OB History S3'!B:B,A7,'OB History S3'!D:D, 0)</f>
        <v>0</v>
      </c>
      <c r="M7" s="42">
        <f>LOOKUP(2, 1/('OB History S3'!$B:$B=A7), 'OB History S3'!$AD:$AD)</f>
        <v>1</v>
      </c>
      <c r="N7" s="12">
        <f>SUMIFS('OB History S3'!F:F,'OB History S3'!B:B,A7)</f>
        <v>9</v>
      </c>
      <c r="O7" s="2">
        <f>SUMIFS('OB History S3'!E:E,'OB History S3'!B:B,A7)-N7</f>
        <v>6</v>
      </c>
      <c r="P7" s="42">
        <f>LOOKUP(2, 1/('OB History S3'!$B:$B=A7), 'OB History S3'!$AB:$AB)</f>
        <v>0.6</v>
      </c>
      <c r="Q7" s="12">
        <f>SUMIFS('OB History S3'!H:H,'OB History S3'!B:B,A7)</f>
        <v>37</v>
      </c>
      <c r="R7" s="2">
        <f>SUMIFS('OB History S3'!G:G,'OB History S3'!B:B,A7)-Q7</f>
        <v>28</v>
      </c>
      <c r="S7" s="42">
        <f>LOOKUP(2, 1/('OB History S3'!$B:$B=A7), 'OB History S3'!$AC:$AC)</f>
        <v>0.57333333333333336</v>
      </c>
      <c r="T7" s="2">
        <f>COUNTIFS('OB History S3'!$B:$B,$A$7,'OB History S3'!K:K, 1)</f>
        <v>1</v>
      </c>
      <c r="U7" s="2">
        <f>COUNTIFS('OB History S3'!$B:$B,$A$7,'OB History S3'!L:L, 1)</f>
        <v>0</v>
      </c>
      <c r="V7" s="2">
        <f>COUNTIFS('OB History S3'!$B:$B,$A$7,'OB History S3'!M:M, 1)</f>
        <v>0</v>
      </c>
      <c r="W7" s="2">
        <f>COUNTIFS('OB History S3'!$B:$B,$A$7,'OB History S3'!N:N, 1)</f>
        <v>1</v>
      </c>
      <c r="X7" s="2">
        <f>COUNTIFS('OB History S3'!$B:$B,$A$7,'OB History S3'!O:O, 1)</f>
        <v>1</v>
      </c>
      <c r="Y7" s="2">
        <f>COUNTIFS('OB History S3'!$B:$B,$A$7,'OB History S3'!P:P, 1)</f>
        <v>0</v>
      </c>
      <c r="Z7" s="2">
        <f>COUNTIFS('OB History S3'!$B:$B,$A$7,'OB History S3'!Q:Q, 1)</f>
        <v>0</v>
      </c>
      <c r="AA7" s="2">
        <f>COUNTIFS('OB History S3'!$B:$B,$A$7,'OB History S3'!R:R, 1)</f>
        <v>0</v>
      </c>
      <c r="AB7" s="2">
        <f>COUNTIFS('OB History S3'!$B:$B,$A$7,'OB History S3'!S:S, 1)</f>
        <v>0</v>
      </c>
      <c r="AC7" s="2">
        <f>COUNTIFS('OB History S3'!$B:$B,$A$7,'OB History S3'!T:T, 1)</f>
        <v>0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0</v>
      </c>
      <c r="AG7" s="2">
        <f>COUNTIFS('OB History S3'!$B:$B,$A$7,'OB History S3'!X:X, 1)</f>
        <v>2</v>
      </c>
      <c r="AH7" s="2">
        <f>COUNTIFS('OB History S3'!$B:$B,$A$7,'OB History S3'!Y:Y, 1)</f>
        <v>1</v>
      </c>
      <c r="AI7" s="2">
        <f>COUNTIFS('OB History S3'!$B:$B,$A$7,'OB History S3'!Z:Z, 1)</f>
        <v>3</v>
      </c>
    </row>
    <row r="8" spans="1:35" x14ac:dyDescent="0.25">
      <c r="A8" s="1" t="s">
        <v>17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20</v>
      </c>
      <c r="I8" s="4">
        <f>AVERAGEIFS('OB History S3'!C:C,'OB History S3'!B:B,A8)</f>
        <v>10</v>
      </c>
      <c r="J8" s="13">
        <f t="array" ref="J8">MAX(IF('OB History S3'!B:B=A8, 'OB History S3'!C:C))</f>
        <v>12</v>
      </c>
      <c r="K8" s="12">
        <f>COUNTIFS('OB History S3'!B:B,A8,'OB History S3'!D:D, 1)</f>
        <v>1</v>
      </c>
      <c r="L8" s="2">
        <f>COUNTIFS('OB History S3'!B:B,A8,'OB History S3'!D:D, 0)</f>
        <v>1</v>
      </c>
      <c r="M8" s="42">
        <f>LOOKUP(2, 1/('OB History S3'!$B:$B=A8), 'OB History S3'!$AD:$AD)</f>
        <v>0.5</v>
      </c>
      <c r="N8" s="12">
        <f>SUMIFS('OB History S3'!F:F,'OB History S3'!B:B,A8)</f>
        <v>4</v>
      </c>
      <c r="O8" s="2">
        <f>SUMIFS('OB History S3'!E:E,'OB History S3'!B:B,A8)-N8</f>
        <v>5</v>
      </c>
      <c r="P8" s="42">
        <f>LOOKUP(2, 1/('OB History S3'!$B:$B=A8), 'OB History S3'!$AB:$AB)</f>
        <v>0.42499999999999999</v>
      </c>
      <c r="Q8" s="12">
        <f>SUMIFS('OB History S3'!H:H,'OB History S3'!B:B,A8)</f>
        <v>19</v>
      </c>
      <c r="R8" s="2">
        <f>SUMIFS('OB History S3'!G:G,'OB History S3'!B:B,A8)-Q8</f>
        <v>17</v>
      </c>
      <c r="S8" s="42">
        <f>LOOKUP(2, 1/('OB History S3'!$B:$B=A8), 'OB History S3'!$AC:$AC)</f>
        <v>0.51500000000000001</v>
      </c>
      <c r="T8" s="2">
        <f>COUNTIFS('OB History S3'!$B:$B,$A$8,'OB History S3'!K:K, 1)</f>
        <v>0</v>
      </c>
      <c r="U8" s="2">
        <f>COUNTIFS('OB History S3'!$B:$B,$A$8,'OB History S3'!L:L, 1)</f>
        <v>1</v>
      </c>
      <c r="V8" s="2">
        <f>COUNTIFS('OB History S3'!$B:$B,$A$8,'OB History S3'!M:M, 1)</f>
        <v>0</v>
      </c>
      <c r="W8" s="2">
        <f>COUNTIFS('OB History S3'!$B:$B,$A$8,'OB History S3'!N:N, 1)</f>
        <v>1</v>
      </c>
      <c r="X8" s="2">
        <f>COUNTIFS('OB History S3'!$B:$B,$A$8,'OB History S3'!O:O, 1)</f>
        <v>1</v>
      </c>
      <c r="Y8" s="2">
        <f>COUNTIFS('OB History S3'!$B:$B,$A$8,'OB History S3'!P:P, 1)</f>
        <v>0</v>
      </c>
      <c r="Z8" s="2">
        <f>COUNTIFS('OB History S3'!$B:$B,$A$8,'OB History S3'!Q:Q, 1)</f>
        <v>0</v>
      </c>
      <c r="AA8" s="2">
        <f>COUNTIFS('OB History S3'!$B:$B,$A$8,'OB History S3'!R:R, 1)</f>
        <v>0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0</v>
      </c>
      <c r="AH8" s="2">
        <f>COUNTIFS('OB History S3'!$B:$B,$A$8,'OB History S3'!Y:Y, 1)</f>
        <v>0</v>
      </c>
      <c r="AI8" s="2">
        <f>COUNTIFS('OB History S3'!$B:$B,$A$8,'OB History S3'!Z:Z, 1)</f>
        <v>1</v>
      </c>
    </row>
    <row r="9" spans="1:35" x14ac:dyDescent="0.25">
      <c r="A9" s="1" t="s">
        <v>186</v>
      </c>
      <c r="B9" s="6" t="s">
        <v>70</v>
      </c>
      <c r="C9" s="2" t="s">
        <v>70</v>
      </c>
      <c r="D9" s="5"/>
      <c r="E9" s="5"/>
      <c r="F9" s="5"/>
      <c r="G9" s="5"/>
      <c r="H9" s="12">
        <f>SUMIFS('OB History S3'!C:C,'OB History S3'!B:B,A9)</f>
        <v>79</v>
      </c>
      <c r="I9" s="4">
        <f>AVERAGEIFS('OB History S3'!C:C,'OB History S3'!B:B,A9)</f>
        <v>19.75</v>
      </c>
      <c r="J9" s="13">
        <f t="array" ref="J9">MAX(IF('OB History S3'!B:B=A9, 'OB History S3'!C:C))</f>
        <v>31</v>
      </c>
      <c r="K9" s="12">
        <f>COUNTIFS('OB History S3'!B:B,A9,'OB History S3'!D:D, 1)</f>
        <v>3</v>
      </c>
      <c r="L9" s="2">
        <f>COUNTIFS('OB History S3'!B:B,A9,'OB History S3'!D:D, 0)</f>
        <v>1</v>
      </c>
      <c r="M9" s="42">
        <f>LOOKUP(2, 1/('OB History S3'!$B:$B=A9), 'OB History S3'!$AD:$AD)</f>
        <v>0.75</v>
      </c>
      <c r="N9" s="12">
        <f>SUMIFS('OB History S3'!F:F,'OB History S3'!B:B,A9)</f>
        <v>11</v>
      </c>
      <c r="O9" s="2">
        <f>SUMIFS('OB History S3'!E:E,'OB History S3'!B:B,A9)-N9</f>
        <v>8</v>
      </c>
      <c r="P9" s="42">
        <f>LOOKUP(2, 1/('OB History S3'!$B:$B=A9), 'OB History S3'!$AB:$AB)</f>
        <v>0.58750000000000002</v>
      </c>
      <c r="Q9" s="12">
        <f>SUMIFS('OB History S3'!H:H,'OB History S3'!B:B,A9)</f>
        <v>44</v>
      </c>
      <c r="R9" s="2">
        <f>SUMIFS('OB History S3'!G:G,'OB History S3'!B:B,A9)-Q9</f>
        <v>35</v>
      </c>
      <c r="S9" s="42">
        <f>LOOKUP(2, 1/('OB History S3'!$B:$B=A9), 'OB History S3'!$AC:$AC)</f>
        <v>0.5625</v>
      </c>
      <c r="T9" s="2">
        <f>COUNTIFS('OB History S3'!$B:$B,$A$9,'OB History S3'!K:K, 1)</f>
        <v>1</v>
      </c>
      <c r="U9" s="2">
        <f>COUNTIFS('OB History S3'!$B:$B,$A$9,'OB History S3'!L:L, 1)</f>
        <v>0</v>
      </c>
      <c r="V9" s="2">
        <f>COUNTIFS('OB History S3'!$B:$B,$A$9,'OB History S3'!M:M, 1)</f>
        <v>1</v>
      </c>
      <c r="W9" s="2">
        <f>COUNTIFS('OB History S3'!$B:$B,$A$9,'OB History S3'!N:N, 1)</f>
        <v>2</v>
      </c>
      <c r="X9" s="2">
        <f>COUNTIFS('OB History S3'!$B:$B,$A$9,'OB History S3'!O:O, 1)</f>
        <v>0</v>
      </c>
      <c r="Y9" s="2">
        <f>COUNTIFS('OB History S3'!$B:$B,$A$9,'OB History S3'!P:P, 1)</f>
        <v>0</v>
      </c>
      <c r="Z9" s="2">
        <f>COUNTIFS('OB History S3'!$B:$B,$A$9,'OB History S3'!Q:Q, 1)</f>
        <v>0</v>
      </c>
      <c r="AA9" s="2">
        <f>COUNTIFS('OB History S3'!$B:$B,$A$9,'OB History S3'!R:R, 1)</f>
        <v>1</v>
      </c>
      <c r="AB9" s="2">
        <f>COUNTIFS('OB History S3'!$B:$B,$A$9,'OB History S3'!S:S, 1)</f>
        <v>0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0</v>
      </c>
      <c r="AG9" s="2">
        <f>COUNTIFS('OB History S3'!$B:$B,$A$9,'OB History S3'!X:X, 1)</f>
        <v>2</v>
      </c>
      <c r="AH9" s="2">
        <f>COUNTIFS('OB History S3'!$B:$B,$A$9,'OB History S3'!Y:Y, 1)</f>
        <v>3</v>
      </c>
      <c r="AI9" s="2">
        <f>COUNTIFS('OB History S3'!$B:$B,$A$9,'OB History S3'!Z:Z, 1)</f>
        <v>1</v>
      </c>
    </row>
    <row r="10" spans="1:35" x14ac:dyDescent="0.25">
      <c r="A10" s="1" t="s">
        <v>36</v>
      </c>
      <c r="B10" s="6" t="s">
        <v>54</v>
      </c>
      <c r="C10" s="2" t="s">
        <v>70</v>
      </c>
      <c r="D10" s="5"/>
      <c r="E10" s="5"/>
      <c r="F10" s="5"/>
      <c r="G10" s="5"/>
      <c r="H10" s="12">
        <f>SUMIFS('OB History S3'!C:C,'OB History S3'!B:B,A10)</f>
        <v>55</v>
      </c>
      <c r="I10" s="4">
        <f>AVERAGEIFS('OB History S3'!C:C,'OB History S3'!B:B,A10)</f>
        <v>27.5</v>
      </c>
      <c r="J10" s="13">
        <f t="array" ref="J10">MAX(IF('OB History S3'!B:B=A10, 'OB History S3'!C:C))</f>
        <v>42</v>
      </c>
      <c r="K10" s="12">
        <f>COUNTIFS('OB History S3'!B:B,A10,'OB History S3'!D:D, 1)</f>
        <v>1</v>
      </c>
      <c r="L10" s="2">
        <f>COUNTIFS('OB History S3'!B:B,A10,'OB History S3'!D:D, 0)</f>
        <v>1</v>
      </c>
      <c r="M10" s="42">
        <f>LOOKUP(2, 1/('OB History S3'!$B:$B=A10), 'OB History S3'!$AD:$AD)</f>
        <v>0.5</v>
      </c>
      <c r="N10" s="12">
        <f>SUMIFS('OB History S3'!F:F,'OB History S3'!B:B,A10)</f>
        <v>5</v>
      </c>
      <c r="O10" s="2">
        <f>SUMIFS('OB History S3'!E:E,'OB History S3'!B:B,A10)-N10</f>
        <v>4</v>
      </c>
      <c r="P10" s="42">
        <f>LOOKUP(2, 1/('OB History S3'!$B:$B=A10), 'OB History S3'!$AB:$AB)</f>
        <v>0.57499999999999996</v>
      </c>
      <c r="Q10" s="12">
        <f>SUMIFS('OB History S3'!H:H,'OB History S3'!B:B,A10)</f>
        <v>21</v>
      </c>
      <c r="R10" s="2">
        <f>SUMIFS('OB History S3'!G:G,'OB History S3'!B:B,A10)-Q10</f>
        <v>16</v>
      </c>
      <c r="S10" s="42">
        <f>LOOKUP(2, 1/('OB History S3'!$B:$B=A10), 'OB History S3'!$AC:$AC)</f>
        <v>0.57000000000000006</v>
      </c>
      <c r="T10" s="2">
        <f>COUNTIFS('OB History S3'!$B:$B,$A$10,'OB History S3'!K:K, 1)</f>
        <v>1</v>
      </c>
      <c r="U10" s="2">
        <f>COUNTIFS('OB History S3'!$B:$B,$A$10,'OB History S3'!L:L, 1)</f>
        <v>0</v>
      </c>
      <c r="V10" s="2">
        <f>COUNTIFS('OB History S3'!$B:$B,$A$10,'OB History S3'!M:M, 1)</f>
        <v>0</v>
      </c>
      <c r="W10" s="2">
        <f>COUNTIFS('OB History S3'!$B:$B,$A$10,'OB History S3'!N:N, 1)</f>
        <v>1</v>
      </c>
      <c r="X10" s="2">
        <f>COUNTIFS('OB History S3'!$B:$B,$A$10,'OB History S3'!O:O, 1)</f>
        <v>0</v>
      </c>
      <c r="Y10" s="2">
        <f>COUNTIFS('OB History S3'!$B:$B,$A$10,'OB History S3'!P:P, 1)</f>
        <v>0</v>
      </c>
      <c r="Z10" s="2">
        <f>COUNTIFS('OB History S3'!$B:$B,$A$10,'OB History S3'!Q:Q, 1)</f>
        <v>0</v>
      </c>
      <c r="AA10" s="2">
        <f>COUNTIFS('OB History S3'!$B:$B,$A$10,'OB History S3'!R:R, 1)</f>
        <v>0</v>
      </c>
      <c r="AB10" s="2">
        <f>COUNTIFS('OB History S3'!$B:$B,$A$10,'OB History S3'!S:S, 1)</f>
        <v>0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0</v>
      </c>
      <c r="AF10" s="2">
        <f>COUNTIFS('OB History S3'!$B:$B,$A$10,'OB History S3'!W:W, 1)</f>
        <v>0</v>
      </c>
      <c r="AG10" s="2">
        <f>COUNTIFS('OB History S3'!$B:$B,$A$10,'OB History S3'!X:X, 1)</f>
        <v>0</v>
      </c>
      <c r="AH10" s="2">
        <f>COUNTIFS('OB History S3'!$B:$B,$A$10,'OB History S3'!Y:Y, 1)</f>
        <v>1</v>
      </c>
      <c r="AI10" s="2">
        <f>COUNTIFS('OB History S3'!$B:$B,$A$10,'OB History S3'!Z:Z, 1)</f>
        <v>2</v>
      </c>
    </row>
    <row r="11" spans="1:35" x14ac:dyDescent="0.25">
      <c r="A11" s="1" t="s">
        <v>151</v>
      </c>
      <c r="B11" s="6" t="s">
        <v>70</v>
      </c>
      <c r="C11" s="2" t="s">
        <v>70</v>
      </c>
      <c r="D11" s="5"/>
      <c r="E11" s="5"/>
      <c r="F11" s="5"/>
      <c r="G11" s="5"/>
      <c r="H11" s="12">
        <f>SUMIFS('OB History S3'!C:C,'OB History S3'!B:B,A11)</f>
        <v>77</v>
      </c>
      <c r="I11" s="4">
        <f>AVERAGEIFS('OB History S3'!C:C,'OB History S3'!B:B,A11)</f>
        <v>25.666666666666668</v>
      </c>
      <c r="J11" s="13">
        <f t="array" ref="J11">MAX(IF('OB History S3'!B:B=A11, 'OB History S3'!C:C))</f>
        <v>30</v>
      </c>
      <c r="K11" s="12">
        <f>COUNTIFS('OB History S3'!B:B,A11,'OB History S3'!D:D, 1)</f>
        <v>3</v>
      </c>
      <c r="L11" s="2">
        <f>COUNTIFS('OB History S3'!B:B,A11,'OB History S3'!D:D, 0)</f>
        <v>0</v>
      </c>
      <c r="M11" s="42">
        <f>LOOKUP(2, 1/('OB History S3'!$B:$B=A11), 'OB History S3'!$AD:$AD)</f>
        <v>1</v>
      </c>
      <c r="N11" s="12">
        <f>SUMIFS('OB History S3'!F:F,'OB History S3'!B:B,A11)</f>
        <v>9</v>
      </c>
      <c r="O11" s="2">
        <f>SUMIFS('OB History S3'!E:E,'OB History S3'!B:B,A11)-N11</f>
        <v>6</v>
      </c>
      <c r="P11" s="42">
        <f>LOOKUP(2, 1/('OB History S3'!$B:$B=A11), 'OB History S3'!$AB:$AB)</f>
        <v>0.6</v>
      </c>
      <c r="Q11" s="12">
        <f>SUMIFS('OB History S3'!H:H,'OB History S3'!B:B,A11)</f>
        <v>34</v>
      </c>
      <c r="R11" s="2">
        <f>SUMIFS('OB History S3'!G:G,'OB History S3'!B:B,A11)-Q11</f>
        <v>29</v>
      </c>
      <c r="S11" s="42">
        <f>LOOKUP(2, 1/('OB History S3'!$B:$B=A11), 'OB History S3'!$AC:$AC)</f>
        <v>0.54</v>
      </c>
      <c r="T11" s="2">
        <f>COUNTIFS('OB History S3'!$B:$B,$A$11,'OB History S3'!K:K, 1)</f>
        <v>1</v>
      </c>
      <c r="U11" s="2">
        <f>COUNTIFS('OB History S3'!$B:$B,$A$11,'OB History S3'!L:L, 1)</f>
        <v>0</v>
      </c>
      <c r="V11" s="2">
        <f>COUNTIFS('OB History S3'!$B:$B,$A$11,'OB History S3'!M:M, 1)</f>
        <v>0</v>
      </c>
      <c r="W11" s="2">
        <f>COUNTIFS('OB History S3'!$B:$B,$A$11,'OB History S3'!N:N, 1)</f>
        <v>1</v>
      </c>
      <c r="X11" s="2">
        <f>COUNTIFS('OB History S3'!$B:$B,$A$11,'OB History S3'!O:O, 1)</f>
        <v>1</v>
      </c>
      <c r="Y11" s="2">
        <f>COUNTIFS('OB History S3'!$B:$B,$A$11,'OB History S3'!P:P, 1)</f>
        <v>0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0</v>
      </c>
      <c r="AE11" s="2">
        <f>COUNTIFS('OB History S3'!$B:$B,$A$11,'OB History S3'!V:V, 1)</f>
        <v>0</v>
      </c>
      <c r="AF11" s="2">
        <f>COUNTIFS('OB History S3'!$B:$B,$A$11,'OB History S3'!W:W, 1)</f>
        <v>0</v>
      </c>
      <c r="AG11" s="2">
        <f>COUNTIFS('OB History S3'!$B:$B,$A$11,'OB History S3'!X:X, 1)</f>
        <v>2</v>
      </c>
      <c r="AH11" s="2">
        <f>COUNTIFS('OB History S3'!$B:$B,$A$11,'OB History S3'!Y:Y, 1)</f>
        <v>1</v>
      </c>
      <c r="AI11" s="2">
        <f>COUNTIFS('OB History S3'!$B:$B,$A$11,'OB History S3'!Z:Z, 1)</f>
        <v>3</v>
      </c>
    </row>
    <row r="12" spans="1:35" x14ac:dyDescent="0.25">
      <c r="A12" s="1" t="s">
        <v>118</v>
      </c>
      <c r="B12" s="2" t="s">
        <v>70</v>
      </c>
      <c r="C12" s="2" t="s">
        <v>70</v>
      </c>
      <c r="D12" s="5"/>
      <c r="E12" s="5"/>
      <c r="F12" s="5"/>
      <c r="G12" s="5"/>
      <c r="H12" s="12">
        <f>SUMIFS('OB History S3'!C:C,'OB History S3'!B:B,A12)</f>
        <v>54</v>
      </c>
      <c r="I12" s="4">
        <f>AVERAGEIFS('OB History S3'!C:C,'OB History S3'!B:B,A12)</f>
        <v>18</v>
      </c>
      <c r="J12" s="13">
        <f t="array" ref="J12">MAX(IF('OB History S3'!B:B=A12, 'OB History S3'!C:C))</f>
        <v>26</v>
      </c>
      <c r="K12" s="12">
        <f>COUNTIFS('OB History S3'!B:B,A12,'OB History S3'!D:D, 1)</f>
        <v>2</v>
      </c>
      <c r="L12" s="2">
        <f>COUNTIFS('OB History S3'!B:B,A12,'OB History S3'!D:D, 0)</f>
        <v>1</v>
      </c>
      <c r="M12" s="42">
        <f>LOOKUP(2, 1/('OB History S3'!$B:$B=A12), 'OB History S3'!$AD:$AD)</f>
        <v>0.66666666666666663</v>
      </c>
      <c r="N12" s="12">
        <f>SUMIFS('OB History S3'!F:F,'OB History S3'!B:B,A12)</f>
        <v>8</v>
      </c>
      <c r="O12" s="2">
        <f>SUMIFS('OB History S3'!E:E,'OB History S3'!B:B,A12)-N12</f>
        <v>6</v>
      </c>
      <c r="P12" s="42">
        <f>LOOKUP(2, 1/('OB History S3'!$B:$B=A12), 'OB History S3'!$AB:$AB)</f>
        <v>0.58333333333333337</v>
      </c>
      <c r="Q12" s="12">
        <f>SUMIFS('OB History S3'!H:H,'OB History S3'!B:B,A12)</f>
        <v>33</v>
      </c>
      <c r="R12" s="2">
        <f>SUMIFS('OB History S3'!G:G,'OB History S3'!B:B,A12)-Q12</f>
        <v>25</v>
      </c>
      <c r="S12" s="42">
        <f>LOOKUP(2, 1/('OB History S3'!$B:$B=A12), 'OB History S3'!$AC:$AC)</f>
        <v>0.57666666666666677</v>
      </c>
      <c r="T12" s="2">
        <f>COUNTIFS('OB History S3'!$B:$B,$A$12,'OB History S3'!K:K, 1)</f>
        <v>1</v>
      </c>
      <c r="U12" s="2">
        <f>COUNTIFS('OB History S3'!$B:$B,$A$12,'OB History S3'!L:L, 1)</f>
        <v>0</v>
      </c>
      <c r="V12" s="2">
        <f>COUNTIFS('OB History S3'!$B:$B,$A$12,'OB History S3'!M:M, 1)</f>
        <v>1</v>
      </c>
      <c r="W12" s="2">
        <f>COUNTIFS('OB History S3'!$B:$B,$A$12,'OB History S3'!N:N, 1)</f>
        <v>1</v>
      </c>
      <c r="X12" s="2">
        <f>COUNTIFS('OB History S3'!$B:$B,$A$12,'OB History S3'!O:O, 1)</f>
        <v>0</v>
      </c>
      <c r="Y12" s="2">
        <f>COUNTIFS('OB History S3'!$B:$B,$A$12,'OB History S3'!P:P, 1)</f>
        <v>0</v>
      </c>
      <c r="Z12" s="2">
        <f>COUNTIFS('OB History S3'!$B:$B,$A$12,'OB History S3'!Q:Q, 1)</f>
        <v>0</v>
      </c>
      <c r="AA12" s="2">
        <f>COUNTIFS('OB History S3'!$B:$B,$A$12,'OB History S3'!R:R, 1)</f>
        <v>1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0</v>
      </c>
      <c r="AG12" s="2">
        <f>COUNTIFS('OB History S3'!$B:$B,$A$12,'OB History S3'!X:X, 1)</f>
        <v>1</v>
      </c>
      <c r="AH12" s="2">
        <f>COUNTIFS('OB History S3'!$B:$B,$A$12,'OB History S3'!Y:Y, 1)</f>
        <v>2</v>
      </c>
      <c r="AI12" s="2">
        <f>COUNTIFS('OB History S3'!$B:$B,$A$12,'OB History S3'!Z:Z, 1)</f>
        <v>1</v>
      </c>
    </row>
    <row r="13" spans="1:35" x14ac:dyDescent="0.25">
      <c r="A13" s="1" t="s">
        <v>21</v>
      </c>
      <c r="B13" s="6" t="s">
        <v>69</v>
      </c>
      <c r="C13" s="6" t="s">
        <v>70</v>
      </c>
      <c r="D13" s="5"/>
      <c r="E13" s="5">
        <v>1</v>
      </c>
      <c r="F13" s="5"/>
      <c r="G13" s="5"/>
      <c r="H13" s="12">
        <f>SUMIFS('OB History S3'!C:C,'OB History S3'!B:B,A13)</f>
        <v>28</v>
      </c>
      <c r="I13" s="4">
        <f>AVERAGEIFS('OB History S3'!C:C,'OB History S3'!B:B,A13)</f>
        <v>14</v>
      </c>
      <c r="J13" s="13">
        <f t="array" ref="J13">MAX(IF('OB History S3'!B:B=A13, 'OB History S3'!C:C))</f>
        <v>15</v>
      </c>
      <c r="K13" s="12">
        <f>COUNTIFS('OB History S3'!B:B,A13,'OB History S3'!D:D, 1)</f>
        <v>1</v>
      </c>
      <c r="L13" s="2">
        <f>COUNTIFS('OB History S3'!B:B,A13,'OB History S3'!D:D, 0)</f>
        <v>1</v>
      </c>
      <c r="M13" s="42">
        <f>LOOKUP(2, 1/('OB History S3'!$B:$B=A13), 'OB History S3'!$AD:$AD)</f>
        <v>0.5</v>
      </c>
      <c r="N13" s="12">
        <f>SUMIFS('OB History S3'!F:F,'OB History S3'!B:B,A13)</f>
        <v>5</v>
      </c>
      <c r="O13" s="2">
        <f>SUMIFS('OB History S3'!E:E,'OB History S3'!B:B,A13)-N13</f>
        <v>5</v>
      </c>
      <c r="P13" s="42">
        <f>LOOKUP(2, 1/('OB History S3'!$B:$B=A13), 'OB History S3'!$AB:$AB)</f>
        <v>0.5</v>
      </c>
      <c r="Q13" s="12">
        <f>SUMIFS('OB History S3'!H:H,'OB History S3'!B:B,A13)</f>
        <v>24</v>
      </c>
      <c r="R13" s="2">
        <f>SUMIFS('OB History S3'!G:G,'OB History S3'!B:B,A13)-Q13</f>
        <v>19</v>
      </c>
      <c r="S13" s="42">
        <f>LOOKUP(2, 1/('OB History S3'!$B:$B=A13), 'OB History S3'!$AC:$AC)</f>
        <v>0.56499999999999995</v>
      </c>
      <c r="T13" s="2">
        <f>COUNTIFS('OB History S3'!$B:$B,$A$13,'OB History S3'!K:K, 1)</f>
        <v>0</v>
      </c>
      <c r="U13" s="2">
        <f>COUNTIFS('OB History S3'!$B:$B,$A$13,'OB History S3'!L:L, 1)</f>
        <v>0</v>
      </c>
      <c r="V13" s="2">
        <f>COUNTIFS('OB History S3'!$B:$B,$A$13,'OB History S3'!M:M, 1)</f>
        <v>0</v>
      </c>
      <c r="W13" s="2">
        <f>COUNTIFS('OB History S3'!$B:$B,$A$13,'OB History S3'!N:N, 1)</f>
        <v>1</v>
      </c>
      <c r="X13" s="2">
        <f>COUNTIFS('OB History S3'!$B:$B,$A$13,'OB History S3'!O:O, 1)</f>
        <v>1</v>
      </c>
      <c r="Y13" s="2">
        <f>COUNTIFS('OB History S3'!$B:$B,$A$13,'OB History S3'!P:P, 1)</f>
        <v>1</v>
      </c>
      <c r="Z13" s="2">
        <f>COUNTIFS('OB History S3'!$B:$B,$A$13,'OB History S3'!Q:Q, 1)</f>
        <v>0</v>
      </c>
      <c r="AA13" s="2">
        <f>COUNTIFS('OB History S3'!$B:$B,$A$13,'OB History S3'!R:R, 1)</f>
        <v>1</v>
      </c>
      <c r="AB13" s="2">
        <f>COUNTIFS('OB History S3'!$B:$B,$A$13,'OB History S3'!S:S, 1)</f>
        <v>0</v>
      </c>
      <c r="AC13" s="2">
        <f>COUNTIFS('OB History S3'!$B:$B,$A$13,'OB History S3'!T:T, 1)</f>
        <v>0</v>
      </c>
      <c r="AD13" s="2">
        <f>COUNTIFS('OB History S3'!$B:$B,$A$13,'OB History S3'!U:U, 1)</f>
        <v>0</v>
      </c>
      <c r="AE13" s="2">
        <f>COUNTIFS('OB History S3'!$B:$B,$A$13,'OB History S3'!V:V, 1)</f>
        <v>0</v>
      </c>
      <c r="AF13" s="2">
        <f>COUNTIFS('OB History S3'!$B:$B,$A$13,'OB History S3'!W:W, 1)</f>
        <v>0</v>
      </c>
      <c r="AG13" s="2">
        <f>COUNTIFS('OB History S3'!$B:$B,$A$13,'OB History S3'!X:X, 1)</f>
        <v>0</v>
      </c>
      <c r="AH13" s="2">
        <f>COUNTIFS('OB History S3'!$B:$B,$A$13,'OB History S3'!Y:Y, 1)</f>
        <v>0</v>
      </c>
      <c r="AI13" s="2">
        <f>COUNTIFS('OB History S3'!$B:$B,$A$13,'OB History S3'!Z:Z, 1)</f>
        <v>1</v>
      </c>
    </row>
    <row r="14" spans="1:35" x14ac:dyDescent="0.25">
      <c r="A14" s="1" t="s">
        <v>20</v>
      </c>
      <c r="B14" s="6" t="s">
        <v>98</v>
      </c>
      <c r="C14" s="6" t="s">
        <v>70</v>
      </c>
      <c r="D14" s="5"/>
      <c r="E14" s="5"/>
      <c r="F14" s="5"/>
      <c r="G14" s="5"/>
      <c r="H14" s="12">
        <f>SUMIFS('OB History S3'!C:C,'OB History S3'!B:B,A14)</f>
        <v>96</v>
      </c>
      <c r="I14" s="4">
        <f>AVERAGEIFS('OB History S3'!C:C,'OB History S3'!B:B,A14)</f>
        <v>19.2</v>
      </c>
      <c r="J14" s="13">
        <f t="array" ref="J14">MAX(IF('OB History S3'!B:B=A14, 'OB History S3'!C:C))</f>
        <v>26</v>
      </c>
      <c r="K14" s="12">
        <f>COUNTIFS('OB History S3'!B:B,A14,'OB History S3'!D:D, 1)</f>
        <v>3</v>
      </c>
      <c r="L14" s="2">
        <f>COUNTIFS('OB History S3'!B:B,A14,'OB History S3'!D:D, 0)</f>
        <v>2</v>
      </c>
      <c r="M14" s="42">
        <f>LOOKUP(2, 1/('OB History S3'!$B:$B=A14), 'OB History S3'!$AD:$AD)</f>
        <v>0.6</v>
      </c>
      <c r="N14" s="12">
        <f>SUMIFS('OB History S3'!F:F,'OB History S3'!B:B,A14)</f>
        <v>12</v>
      </c>
      <c r="O14" s="2">
        <f>SUMIFS('OB History S3'!E:E,'OB History S3'!B:B,A14)-N14</f>
        <v>11</v>
      </c>
      <c r="P14" s="42">
        <f>LOOKUP(2, 1/('OB History S3'!$B:$B=A14), 'OB History S3'!$AB:$AB)</f>
        <v>0.52</v>
      </c>
      <c r="Q14" s="12">
        <f>SUMIFS('OB History S3'!H:H,'OB History S3'!B:B,A14)</f>
        <v>52</v>
      </c>
      <c r="R14" s="2">
        <f>SUMIFS('OB History S3'!G:G,'OB History S3'!B:B,A14)-Q14</f>
        <v>46</v>
      </c>
      <c r="S14" s="42">
        <f>LOOKUP(2, 1/('OB History S3'!$B:$B=A14), 'OB History S3'!$AC:$AC)</f>
        <v>0.53400000000000003</v>
      </c>
      <c r="T14" s="2">
        <f>COUNTIFS('OB History S3'!$B:$B,$A$14,'OB History S3'!K:K, 1)</f>
        <v>2</v>
      </c>
      <c r="U14" s="2">
        <f>COUNTIFS('OB History S3'!$B:$B,$A$14,'OB History S3'!L:L, 1)</f>
        <v>2</v>
      </c>
      <c r="V14" s="2">
        <f>COUNTIFS('OB History S3'!$B:$B,$A$14,'OB History S3'!M:M, 1)</f>
        <v>0</v>
      </c>
      <c r="W14" s="2">
        <f>COUNTIFS('OB History S3'!$B:$B,$A$14,'OB History S3'!N:N, 1)</f>
        <v>1</v>
      </c>
      <c r="X14" s="2">
        <f>COUNTIFS('OB History S3'!$B:$B,$A$14,'OB History S3'!O:O, 1)</f>
        <v>1</v>
      </c>
      <c r="Y14" s="2">
        <f>COUNTIFS('OB History S3'!$B:$B,$A$14,'OB History S3'!P:P, 1)</f>
        <v>1</v>
      </c>
      <c r="Z14" s="2">
        <f>COUNTIFS('OB History S3'!$B:$B,$A$14,'OB History S3'!Q:Q, 1)</f>
        <v>0</v>
      </c>
      <c r="AA14" s="2">
        <f>COUNTIFS('OB History S3'!$B:$B,$A$14,'OB History S3'!R:R, 1)</f>
        <v>0</v>
      </c>
      <c r="AB14" s="2">
        <f>COUNTIFS('OB History S3'!$B:$B,$A$14,'OB History S3'!S:S, 1)</f>
        <v>0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0</v>
      </c>
      <c r="AG14" s="2">
        <f>COUNTIFS('OB History S3'!$B:$B,$A$14,'OB History S3'!X:X, 1)</f>
        <v>2</v>
      </c>
      <c r="AH14" s="2">
        <f>COUNTIFS('OB History S3'!$B:$B,$A$14,'OB History S3'!Y:Y, 1)</f>
        <v>0</v>
      </c>
      <c r="AI14" s="2">
        <f>COUNTIFS('OB History S3'!$B:$B,$A$14,'OB History S3'!Z:Z, 1)</f>
        <v>3</v>
      </c>
    </row>
    <row r="15" spans="1:35" x14ac:dyDescent="0.25">
      <c r="A15" s="1" t="s">
        <v>1</v>
      </c>
      <c r="B15" s="6" t="s">
        <v>98</v>
      </c>
      <c r="C15" s="2" t="s">
        <v>70</v>
      </c>
      <c r="D15" s="5"/>
      <c r="E15" s="5"/>
      <c r="F15" s="5"/>
      <c r="G15" s="5"/>
      <c r="H15" s="12">
        <f>SUMIFS('OB History S3'!C:C,'OB History S3'!B:B,A15)</f>
        <v>47</v>
      </c>
      <c r="I15" s="4">
        <f>AVERAGEIFS('OB History S3'!C:C,'OB History S3'!B:B,A15)</f>
        <v>47</v>
      </c>
      <c r="J15" s="13">
        <f t="array" ref="J15">MAX(IF('OB History S3'!B:B=A15, 'OB History S3'!C:C))</f>
        <v>47</v>
      </c>
      <c r="K15" s="12">
        <f>COUNTIFS('OB History S3'!B:B,A15,'OB History S3'!D:D, 1)</f>
        <v>1</v>
      </c>
      <c r="L15" s="2">
        <f>COUNTIFS('OB History S3'!B:B,A15,'OB History S3'!D:D, 0)</f>
        <v>0</v>
      </c>
      <c r="M15" s="42">
        <f>LOOKUP(2, 1/('OB History S3'!$B:$B=A15), 'OB History S3'!$AD:$AD)</f>
        <v>1</v>
      </c>
      <c r="N15" s="12">
        <f>SUMIFS('OB History S3'!F:F,'OB History S3'!B:B,A15)</f>
        <v>3</v>
      </c>
      <c r="O15" s="2">
        <f>SUMIFS('OB History S3'!E:E,'OB History S3'!B:B,A15)-N15</f>
        <v>2</v>
      </c>
      <c r="P15" s="42">
        <f>LOOKUP(2, 1/('OB History S3'!$B:$B=A15), 'OB History S3'!$AB:$AB)</f>
        <v>0.6</v>
      </c>
      <c r="Q15" s="12">
        <f>SUMIFS('OB History S3'!H:H,'OB History S3'!B:B,A15)</f>
        <v>9</v>
      </c>
      <c r="R15" s="2">
        <f>SUMIFS('OB History S3'!G:G,'OB History S3'!B:B,A15)-Q15</f>
        <v>10</v>
      </c>
      <c r="S15" s="42">
        <f>LOOKUP(2, 1/('OB History S3'!$B:$B=A15), 'OB History S3'!$AC:$AC)</f>
        <v>0.47</v>
      </c>
      <c r="T15" s="2">
        <f>COUNTIFS('OB History S3'!$B:$B,$A$15,'OB History S3'!K:K, 1)</f>
        <v>0</v>
      </c>
      <c r="U15" s="2">
        <f>COUNTIFS('OB History S3'!$B:$B,$A$15,'OB History S3'!L:L, 1)</f>
        <v>1</v>
      </c>
      <c r="V15" s="2">
        <f>COUNTIFS('OB History S3'!$B:$B,$A$15,'OB History S3'!M:M, 1)</f>
        <v>0</v>
      </c>
      <c r="W15" s="2">
        <f>COUNTIFS('OB History S3'!$B:$B,$A$15,'OB History S3'!N:N, 1)</f>
        <v>0</v>
      </c>
      <c r="X15" s="2">
        <f>COUNTIFS('OB History S3'!$B:$B,$A$15,'OB History S3'!O:O, 1)</f>
        <v>1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0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0</v>
      </c>
      <c r="AH15" s="2">
        <f>COUNTIFS('OB History S3'!$B:$B,$A$15,'OB History S3'!Y:Y, 1)</f>
        <v>1</v>
      </c>
      <c r="AI15" s="2">
        <f>COUNTIFS('OB History S3'!$B:$B,$A$15,'OB History S3'!Z:Z, 1)</f>
        <v>0</v>
      </c>
    </row>
    <row r="16" spans="1:35" x14ac:dyDescent="0.25">
      <c r="A16" s="1" t="s">
        <v>122</v>
      </c>
      <c r="B16" s="6" t="s">
        <v>70</v>
      </c>
      <c r="C16" s="2" t="s">
        <v>70</v>
      </c>
      <c r="D16" s="5"/>
      <c r="E16" s="5"/>
      <c r="F16" s="5"/>
      <c r="G16" s="5"/>
      <c r="H16" s="12">
        <f>SUMIFS('OB History S3'!C:C,'OB History S3'!B:B,A16)</f>
        <v>38</v>
      </c>
      <c r="I16" s="4">
        <f>AVERAGEIFS('OB History S3'!C:C,'OB History S3'!B:B,A16)</f>
        <v>38</v>
      </c>
      <c r="J16" s="13">
        <f t="array" ref="J16">MAX(IF('OB History S3'!B:B=A16, 'OB History S3'!C:C))</f>
        <v>38</v>
      </c>
      <c r="K16" s="12">
        <f>COUNTIFS('OB History S3'!B:B,A16,'OB History S3'!D:D, 1)</f>
        <v>0</v>
      </c>
      <c r="L16" s="2">
        <f>COUNTIFS('OB History S3'!B:B,A16,'OB History S3'!D:D, 0)</f>
        <v>1</v>
      </c>
      <c r="M16" s="42">
        <f>LOOKUP(2, 1/('OB History S3'!$B:$B=A16), 'OB History S3'!$AD:$AD)</f>
        <v>0</v>
      </c>
      <c r="N16" s="12">
        <f>SUMIFS('OB History S3'!F:F,'OB History S3'!B:B,A16)</f>
        <v>2</v>
      </c>
      <c r="O16" s="2">
        <f>SUMIFS('OB History S3'!E:E,'OB History S3'!B:B,A16)-N16</f>
        <v>3</v>
      </c>
      <c r="P16" s="42">
        <f>LOOKUP(2, 1/('OB History S3'!$B:$B=A16), 'OB History S3'!$AB:$AB)</f>
        <v>0.4</v>
      </c>
      <c r="Q16" s="12">
        <f>SUMIFS('OB History S3'!H:H,'OB History S3'!B:B,A16)</f>
        <v>10</v>
      </c>
      <c r="R16" s="2">
        <f>SUMIFS('OB History S3'!G:G,'OB History S3'!B:B,A16)-Q16</f>
        <v>12</v>
      </c>
      <c r="S16" s="42">
        <f>LOOKUP(2, 1/('OB History S3'!$B:$B=A16), 'OB History S3'!$AC:$AC)</f>
        <v>0.45</v>
      </c>
      <c r="T16" s="2">
        <f>COUNTIFS('OB History S3'!$B:$B,$A$16,'OB History S3'!K:K, 1)</f>
        <v>1</v>
      </c>
      <c r="U16" s="2">
        <f>COUNTIFS('OB History S3'!$B:$B,$A$16,'OB History S3'!L:L, 1)</f>
        <v>0</v>
      </c>
      <c r="V16" s="2">
        <f>COUNTIFS('OB History S3'!$B:$B,$A$16,'OB History S3'!M:M, 1)</f>
        <v>0</v>
      </c>
      <c r="W16" s="2">
        <f>COUNTIFS('OB History S3'!$B:$B,$A$16,'OB History S3'!N:N, 1)</f>
        <v>1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0</v>
      </c>
      <c r="AC16" s="2">
        <f>COUNTIFS('OB History S3'!$B:$B,$A$16,'OB History S3'!T:T, 1)</f>
        <v>0</v>
      </c>
      <c r="AD16" s="2">
        <f>COUNTIFS('OB History S3'!$B:$B,$A$16,'OB History S3'!U:U, 1)</f>
        <v>0</v>
      </c>
      <c r="AE16" s="2">
        <f>COUNTIFS('OB History S3'!$B:$B,$A$16,'OB History S3'!V:V, 1)</f>
        <v>0</v>
      </c>
      <c r="AF16" s="2">
        <f>COUNTIFS('OB History S3'!$B:$B,$A$16,'OB History S3'!W:W, 1)</f>
        <v>0</v>
      </c>
      <c r="AG16" s="2">
        <f>COUNTIFS('OB History S3'!$B:$B,$A$16,'OB History S3'!X:X, 1)</f>
        <v>0</v>
      </c>
      <c r="AH16" s="2">
        <f>COUNTIFS('OB History S3'!$B:$B,$A$16,'OB History S3'!Y:Y, 1)</f>
        <v>0</v>
      </c>
      <c r="AI16" s="2">
        <f>COUNTIFS('OB History S3'!$B:$B,$A$16,'OB History S3'!Z:Z, 1)</f>
        <v>0</v>
      </c>
    </row>
    <row r="17" spans="1:35" x14ac:dyDescent="0.25">
      <c r="A17" s="1" t="s">
        <v>23</v>
      </c>
      <c r="B17" s="6" t="s">
        <v>143</v>
      </c>
      <c r="C17" s="2" t="s">
        <v>70</v>
      </c>
      <c r="D17" s="5"/>
      <c r="E17" s="5"/>
      <c r="F17" s="5"/>
      <c r="G17" s="5"/>
      <c r="H17" s="12">
        <f>SUMIFS('OB History S3'!C:C,'OB History S3'!B:B,A17)</f>
        <v>68</v>
      </c>
      <c r="I17" s="4">
        <f>AVERAGEIFS('OB History S3'!C:C,'OB History S3'!B:B,A17)</f>
        <v>13.6</v>
      </c>
      <c r="J17" s="13">
        <f t="array" ref="J17">MAX(IF('OB History S3'!B:B=A17, 'OB History S3'!C:C))</f>
        <v>19</v>
      </c>
      <c r="K17" s="12">
        <f>COUNTIFS('OB History S3'!B:B,A17,'OB History S3'!D:D, 1)</f>
        <v>3</v>
      </c>
      <c r="L17" s="2">
        <f>COUNTIFS('OB History S3'!B:B,A17,'OB History S3'!D:D, 0)</f>
        <v>2</v>
      </c>
      <c r="M17" s="42">
        <f>LOOKUP(2, 1/('OB History S3'!$B:$B=A17), 'OB History S3'!$AD:$AD)</f>
        <v>0.6</v>
      </c>
      <c r="N17" s="12">
        <f>SUMIFS('OB History S3'!F:F,'OB History S3'!B:B,A17)</f>
        <v>12</v>
      </c>
      <c r="O17" s="2">
        <f>SUMIFS('OB History S3'!E:E,'OB History S3'!B:B,A17)-N17</f>
        <v>12</v>
      </c>
      <c r="P17" s="42">
        <f>LOOKUP(2, 1/('OB History S3'!$B:$B=A17), 'OB History S3'!$AB:$AB)</f>
        <v>0.49000000000000005</v>
      </c>
      <c r="Q17" s="12">
        <f>SUMIFS('OB History S3'!H:H,'OB History S3'!B:B,A17)</f>
        <v>46</v>
      </c>
      <c r="R17" s="2">
        <f>SUMIFS('OB History S3'!G:G,'OB History S3'!B:B,A17)-Q17</f>
        <v>55</v>
      </c>
      <c r="S17" s="42">
        <f>LOOKUP(2, 1/('OB History S3'!$B:$B=A17), 'OB History S3'!$AC:$AC)</f>
        <v>0.45</v>
      </c>
      <c r="T17" s="2">
        <f>COUNTIFS('OB History S3'!$B:$B,$A$17,'OB History S3'!K:K, 1)</f>
        <v>1</v>
      </c>
      <c r="U17" s="2">
        <f>COUNTIFS('OB History S3'!$B:$B,$A$17,'OB History S3'!L:L, 1)</f>
        <v>3</v>
      </c>
      <c r="V17" s="2">
        <f>COUNTIFS('OB History S3'!$B:$B,$A$17,'OB History S3'!M:M, 1)</f>
        <v>0</v>
      </c>
      <c r="W17" s="2">
        <f>COUNTIFS('OB History S3'!$B:$B,$A$17,'OB History S3'!N:N, 1)</f>
        <v>1</v>
      </c>
      <c r="X17" s="2">
        <f>COUNTIFS('OB History S3'!$B:$B,$A$17,'OB History S3'!O:O, 1)</f>
        <v>1</v>
      </c>
      <c r="Y17" s="2">
        <f>COUNTIFS('OB History S3'!$B:$B,$A$17,'OB History S3'!P:P, 1)</f>
        <v>0</v>
      </c>
      <c r="Z17" s="2">
        <f>COUNTIFS('OB History S3'!$B:$B,$A$17,'OB History S3'!Q:Q, 1)</f>
        <v>0</v>
      </c>
      <c r="AA17" s="2">
        <f>COUNTIFS('OB History S3'!$B:$B,$A$17,'OB History S3'!R:R, 1)</f>
        <v>0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0</v>
      </c>
      <c r="AG17" s="2">
        <f>COUNTIFS('OB History S3'!$B:$B,$A$17,'OB History S3'!X:X, 1)</f>
        <v>2</v>
      </c>
      <c r="AH17" s="2">
        <f>COUNTIFS('OB History S3'!$B:$B,$A$17,'OB History S3'!Y:Y, 1)</f>
        <v>3</v>
      </c>
      <c r="AI17" s="2">
        <f>COUNTIFS('OB History S3'!$B:$B,$A$17,'OB History S3'!Z:Z, 1)</f>
        <v>1</v>
      </c>
    </row>
    <row r="18" spans="1:35" x14ac:dyDescent="0.25">
      <c r="A18" s="1" t="s">
        <v>111</v>
      </c>
      <c r="B18" s="2" t="s">
        <v>70</v>
      </c>
      <c r="C18" s="2" t="s">
        <v>70</v>
      </c>
      <c r="D18" s="5"/>
      <c r="E18" s="5"/>
      <c r="F18" s="5"/>
      <c r="G18" s="5"/>
      <c r="H18" s="12">
        <f>SUMIFS('OB History S3'!C:C,'OB History S3'!B:B,A18)</f>
        <v>59</v>
      </c>
      <c r="I18" s="4">
        <f>AVERAGEIFS('OB History S3'!C:C,'OB History S3'!B:B,A18)</f>
        <v>11.8</v>
      </c>
      <c r="J18" s="13">
        <f t="array" ref="J18">MAX(IF('OB History S3'!B:B=A18, 'OB History S3'!C:C))</f>
        <v>16</v>
      </c>
      <c r="K18" s="12">
        <f>COUNTIFS('OB History S3'!B:B,A18,'OB History S3'!D:D, 1)</f>
        <v>2</v>
      </c>
      <c r="L18" s="2">
        <f>COUNTIFS('OB History S3'!B:B,A18,'OB History S3'!D:D, 0)</f>
        <v>3</v>
      </c>
      <c r="M18" s="42">
        <f>LOOKUP(2, 1/('OB History S3'!$B:$B=A18), 'OB History S3'!$AD:$AD)</f>
        <v>0.4</v>
      </c>
      <c r="N18" s="12">
        <f>SUMIFS('OB History S3'!F:F,'OB History S3'!B:B,A18)</f>
        <v>11</v>
      </c>
      <c r="O18" s="2">
        <f>SUMIFS('OB History S3'!E:E,'OB History S3'!B:B,A18)-N18</f>
        <v>12</v>
      </c>
      <c r="P18" s="42">
        <f>LOOKUP(2, 1/('OB History S3'!$B:$B=A18), 'OB History S3'!$AB:$AB)</f>
        <v>0.48</v>
      </c>
      <c r="Q18" s="12">
        <f>SUMIFS('OB History S3'!H:H,'OB History S3'!B:B,A18)</f>
        <v>45</v>
      </c>
      <c r="R18" s="2">
        <f>SUMIFS('OB History S3'!G:G,'OB History S3'!B:B,A18)-Q18</f>
        <v>51</v>
      </c>
      <c r="S18" s="42">
        <f>LOOKUP(2, 1/('OB History S3'!$B:$B=A18), 'OB History S3'!$AC:$AC)</f>
        <v>0.47199999999999998</v>
      </c>
      <c r="T18" s="2">
        <f>COUNTIFS('OB History S3'!$B:$B,$A$18,'OB History S3'!K:K, 1)</f>
        <v>0</v>
      </c>
      <c r="U18" s="2">
        <f>COUNTIFS('OB History S3'!$B:$B,$A$18,'OB History S3'!L:L, 1)</f>
        <v>1</v>
      </c>
      <c r="V18" s="2">
        <f>COUNTIFS('OB History S3'!$B:$B,$A$18,'OB History S3'!M:M, 1)</f>
        <v>1</v>
      </c>
      <c r="W18" s="2">
        <f>COUNTIFS('OB History S3'!$B:$B,$A$18,'OB History S3'!N:N, 1)</f>
        <v>2</v>
      </c>
      <c r="X18" s="2">
        <f>COUNTIFS('OB History S3'!$B:$B,$A$18,'OB History S3'!O:O, 1)</f>
        <v>0</v>
      </c>
      <c r="Y18" s="2">
        <f>COUNTIFS('OB History S3'!$B:$B,$A$18,'OB History S3'!P:P, 1)</f>
        <v>1</v>
      </c>
      <c r="Z18" s="2">
        <f>COUNTIFS('OB History S3'!$B:$B,$A$18,'OB History S3'!Q:Q, 1)</f>
        <v>0</v>
      </c>
      <c r="AA18" s="2">
        <f>COUNTIFS('OB History S3'!$B:$B,$A$18,'OB History S3'!R:R, 1)</f>
        <v>2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0</v>
      </c>
      <c r="AG18" s="2">
        <f>COUNTIFS('OB History S3'!$B:$B,$A$18,'OB History S3'!X:X, 1)</f>
        <v>1</v>
      </c>
      <c r="AH18" s="2">
        <f>COUNTIFS('OB History S3'!$B:$B,$A$18,'OB History S3'!Y:Y, 1)</f>
        <v>3</v>
      </c>
      <c r="AI18" s="2">
        <f>COUNTIFS('OB History S3'!$B:$B,$A$18,'OB History S3'!Z:Z, 1)</f>
        <v>0</v>
      </c>
    </row>
    <row r="19" spans="1:35" x14ac:dyDescent="0.25">
      <c r="A19" s="1" t="s">
        <v>22</v>
      </c>
      <c r="B19" s="6" t="s">
        <v>54</v>
      </c>
      <c r="C19" s="2" t="s">
        <v>70</v>
      </c>
      <c r="D19" s="5"/>
      <c r="E19" s="5"/>
      <c r="F19" s="5"/>
      <c r="G19" s="5"/>
      <c r="H19" s="12">
        <f>SUMIFS('OB History S3'!C:C,'OB History S3'!B:B,A19)</f>
        <v>22</v>
      </c>
      <c r="I19" s="4">
        <f>AVERAGEIFS('OB History S3'!C:C,'OB History S3'!B:B,A19)</f>
        <v>11</v>
      </c>
      <c r="J19" s="13">
        <f t="array" ref="J19">MAX(IF('OB History S3'!B:B=A19, 'OB History S3'!C:C))</f>
        <v>18</v>
      </c>
      <c r="K19" s="12">
        <f>COUNTIFS('OB History S3'!B:B,A19,'OB History S3'!D:D, 1)</f>
        <v>0</v>
      </c>
      <c r="L19" s="2">
        <f>COUNTIFS('OB History S3'!B:B,A19,'OB History S3'!D:D, 0)</f>
        <v>2</v>
      </c>
      <c r="M19" s="42">
        <f>LOOKUP(2, 1/('OB History S3'!$B:$B=A19), 'OB History S3'!$AD:$AD)</f>
        <v>0</v>
      </c>
      <c r="N19" s="12">
        <f>SUMIFS('OB History S3'!F:F,'OB History S3'!B:B,A19)</f>
        <v>3</v>
      </c>
      <c r="O19" s="2">
        <f>SUMIFS('OB History S3'!E:E,'OB History S3'!B:B,A19)-N19</f>
        <v>6</v>
      </c>
      <c r="P19" s="42">
        <f>LOOKUP(2, 1/('OB History S3'!$B:$B=A19), 'OB History S3'!$AB:$AB)</f>
        <v>0.32500000000000001</v>
      </c>
      <c r="Q19" s="12">
        <f>SUMIFS('OB History S3'!H:H,'OB History S3'!B:B,A19)</f>
        <v>16</v>
      </c>
      <c r="R19" s="2">
        <f>SUMIFS('OB History S3'!G:G,'OB History S3'!B:B,A19)-Q19</f>
        <v>21</v>
      </c>
      <c r="S19" s="42">
        <f>LOOKUP(2, 1/('OB History S3'!$B:$B=A19), 'OB History S3'!$AC:$AC)</f>
        <v>0.43</v>
      </c>
      <c r="T19" s="2">
        <f>COUNTIFS('OB History S3'!$B:$B,$A$19,'OB History S3'!K:K, 1)</f>
        <v>1</v>
      </c>
      <c r="U19" s="2">
        <f>COUNTIFS('OB History S3'!$B:$B,$A$19,'OB History S3'!L:L, 1)</f>
        <v>0</v>
      </c>
      <c r="V19" s="2">
        <f>COUNTIFS('OB History S3'!$B:$B,$A$19,'OB History S3'!M:M, 1)</f>
        <v>1</v>
      </c>
      <c r="W19" s="2">
        <f>COUNTIFS('OB History S3'!$B:$B,$A$19,'OB History S3'!N:N, 1)</f>
        <v>0</v>
      </c>
      <c r="X19" s="2">
        <f>COUNTIFS('OB History S3'!$B:$B,$A$19,'OB History S3'!O:O, 1)</f>
        <v>0</v>
      </c>
      <c r="Y19" s="2">
        <f>COUNTIFS('OB History S3'!$B:$B,$A$19,'OB History S3'!P:P, 1)</f>
        <v>0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0</v>
      </c>
      <c r="AG19" s="2">
        <f>COUNTIFS('OB History S3'!$B:$B,$A$19,'OB History S3'!X:X, 1)</f>
        <v>0</v>
      </c>
      <c r="AH19" s="2">
        <f>COUNTIFS('OB History S3'!$B:$B,$A$19,'OB History S3'!Y:Y, 1)</f>
        <v>0</v>
      </c>
      <c r="AI19" s="2">
        <f>COUNTIFS('OB History S3'!$B:$B,$A$19,'OB History S3'!Z:Z, 1)</f>
        <v>1</v>
      </c>
    </row>
    <row r="20" spans="1:35" x14ac:dyDescent="0.25">
      <c r="A20" s="1" t="s">
        <v>47</v>
      </c>
      <c r="B20" s="6" t="s">
        <v>54</v>
      </c>
      <c r="C20" s="6" t="s">
        <v>70</v>
      </c>
      <c r="D20" s="5"/>
      <c r="E20" s="5"/>
      <c r="F20" s="5"/>
      <c r="G20" s="5"/>
      <c r="H20" s="12">
        <f>SUMIFS('OB History S3'!C:C,'OB History S3'!B:B,A20)</f>
        <v>21</v>
      </c>
      <c r="I20" s="4">
        <f>AVERAGEIFS('OB History S3'!C:C,'OB History S3'!B:B,A20)</f>
        <v>21</v>
      </c>
      <c r="J20" s="13">
        <f t="array" ref="J20">MAX(IF('OB History S3'!B:B=A20, 'OB History S3'!C:C))</f>
        <v>21</v>
      </c>
      <c r="K20" s="12">
        <f>COUNTIFS('OB History S3'!B:B,A20,'OB History S3'!D:D, 1)</f>
        <v>0</v>
      </c>
      <c r="L20" s="2">
        <f>COUNTIFS('OB History S3'!B:B,A20,'OB History S3'!D:D, 0)</f>
        <v>1</v>
      </c>
      <c r="M20" s="42">
        <f>LOOKUP(2, 1/('OB History S3'!$B:$B=A20), 'OB History S3'!$AD:$AD)</f>
        <v>0</v>
      </c>
      <c r="N20" s="12">
        <f>SUMIFS('OB History S3'!F:F,'OB History S3'!B:B,A20)</f>
        <v>2</v>
      </c>
      <c r="O20" s="2">
        <f>SUMIFS('OB History S3'!E:E,'OB History S3'!B:B,A20)-N20</f>
        <v>3</v>
      </c>
      <c r="P20" s="42">
        <f>LOOKUP(2, 1/('OB History S3'!$B:$B=A20), 'OB History S3'!$AB:$AB)</f>
        <v>0.4</v>
      </c>
      <c r="Q20" s="12">
        <f>SUMIFS('OB History S3'!H:H,'OB History S3'!B:B,A20)</f>
        <v>10</v>
      </c>
      <c r="R20" s="2">
        <f>SUMIFS('OB History S3'!G:G,'OB History S3'!B:B,A20)-Q20</f>
        <v>9</v>
      </c>
      <c r="S20" s="42">
        <f>LOOKUP(2, 1/('OB History S3'!$B:$B=A20), 'OB History S3'!$AC:$AC)</f>
        <v>0.53</v>
      </c>
      <c r="T20" s="2">
        <f>COUNTIFS('OB History S3'!$B:$B,$A$20,'OB History S3'!K:K, 1)</f>
        <v>1</v>
      </c>
      <c r="U20" s="2">
        <f>COUNTIFS('OB History S3'!$B:$B,$A$20,'OB History S3'!L:L, 1)</f>
        <v>0</v>
      </c>
      <c r="V20" s="2">
        <f>COUNTIFS('OB History S3'!$B:$B,$A$20,'OB History S3'!M:M, 1)</f>
        <v>0</v>
      </c>
      <c r="W20" s="2">
        <f>COUNTIFS('OB History S3'!$B:$B,$A$20,'OB History S3'!N:N, 1)</f>
        <v>0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0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0</v>
      </c>
      <c r="AG20" s="2">
        <f>COUNTIFS('OB History S3'!$B:$B,$A$20,'OB History S3'!X:X, 1)</f>
        <v>0</v>
      </c>
      <c r="AH20" s="2">
        <f>COUNTIFS('OB History S3'!$B:$B,$A$20,'OB History S3'!Y:Y, 1)</f>
        <v>0</v>
      </c>
      <c r="AI20" s="2">
        <f>COUNTIFS('OB History S3'!$B:$B,$A$20,'OB History S3'!Z:Z, 1)</f>
        <v>1</v>
      </c>
    </row>
    <row r="21" spans="1:35" x14ac:dyDescent="0.25">
      <c r="A21" s="1" t="s">
        <v>45</v>
      </c>
      <c r="B21" s="2" t="s">
        <v>70</v>
      </c>
      <c r="C21" s="2" t="s">
        <v>70</v>
      </c>
      <c r="D21" s="5"/>
      <c r="E21" s="5"/>
      <c r="F21" s="5"/>
      <c r="G21" s="5"/>
      <c r="H21" s="12">
        <f>SUMIFS('OB History S3'!C:C,'OB History S3'!B:B,A21)</f>
        <v>31</v>
      </c>
      <c r="I21" s="4">
        <f>AVERAGEIFS('OB History S3'!C:C,'OB History S3'!B:B,A21)</f>
        <v>15.5</v>
      </c>
      <c r="J21" s="13">
        <f t="array" ref="J21">MAX(IF('OB History S3'!B:B=A21, 'OB History S3'!C:C))</f>
        <v>21</v>
      </c>
      <c r="K21" s="12">
        <f>COUNTIFS('OB History S3'!B:B,A21,'OB History S3'!D:D, 1)</f>
        <v>0</v>
      </c>
      <c r="L21" s="2">
        <f>COUNTIFS('OB History S3'!B:B,A21,'OB History S3'!D:D, 0)</f>
        <v>2</v>
      </c>
      <c r="M21" s="42">
        <f>LOOKUP(2, 1/('OB History S3'!$B:$B=A21), 'OB History S3'!$AD:$AD)</f>
        <v>0</v>
      </c>
      <c r="N21" s="12">
        <f>SUMIFS('OB History S3'!F:F,'OB History S3'!B:B,A21)</f>
        <v>4</v>
      </c>
      <c r="O21" s="2">
        <f>SUMIFS('OB History S3'!E:E,'OB History S3'!B:B,A21)-N21</f>
        <v>6</v>
      </c>
      <c r="P21" s="42">
        <f>LOOKUP(2, 1/('OB History S3'!$B:$B=A21), 'OB History S3'!$AB:$AB)</f>
        <v>0.4</v>
      </c>
      <c r="Q21" s="12">
        <f>SUMIFS('OB History S3'!H:H,'OB History S3'!B:B,A21)</f>
        <v>20</v>
      </c>
      <c r="R21" s="2">
        <f>SUMIFS('OB History S3'!G:G,'OB History S3'!B:B,A21)-Q21</f>
        <v>20</v>
      </c>
      <c r="S21" s="42">
        <f>LOOKUP(2, 1/('OB History S3'!$B:$B=A21), 'OB History S3'!$AC:$AC)</f>
        <v>0.505</v>
      </c>
      <c r="T21" s="2">
        <f>COUNTIFS('OB History S3'!$B:$B,$A$21,'OB History S3'!K:K, 1)</f>
        <v>2</v>
      </c>
      <c r="U21" s="2">
        <f>COUNTIFS('OB History S3'!$B:$B,$A$21,'OB History S3'!L:L, 1)</f>
        <v>0</v>
      </c>
      <c r="V21" s="2">
        <f>COUNTIFS('OB History S3'!$B:$B,$A$21,'OB History S3'!M:M, 1)</f>
        <v>0</v>
      </c>
      <c r="W21" s="2">
        <f>COUNTIFS('OB History S3'!$B:$B,$A$21,'OB History S3'!N:N, 1)</f>
        <v>0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0</v>
      </c>
      <c r="AA21" s="2">
        <f>COUNTIFS('OB History S3'!$B:$B,$A$21,'OB History S3'!R:R, 1)</f>
        <v>0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0</v>
      </c>
      <c r="AH21" s="2">
        <f>COUNTIFS('OB History S3'!$B:$B,$A$21,'OB History S3'!Y:Y, 1)</f>
        <v>0</v>
      </c>
      <c r="AI21" s="2">
        <f>COUNTIFS('OB History S3'!$B:$B,$A$21,'OB History S3'!Z:Z, 1)</f>
        <v>2</v>
      </c>
    </row>
    <row r="22" spans="1:35" ht="15.75" x14ac:dyDescent="0.25">
      <c r="A22" s="1" t="s">
        <v>18</v>
      </c>
      <c r="B22" s="36" t="s">
        <v>54</v>
      </c>
      <c r="C22" s="2" t="s">
        <v>70</v>
      </c>
      <c r="D22" s="5"/>
      <c r="E22" s="5"/>
      <c r="F22" s="5"/>
      <c r="G22" s="5"/>
      <c r="H22" s="12">
        <f>SUMIFS('OB History S3'!C:C,'OB History S3'!B:B,A22)</f>
        <v>104</v>
      </c>
      <c r="I22" s="4">
        <f>AVERAGEIFS('OB History S3'!C:C,'OB History S3'!B:B,A22)</f>
        <v>26</v>
      </c>
      <c r="J22" s="13">
        <f t="array" ref="J22">MAX(IF('OB History S3'!B:B=A22, 'OB History S3'!C:C))</f>
        <v>34</v>
      </c>
      <c r="K22" s="12">
        <f>COUNTIFS('OB History S3'!B:B,A22,'OB History S3'!D:D, 1)</f>
        <v>1</v>
      </c>
      <c r="L22" s="2">
        <f>COUNTIFS('OB History S3'!B:B,A22,'OB History S3'!D:D, 0)</f>
        <v>3</v>
      </c>
      <c r="M22" s="42">
        <f>LOOKUP(2, 1/('OB History S3'!$B:$B=A22), 'OB History S3'!$AD:$AD)</f>
        <v>0.25</v>
      </c>
      <c r="N22" s="12">
        <f>SUMIFS('OB History S3'!F:F,'OB History S3'!B:B,A22)</f>
        <v>8</v>
      </c>
      <c r="O22" s="2">
        <f>SUMIFS('OB History S3'!E:E,'OB History S3'!B:B,A22)-N22</f>
        <v>11</v>
      </c>
      <c r="P22" s="42">
        <f>LOOKUP(2, 1/('OB History S3'!$B:$B=A22), 'OB History S3'!$AB:$AB)</f>
        <v>0.41249999999999998</v>
      </c>
      <c r="Q22" s="12">
        <f>SUMIFS('OB History S3'!H:H,'OB History S3'!B:B,A22)</f>
        <v>38</v>
      </c>
      <c r="R22" s="2">
        <f>SUMIFS('OB History S3'!G:G,'OB History S3'!B:B,A22)-Q22</f>
        <v>40</v>
      </c>
      <c r="S22" s="42">
        <f>LOOKUP(2, 1/('OB History S3'!$B:$B=A22), 'OB History S3'!$AC:$AC)</f>
        <v>0.48500000000000004</v>
      </c>
      <c r="T22" s="2">
        <f>COUNTIFS('OB History S3'!$B:$B,$A$22,'OB History S3'!K:K, 1)</f>
        <v>2</v>
      </c>
      <c r="U22" s="2">
        <f>COUNTIFS('OB History S3'!$B:$B,$A$22,'OB History S3'!L:L, 1)</f>
        <v>0</v>
      </c>
      <c r="V22" s="2">
        <f>COUNTIFS('OB History S3'!$B:$B,$A$22,'OB History S3'!M:M, 1)</f>
        <v>1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1</v>
      </c>
      <c r="AH22" s="2">
        <f>COUNTIFS('OB History S3'!$B:$B,$A$22,'OB History S3'!Y:Y, 1)</f>
        <v>1</v>
      </c>
      <c r="AI22" s="2">
        <f>COUNTIFS('OB History S3'!$B:$B,$A$22,'OB History S3'!Z:Z, 1)</f>
        <v>3</v>
      </c>
    </row>
    <row r="23" spans="1:35" x14ac:dyDescent="0.25">
      <c r="A23" s="1" t="s">
        <v>3</v>
      </c>
      <c r="B23" s="6" t="s">
        <v>54</v>
      </c>
      <c r="C23" s="1" t="s">
        <v>131</v>
      </c>
      <c r="D23" s="5"/>
      <c r="E23" s="5"/>
      <c r="F23" s="5"/>
      <c r="G23" s="5"/>
      <c r="H23" s="12">
        <f>SUMIFS('OB History S3'!C:C,'OB History S3'!B:B,A23)</f>
        <v>62</v>
      </c>
      <c r="I23" s="4">
        <f>AVERAGEIFS('OB History S3'!C:C,'OB History S3'!B:B,A23)</f>
        <v>20.666666666666668</v>
      </c>
      <c r="J23" s="13">
        <f t="array" ref="J23">MAX(IF('OB History S3'!B:B=A23, 'OB History S3'!C:C))</f>
        <v>29</v>
      </c>
      <c r="K23" s="12">
        <f>COUNTIFS('OB History S3'!B:B,A23,'OB History S3'!D:D, 1)</f>
        <v>1</v>
      </c>
      <c r="L23" s="2">
        <f>COUNTIFS('OB History S3'!B:B,A23,'OB History S3'!D:D, 0)</f>
        <v>2</v>
      </c>
      <c r="M23" s="42">
        <f>LOOKUP(2, 1/('OB History S3'!$B:$B=A23), 'OB History S3'!$AD:$AD)</f>
        <v>0.33333333333333331</v>
      </c>
      <c r="N23" s="12">
        <f>SUMIFS('OB History S3'!F:F,'OB History S3'!B:B,A23)</f>
        <v>6</v>
      </c>
      <c r="O23" s="2">
        <f>SUMIFS('OB History S3'!E:E,'OB History S3'!B:B,A23)-N23</f>
        <v>8</v>
      </c>
      <c r="P23" s="42">
        <f>LOOKUP(2, 1/('OB History S3'!$B:$B=A23), 'OB History S3'!$AB:$AB)</f>
        <v>0.41666666666666669</v>
      </c>
      <c r="Q23" s="12">
        <f>SUMIFS('OB History S3'!H:H,'OB History S3'!B:B,A23)</f>
        <v>23</v>
      </c>
      <c r="R23" s="2">
        <f>SUMIFS('OB History S3'!G:G,'OB History S3'!B:B,A23)-Q23</f>
        <v>34</v>
      </c>
      <c r="S23" s="42">
        <f>LOOKUP(2, 1/('OB History S3'!$B:$B=A23), 'OB History S3'!$AC:$AC)</f>
        <v>0.40333333333333332</v>
      </c>
      <c r="T23" s="2">
        <f>COUNTIFS('OB History S3'!$B:$B,$A$23,'OB History S3'!K:K, 1)</f>
        <v>0</v>
      </c>
      <c r="U23" s="2">
        <f>COUNTIFS('OB History S3'!$B:$B,$A$23,'OB History S3'!L:L, 1)</f>
        <v>3</v>
      </c>
      <c r="V23" s="2">
        <f>COUNTIFS('OB History S3'!$B:$B,$A$23,'OB History S3'!M:M, 1)</f>
        <v>0</v>
      </c>
      <c r="W23" s="2">
        <f>COUNTIFS('OB History S3'!$B:$B,$A$23,'OB History S3'!N:N, 1)</f>
        <v>0</v>
      </c>
      <c r="X23" s="2">
        <f>COUNTIFS('OB History S3'!$B:$B,$A$23,'OB History S3'!O:O, 1)</f>
        <v>1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0</v>
      </c>
      <c r="AB23" s="2">
        <f>COUNTIFS('OB History S3'!$B:$B,$A$23,'OB History S3'!S:S, 1)</f>
        <v>0</v>
      </c>
      <c r="AC23" s="2">
        <f>COUNTIFS('OB History S3'!$B:$B,$A$23,'OB History S3'!T:T, 1)</f>
        <v>0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0</v>
      </c>
      <c r="AG23" s="2">
        <f>COUNTIFS('OB History S3'!$B:$B,$A$23,'OB History S3'!X:X, 1)</f>
        <v>0</v>
      </c>
      <c r="AH23" s="2">
        <f>COUNTIFS('OB History S3'!$B:$B,$A$23,'OB History S3'!Y:Y, 1)</f>
        <v>2</v>
      </c>
      <c r="AI23" s="2">
        <f>COUNTIFS('OB History S3'!$B:$B,$A$23,'OB History S3'!Z:Z, 1)</f>
        <v>0</v>
      </c>
    </row>
    <row r="24" spans="1:35" x14ac:dyDescent="0.25">
      <c r="A24" s="1" t="s">
        <v>120</v>
      </c>
      <c r="B24" s="6" t="s">
        <v>70</v>
      </c>
      <c r="C24" s="6" t="s">
        <v>70</v>
      </c>
      <c r="D24" s="5"/>
      <c r="E24" s="5"/>
      <c r="F24" s="5"/>
      <c r="G24" s="5"/>
      <c r="H24" s="12">
        <f>SUMIFS('OB History S3'!C:C,'OB History S3'!B:B,A24)</f>
        <v>97</v>
      </c>
      <c r="I24" s="4">
        <f>AVERAGEIFS('OB History S3'!C:C,'OB History S3'!B:B,A24)</f>
        <v>19.399999999999999</v>
      </c>
      <c r="J24" s="13">
        <f t="array" ref="J24">MAX(IF('OB History S3'!B:B=A24, 'OB History S3'!C:C))</f>
        <v>30</v>
      </c>
      <c r="K24" s="12">
        <f>COUNTIFS('OB History S3'!B:B,A24,'OB History S3'!D:D, 1)</f>
        <v>3</v>
      </c>
      <c r="L24" s="2">
        <f>COUNTIFS('OB History S3'!B:B,A24,'OB History S3'!D:D, 0)</f>
        <v>2</v>
      </c>
      <c r="M24" s="42">
        <f>LOOKUP(2, 1/('OB History S3'!$B:$B=A24), 'OB History S3'!$AD:$AD)</f>
        <v>0.6</v>
      </c>
      <c r="N24" s="12">
        <f>SUMIFS('OB History S3'!F:F,'OB History S3'!B:B,A24)</f>
        <v>12</v>
      </c>
      <c r="O24" s="2">
        <f>SUMIFS('OB History S3'!E:E,'OB History S3'!B:B,A24)-N24</f>
        <v>10</v>
      </c>
      <c r="P24" s="42">
        <f>LOOKUP(2, 1/('OB History S3'!$B:$B=A24), 'OB History S3'!$AB:$AB)</f>
        <v>0.55000000000000004</v>
      </c>
      <c r="Q24" s="12">
        <f>SUMIFS('OB History S3'!H:H,'OB History S3'!B:B,A24)</f>
        <v>45</v>
      </c>
      <c r="R24" s="2">
        <f>SUMIFS('OB History S3'!G:G,'OB History S3'!B:B,A24)-Q24</f>
        <v>46</v>
      </c>
      <c r="S24" s="42">
        <f>LOOKUP(2, 1/('OB History S3'!$B:$B=A24), 'OB History S3'!$AC:$AC)</f>
        <v>0.49799999999999994</v>
      </c>
      <c r="T24" s="2">
        <f>COUNTIFS('OB History S3'!$B:$B,$A$24,'OB History S3'!K:K, 1)</f>
        <v>0</v>
      </c>
      <c r="U24" s="2">
        <f>COUNTIFS('OB History S3'!$B:$B,$A$24,'OB History S3'!L:L, 1)</f>
        <v>3</v>
      </c>
      <c r="V24" s="2">
        <f>COUNTIFS('OB History S3'!$B:$B,$A$24,'OB History S3'!M:M, 1)</f>
        <v>0</v>
      </c>
      <c r="W24" s="2">
        <f>COUNTIFS('OB History S3'!$B:$B,$A$24,'OB History S3'!N:N, 1)</f>
        <v>2</v>
      </c>
      <c r="X24" s="2">
        <f>COUNTIFS('OB History S3'!$B:$B,$A$24,'OB History S3'!O:O, 1)</f>
        <v>0</v>
      </c>
      <c r="Y24" s="2">
        <f>COUNTIFS('OB History S3'!$B:$B,$A$24,'OB History S3'!P:P, 1)</f>
        <v>1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2</v>
      </c>
      <c r="AH24" s="2">
        <f>COUNTIFS('OB History S3'!$B:$B,$A$24,'OB History S3'!Y:Y, 1)</f>
        <v>3</v>
      </c>
      <c r="AI24" s="2">
        <f>COUNTIFS('OB History S3'!$B:$B,$A$24,'OB History S3'!Z:Z, 1)</f>
        <v>1</v>
      </c>
    </row>
    <row r="25" spans="1:35" x14ac:dyDescent="0.25">
      <c r="A25" s="1" t="s">
        <v>14</v>
      </c>
      <c r="B25" s="6" t="s">
        <v>70</v>
      </c>
      <c r="C25" s="6" t="s">
        <v>70</v>
      </c>
      <c r="D25" s="5"/>
      <c r="E25" s="5"/>
      <c r="F25" s="5"/>
      <c r="G25" s="5"/>
      <c r="H25" s="12">
        <f>SUMIFS('OB History S3'!C:C,'OB History S3'!B:B,A25)</f>
        <v>19</v>
      </c>
      <c r="I25" s="4">
        <f>AVERAGEIFS('OB History S3'!C:C,'OB History S3'!B:B,A25)</f>
        <v>19</v>
      </c>
      <c r="J25" s="13">
        <f t="array" ref="J25">MAX(IF('OB History S3'!B:B=A25, 'OB History S3'!C:C))</f>
        <v>19</v>
      </c>
      <c r="K25" s="12">
        <f>COUNTIFS('OB History S3'!B:B,A25,'OB History S3'!D:D, 1)</f>
        <v>1</v>
      </c>
      <c r="L25" s="2">
        <f>COUNTIFS('OB History S3'!B:B,A25,'OB History S3'!D:D, 0)</f>
        <v>0</v>
      </c>
      <c r="M25" s="42">
        <f>LOOKUP(2, 1/('OB History S3'!$B:$B=A25), 'OB History S3'!$AD:$AD)</f>
        <v>1</v>
      </c>
      <c r="N25" s="12">
        <f>SUMIFS('OB History S3'!F:F,'OB History S3'!B:B,A25)</f>
        <v>3</v>
      </c>
      <c r="O25" s="2">
        <f>SUMIFS('OB History S3'!E:E,'OB History S3'!B:B,A25)-N25</f>
        <v>1</v>
      </c>
      <c r="P25" s="42">
        <f>LOOKUP(2, 1/('OB History S3'!$B:$B=A25), 'OB History S3'!$AB:$AB)</f>
        <v>0.75</v>
      </c>
      <c r="Q25" s="12">
        <f>SUMIFS('OB History S3'!H:H,'OB History S3'!B:B,A25)</f>
        <v>11</v>
      </c>
      <c r="R25" s="2">
        <f>SUMIFS('OB History S3'!G:G,'OB History S3'!B:B,A25)-Q25</f>
        <v>7</v>
      </c>
      <c r="S25" s="42">
        <f>LOOKUP(2, 1/('OB History S3'!$B:$B=A25), 'OB History S3'!$AC:$AC)</f>
        <v>0.61</v>
      </c>
      <c r="T25" s="2">
        <f>COUNTIFS('OB History S3'!$B:$B,$A$26,'OB History S3'!K:K, 1)</f>
        <v>2</v>
      </c>
      <c r="U25" s="2">
        <f>COUNTIFS('OB History S3'!$B:$B,$A$26,'OB History S3'!L:L, 1)</f>
        <v>3</v>
      </c>
      <c r="V25" s="2">
        <f>COUNTIFS('OB History S3'!$B:$B,$A$26,'OB History S3'!M:M, 1)</f>
        <v>0</v>
      </c>
      <c r="W25" s="2">
        <f>COUNTIFS('OB History S3'!$B:$B,$A$26,'OB History S3'!N:N, 1)</f>
        <v>1</v>
      </c>
      <c r="X25" s="2">
        <f>COUNTIFS('OB History S3'!$B:$B,$A$26,'OB History S3'!O:O, 1)</f>
        <v>0</v>
      </c>
      <c r="Y25" s="2">
        <f>COUNTIFS('OB History S3'!$B:$B,$A$26,'OB History S3'!P:P, 1)</f>
        <v>2</v>
      </c>
      <c r="Z25" s="2">
        <f>COUNTIFS('OB History S3'!$B:$B,$A$26,'OB History S3'!Q:Q, 1)</f>
        <v>0</v>
      </c>
      <c r="AA25" s="2">
        <f>COUNTIFS('OB History S3'!$B:$B,$A$26,'OB History S3'!R:R, 1)</f>
        <v>1</v>
      </c>
      <c r="AB25" s="2">
        <f>COUNTIFS('OB History S3'!$B:$B,$A$26,'OB History S3'!S:S, 1)</f>
        <v>0</v>
      </c>
      <c r="AC25" s="2">
        <f>COUNTIFS('OB History S3'!$B:$B,$A$26,'OB History S3'!T:T, 1)</f>
        <v>0</v>
      </c>
      <c r="AD25" s="2">
        <f>COUNTIFS('OB History S3'!$B:$B,$A$26,'OB History S3'!U:U, 1)</f>
        <v>0</v>
      </c>
      <c r="AE25" s="2">
        <f>COUNTIFS('OB History S3'!$B:$B,$A$26,'OB History S3'!V:V, 1)</f>
        <v>0</v>
      </c>
      <c r="AF25" s="2">
        <f>COUNTIFS('OB History S3'!$B:$B,$A$26,'OB History S3'!W:W, 1)</f>
        <v>0</v>
      </c>
      <c r="AG25" s="2">
        <f>COUNTIFS('OB History S3'!$B:$B,$A$26,'OB History S3'!X:X, 1)</f>
        <v>2</v>
      </c>
      <c r="AH25" s="2">
        <f>COUNTIFS('OB History S3'!$B:$B,$A$26,'OB History S3'!Y:Y, 1)</f>
        <v>2</v>
      </c>
      <c r="AI25" s="2">
        <f>COUNTIFS('OB History S3'!$B:$B,$A$26,'OB History S3'!Z:Z, 1)</f>
        <v>2</v>
      </c>
    </row>
    <row r="26" spans="1:35" x14ac:dyDescent="0.25">
      <c r="A26" s="1" t="s">
        <v>133</v>
      </c>
      <c r="B26" s="2" t="s">
        <v>70</v>
      </c>
      <c r="C26" s="2" t="s">
        <v>70</v>
      </c>
      <c r="D26" s="5"/>
      <c r="E26" s="5"/>
      <c r="F26" s="5"/>
      <c r="G26" s="5"/>
      <c r="H26" s="12">
        <f>SUMIFS('OB History S3'!C:C,'OB History S3'!B:B,A26)</f>
        <v>102</v>
      </c>
      <c r="I26" s="4">
        <f>AVERAGEIFS('OB History S3'!C:C,'OB History S3'!B:B,A26)</f>
        <v>14.571428571428571</v>
      </c>
      <c r="J26" s="13">
        <f t="array" ref="J26">MAX(IF('OB History S3'!B:B=A26, 'OB History S3'!C:C))</f>
        <v>21</v>
      </c>
      <c r="K26" s="12">
        <f>COUNTIFS('OB History S3'!B:B,A26,'OB History S3'!D:D, 1)</f>
        <v>2</v>
      </c>
      <c r="L26" s="2">
        <f>COUNTIFS('OB History S3'!B:B,A26,'OB History S3'!D:D, 0)</f>
        <v>5</v>
      </c>
      <c r="M26" s="42">
        <f>LOOKUP(2, 1/('OB History S3'!$B:$B=A26), 'OB History S3'!$AD:$AD)</f>
        <v>0.2857142857142857</v>
      </c>
      <c r="N26" s="12">
        <f>SUMIFS('OB History S3'!F:F,'OB History S3'!B:B,A26)</f>
        <v>15</v>
      </c>
      <c r="O26" s="2">
        <f>SUMIFS('OB History S3'!E:E,'OB History S3'!B:B,A26)-N26</f>
        <v>18</v>
      </c>
      <c r="P26" s="42">
        <f>LOOKUP(2, 1/('OB History S3'!$B:$B=A26), 'OB History S3'!$AB:$AB)</f>
        <v>0.45714285714285713</v>
      </c>
      <c r="Q26" s="12">
        <f>SUMIFS('OB History S3'!H:H,'OB History S3'!B:B,A26)</f>
        <v>63</v>
      </c>
      <c r="R26" s="2">
        <f>SUMIFS('OB History S3'!G:G,'OB History S3'!B:B,A26)-Q26</f>
        <v>75</v>
      </c>
      <c r="S26" s="42">
        <f>LOOKUP(2, 1/('OB History S3'!$B:$B=A26), 'OB History S3'!$AC:$AC)</f>
        <v>0.46</v>
      </c>
      <c r="T26" s="2">
        <f>COUNTIFS('OB History S3'!$B:$B,$A$26,'OB History S3'!K:K, 1)</f>
        <v>2</v>
      </c>
      <c r="U26" s="2">
        <f>COUNTIFS('OB History S3'!$B:$B,$A$26,'OB History S3'!L:L, 1)</f>
        <v>3</v>
      </c>
      <c r="V26" s="2">
        <f>COUNTIFS('OB History S3'!$B:$B,$A$26,'OB History S3'!M:M, 1)</f>
        <v>0</v>
      </c>
      <c r="W26" s="2">
        <f>COUNTIFS('OB History S3'!$B:$B,$A$26,'OB History S3'!N:N, 1)</f>
        <v>1</v>
      </c>
      <c r="X26" s="2">
        <f>COUNTIFS('OB History S3'!$B:$B,$A$26,'OB History S3'!O:O, 1)</f>
        <v>0</v>
      </c>
      <c r="Y26" s="2">
        <f>COUNTIFS('OB History S3'!$B:$B,$A$26,'OB History S3'!P:P, 1)</f>
        <v>2</v>
      </c>
      <c r="Z26" s="2">
        <f>COUNTIFS('OB History S3'!$B:$B,$A$26,'OB History S3'!Q:Q, 1)</f>
        <v>0</v>
      </c>
      <c r="AA26" s="2">
        <f>COUNTIFS('OB History S3'!$B:$B,$A$26,'OB History S3'!R:R, 1)</f>
        <v>1</v>
      </c>
      <c r="AB26" s="2">
        <f>COUNTIFS('OB History S3'!$B:$B,$A$26,'OB History S3'!S:S, 1)</f>
        <v>0</v>
      </c>
      <c r="AC26" s="2">
        <f>COUNTIFS('OB History S3'!$B:$B,$A$26,'OB History S3'!T:T, 1)</f>
        <v>0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0</v>
      </c>
      <c r="AG26" s="2">
        <f>COUNTIFS('OB History S3'!$B:$B,$A$26,'OB History S3'!X:X, 1)</f>
        <v>2</v>
      </c>
      <c r="AH26" s="2">
        <f>COUNTIFS('OB History S3'!$B:$B,$A$26,'OB History S3'!Y:Y, 1)</f>
        <v>2</v>
      </c>
      <c r="AI26" s="2">
        <f>COUNTIFS('OB History S3'!$B:$B,$A$26,'OB History S3'!Z:Z, 1)</f>
        <v>2</v>
      </c>
    </row>
    <row r="27" spans="1:35" x14ac:dyDescent="0.25">
      <c r="A27" s="1" t="s">
        <v>12</v>
      </c>
      <c r="B27" s="6" t="s">
        <v>98</v>
      </c>
      <c r="C27" s="1" t="s">
        <v>131</v>
      </c>
      <c r="D27" s="5">
        <v>1</v>
      </c>
      <c r="E27" s="5"/>
      <c r="F27" s="5"/>
      <c r="G27" s="5"/>
      <c r="H27" s="12">
        <f>SUMIFS('OB History S3'!C:C,'OB History S3'!B:B,A27)</f>
        <v>107</v>
      </c>
      <c r="I27" s="4">
        <f>AVERAGEIFS('OB History S3'!C:C,'OB History S3'!B:B,A27)</f>
        <v>26.75</v>
      </c>
      <c r="J27" s="13">
        <f t="array" ref="J27">MAX(IF('OB History S3'!B:B=A27, 'OB History S3'!C:C))</f>
        <v>35</v>
      </c>
      <c r="K27" s="12">
        <f>COUNTIFS('OB History S3'!B:B,A27,'OB History S3'!D:D, 1)</f>
        <v>3</v>
      </c>
      <c r="L27" s="2">
        <f>COUNTIFS('OB History S3'!B:B,A27,'OB History S3'!D:D, 0)</f>
        <v>1</v>
      </c>
      <c r="M27" s="42">
        <f>LOOKUP(2, 1/('OB History S3'!$B:$B=A27), 'OB History S3'!$AD:$AD)</f>
        <v>0.75</v>
      </c>
      <c r="N27" s="12">
        <f>SUMIFS('OB History S3'!F:F,'OB History S3'!B:B,A27)</f>
        <v>10</v>
      </c>
      <c r="O27" s="2">
        <f>SUMIFS('OB History S3'!E:E,'OB History S3'!B:B,A27)-N27</f>
        <v>8</v>
      </c>
      <c r="P27" s="42">
        <f>LOOKUP(2, 1/('OB History S3'!$B:$B=A27), 'OB History S3'!$AB:$AB)</f>
        <v>0.55000000000000004</v>
      </c>
      <c r="Q27" s="12">
        <f>SUMIFS('OB History S3'!H:H,'OB History S3'!B:B,A27)</f>
        <v>38</v>
      </c>
      <c r="R27" s="2">
        <f>SUMIFS('OB History S3'!G:G,'OB History S3'!B:B,A27)-Q27</f>
        <v>39</v>
      </c>
      <c r="S27" s="42">
        <f>LOOKUP(2, 1/('OB History S3'!$B:$B=A27), 'OB History S3'!$AC:$AC)</f>
        <v>0.49750000000000005</v>
      </c>
      <c r="T27" s="2">
        <f>COUNTIFS('OB History S3'!$B:$B,$A$27,'OB History S3'!K:K, 1)</f>
        <v>1</v>
      </c>
      <c r="U27" s="2">
        <f>COUNTIFS('OB History S3'!$B:$B,$A$27,'OB History S3'!L:L, 1)</f>
        <v>1</v>
      </c>
      <c r="V27" s="2">
        <f>COUNTIFS('OB History S3'!$B:$B,$A$27,'OB History S3'!M:M, 1)</f>
        <v>0</v>
      </c>
      <c r="W27" s="2">
        <f>COUNTIFS('OB History S3'!$B:$B,$A$27,'OB History S3'!N:N, 1)</f>
        <v>1</v>
      </c>
      <c r="X27" s="2">
        <f>COUNTIFS('OB History S3'!$B:$B,$A$27,'OB History S3'!O:O, 1)</f>
        <v>0</v>
      </c>
      <c r="Y27" s="2">
        <f>COUNTIFS('OB History S3'!$B:$B,$A$27,'OB History S3'!P:P, 1)</f>
        <v>0</v>
      </c>
      <c r="Z27" s="2">
        <f>COUNTIFS('OB History S3'!$B:$B,$A$27,'OB History S3'!Q:Q, 1)</f>
        <v>0</v>
      </c>
      <c r="AA27" s="2">
        <f>COUNTIFS('OB History S3'!$B:$B,$A$27,'OB History S3'!R:R, 1)</f>
        <v>1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0</v>
      </c>
      <c r="AG27" s="2">
        <f>COUNTIFS('OB History S3'!$B:$B,$A$27,'OB History S3'!X:X, 1)</f>
        <v>2</v>
      </c>
      <c r="AH27" s="2">
        <f>COUNTIFS('OB History S3'!$B:$B,$A$27,'OB History S3'!Y:Y, 1)</f>
        <v>2</v>
      </c>
      <c r="AI27" s="2">
        <f>COUNTIFS('OB History S3'!$B:$B,$A$27,'OB History S3'!Z:Z, 1)</f>
        <v>2</v>
      </c>
    </row>
    <row r="28" spans="1:35" x14ac:dyDescent="0.25">
      <c r="A28" s="1" t="s">
        <v>2</v>
      </c>
      <c r="B28" s="6" t="s">
        <v>54</v>
      </c>
      <c r="C28" s="2" t="s">
        <v>70</v>
      </c>
      <c r="D28" s="5">
        <v>4</v>
      </c>
      <c r="E28" s="5"/>
      <c r="F28" s="5">
        <v>1</v>
      </c>
      <c r="G28" s="5"/>
      <c r="H28" s="12">
        <f>SUMIFS('OB History S3'!C:C,'OB History S3'!B:B,A28)</f>
        <v>178</v>
      </c>
      <c r="I28" s="4">
        <f>AVERAGEIFS('OB History S3'!C:C,'OB History S3'!B:B,A28)</f>
        <v>35.6</v>
      </c>
      <c r="J28" s="13">
        <f t="array" ref="J28">MAX(IF('OB History S3'!B:B=A28, 'OB History S3'!C:C))</f>
        <v>48</v>
      </c>
      <c r="K28" s="12">
        <f>COUNTIFS('OB History S3'!B:B,A28,'OB History S3'!D:D, 1)</f>
        <v>2</v>
      </c>
      <c r="L28" s="2">
        <f>COUNTIFS('OB History S3'!B:B,A28,'OB History S3'!D:D, 0)</f>
        <v>3</v>
      </c>
      <c r="M28" s="42">
        <f>LOOKUP(2, 1/('OB History S3'!$B:$B=A28), 'OB History S3'!$AD:$AD)</f>
        <v>0.4</v>
      </c>
      <c r="N28" s="12">
        <f>SUMIFS('OB History S3'!F:F,'OB History S3'!B:B,A28)</f>
        <v>12</v>
      </c>
      <c r="O28" s="2">
        <f>SUMIFS('OB History S3'!E:E,'OB History S3'!B:B,A28)-N28</f>
        <v>11</v>
      </c>
      <c r="P28" s="42">
        <f>LOOKUP(2, 1/('OB History S3'!$B:$B=A28), 'OB History S3'!$AB:$AB)</f>
        <v>0.53999999999999992</v>
      </c>
      <c r="Q28" s="12">
        <f>SUMIFS('OB History S3'!H:H,'OB History S3'!B:B,A28)</f>
        <v>50</v>
      </c>
      <c r="R28" s="2">
        <f>SUMIFS('OB History S3'!G:G,'OB History S3'!B:B,A28)-Q28</f>
        <v>47</v>
      </c>
      <c r="S28" s="42">
        <f>LOOKUP(2, 1/('OB History S3'!$B:$B=A28), 'OB History S3'!$AC:$AC)</f>
        <v>0.52400000000000002</v>
      </c>
      <c r="T28" s="2">
        <f>COUNTIFS('OB History S3'!$B:$B,$A$28,'OB History S3'!K:K, 1)</f>
        <v>1</v>
      </c>
      <c r="U28" s="2">
        <f>COUNTIFS('OB History S3'!$B:$B,$A$28,'OB History S3'!L:L, 1)</f>
        <v>1</v>
      </c>
      <c r="V28" s="2">
        <f>COUNTIFS('OB History S3'!$B:$B,$A$28,'OB History S3'!M:M, 1)</f>
        <v>1</v>
      </c>
      <c r="W28" s="2">
        <f>COUNTIFS('OB History S3'!$B:$B,$A$28,'OB History S3'!N:N, 1)</f>
        <v>2</v>
      </c>
      <c r="X28" s="2">
        <f>COUNTIFS('OB History S3'!$B:$B,$A$28,'OB History S3'!O:O, 1)</f>
        <v>0</v>
      </c>
      <c r="Y28" s="2">
        <f>COUNTIFS('OB History S3'!$B:$B,$A$28,'OB History S3'!P:P, 1)</f>
        <v>1</v>
      </c>
      <c r="Z28" s="2">
        <f>COUNTIFS('OB History S3'!$B:$B,$A$28,'OB History S3'!Q:Q, 1)</f>
        <v>0</v>
      </c>
      <c r="AA28" s="2">
        <f>COUNTIFS('OB History S3'!$B:$B,$A$28,'OB History S3'!R:R, 1)</f>
        <v>2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0</v>
      </c>
      <c r="AG28" s="2">
        <f>COUNTIFS('OB History S3'!$B:$B,$A$28,'OB History S3'!X:X, 1)</f>
        <v>0</v>
      </c>
      <c r="AH28" s="2">
        <f>COUNTIFS('OB History S3'!$B:$B,$A$28,'OB History S3'!Y:Y, 1)</f>
        <v>3</v>
      </c>
      <c r="AI28" s="2">
        <f>COUNTIFS('OB History S3'!$B:$B,$A$28,'OB History S3'!Z:Z, 1)</f>
        <v>1</v>
      </c>
    </row>
    <row r="29" spans="1:35" x14ac:dyDescent="0.25">
      <c r="A29" s="1" t="s">
        <v>5</v>
      </c>
      <c r="B29" s="6" t="s">
        <v>98</v>
      </c>
      <c r="C29" s="1" t="s">
        <v>131</v>
      </c>
      <c r="D29" s="5"/>
      <c r="E29" s="5"/>
      <c r="F29" s="5"/>
      <c r="G29" s="5"/>
      <c r="H29" s="12">
        <f>SUMIFS('OB History S3'!C:C,'OB History S3'!B:B,A29)</f>
        <v>85</v>
      </c>
      <c r="I29" s="4">
        <f>AVERAGEIFS('OB History S3'!C:C,'OB History S3'!B:B,A29)</f>
        <v>28.333333333333332</v>
      </c>
      <c r="J29" s="13">
        <f t="array" ref="J29">MAX(IF('OB History S3'!B:B=A29, 'OB History S3'!C:C))</f>
        <v>30</v>
      </c>
      <c r="K29" s="12">
        <f>COUNTIFS('OB History S3'!B:B,A29,'OB History S3'!D:D, 1)</f>
        <v>0</v>
      </c>
      <c r="L29" s="2">
        <f>COUNTIFS('OB History S3'!B:B,A29,'OB History S3'!D:D, 0)</f>
        <v>3</v>
      </c>
      <c r="M29" s="42">
        <f>LOOKUP(2, 1/('OB History S3'!$B:$B=A29), 'OB History S3'!$AD:$AD)</f>
        <v>0</v>
      </c>
      <c r="N29" s="12">
        <f>SUMIFS('OB History S3'!F:F,'OB History S3'!B:B,A29)</f>
        <v>5</v>
      </c>
      <c r="O29" s="2">
        <f>SUMIFS('OB History S3'!E:E,'OB History S3'!B:B,A29)-N29</f>
        <v>9</v>
      </c>
      <c r="P29" s="42">
        <f>LOOKUP(2, 1/('OB History S3'!$B:$B=A29), 'OB History S3'!$AB:$AB)</f>
        <v>0.35000000000000003</v>
      </c>
      <c r="Q29" s="12">
        <f>SUMIFS('OB History S3'!H:H,'OB History S3'!B:B,A29)</f>
        <v>26</v>
      </c>
      <c r="R29" s="2">
        <f>SUMIFS('OB History S3'!G:G,'OB History S3'!B:B,A29)-Q29</f>
        <v>30</v>
      </c>
      <c r="S29" s="42">
        <f>LOOKUP(2, 1/('OB History S3'!$B:$B=A29), 'OB History S3'!$AC:$AC)</f>
        <v>0.46333333333333337</v>
      </c>
      <c r="T29" s="2">
        <f>COUNTIFS('OB History S3'!$B:$B,$A$29,'OB History S3'!K:K, 1)</f>
        <v>2</v>
      </c>
      <c r="U29" s="2">
        <f>COUNTIFS('OB History S3'!$B:$B,$A$29,'OB History S3'!L:L, 1)</f>
        <v>0</v>
      </c>
      <c r="V29" s="2">
        <f>COUNTIFS('OB History S3'!$B:$B,$A$29,'OB History S3'!M:M, 1)</f>
        <v>1</v>
      </c>
      <c r="W29" s="2">
        <f>COUNTIFS('OB History S3'!$B:$B,$A$29,'OB History S3'!N:N, 1)</f>
        <v>0</v>
      </c>
      <c r="X29" s="2">
        <f>COUNTIFS('OB History S3'!$B:$B,$A$29,'OB History S3'!O:O, 1)</f>
        <v>0</v>
      </c>
      <c r="Y29" s="2">
        <f>COUNTIFS('OB History S3'!$B:$B,$A$29,'OB History S3'!P:P, 1)</f>
        <v>0</v>
      </c>
      <c r="Z29" s="2">
        <f>COUNTIFS('OB History S3'!$B:$B,$A$29,'OB History S3'!Q:Q, 1)</f>
        <v>0</v>
      </c>
      <c r="AA29" s="2">
        <f>COUNTIFS('OB History S3'!$B:$B,$A$29,'OB History S3'!R:R, 1)</f>
        <v>0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0</v>
      </c>
      <c r="AG29" s="2">
        <f>COUNTIFS('OB History S3'!$B:$B,$A$29,'OB History S3'!X:X, 1)</f>
        <v>0</v>
      </c>
      <c r="AH29" s="2">
        <f>COUNTIFS('OB History S3'!$B:$B,$A$29,'OB History S3'!Y:Y, 1)</f>
        <v>0</v>
      </c>
      <c r="AI29" s="2">
        <f>COUNTIFS('OB History S3'!$B:$B,$A$29,'OB History S3'!Z:Z, 1)</f>
        <v>2</v>
      </c>
    </row>
    <row r="30" spans="1:35" x14ac:dyDescent="0.25">
      <c r="A30" s="1" t="s">
        <v>32</v>
      </c>
      <c r="B30" s="2" t="s">
        <v>70</v>
      </c>
      <c r="C30" s="2" t="s">
        <v>70</v>
      </c>
      <c r="D30" s="5"/>
      <c r="E30" s="5"/>
      <c r="F30" s="5"/>
      <c r="G30" s="5"/>
      <c r="H30" s="12">
        <f>SUMIFS('OB History S3'!C:C,'OB History S3'!B:B,A30)</f>
        <v>57</v>
      </c>
      <c r="I30" s="4">
        <f>AVERAGEIFS('OB History S3'!C:C,'OB History S3'!B:B,A30)</f>
        <v>14.25</v>
      </c>
      <c r="J30" s="13">
        <f t="array" ref="J30">MAX(IF('OB History S3'!B:B=A30, 'OB History S3'!C:C))</f>
        <v>21</v>
      </c>
      <c r="K30" s="12">
        <f>COUNTIFS('OB History S3'!B:B,A30,'OB History S3'!D:D, 1)</f>
        <v>3</v>
      </c>
      <c r="L30" s="2">
        <f>COUNTIFS('OB History S3'!B:B,A30,'OB History S3'!D:D, 0)</f>
        <v>1</v>
      </c>
      <c r="M30" s="42">
        <f>LOOKUP(2, 1/('OB History S3'!$B:$B=A30), 'OB History S3'!$AD:$AD)</f>
        <v>0.75</v>
      </c>
      <c r="N30" s="12">
        <f>SUMIFS('OB History S3'!F:F,'OB History S3'!B:B,A30)</f>
        <v>10</v>
      </c>
      <c r="O30" s="2">
        <f>SUMIFS('OB History S3'!E:E,'OB History S3'!B:B,A30)-N30</f>
        <v>8</v>
      </c>
      <c r="P30" s="42">
        <f>LOOKUP(2, 1/('OB History S3'!$B:$B=A30), 'OB History S3'!$AB:$AB)</f>
        <v>0.55000000000000004</v>
      </c>
      <c r="Q30" s="12">
        <f>SUMIFS('OB History S3'!H:H,'OB History S3'!B:B,A30)</f>
        <v>39</v>
      </c>
      <c r="R30" s="2">
        <f>SUMIFS('OB History S3'!G:G,'OB History S3'!B:B,A30)-Q30</f>
        <v>36</v>
      </c>
      <c r="S30" s="42">
        <f>LOOKUP(2, 1/('OB History S3'!$B:$B=A30), 'OB History S3'!$AC:$AC)</f>
        <v>0.52</v>
      </c>
      <c r="T30" s="2">
        <f>COUNTIFS('OB History S3'!$B:$B,$A$30,'OB History S3'!K:K, 1)</f>
        <v>0</v>
      </c>
      <c r="U30" s="2">
        <f>COUNTIFS('OB History S3'!$B:$B,$A$30,'OB History S3'!L:L, 1)</f>
        <v>0</v>
      </c>
      <c r="V30" s="2">
        <f>COUNTIFS('OB History S3'!$B:$B,$A$30,'OB History S3'!M:M, 1)</f>
        <v>1</v>
      </c>
      <c r="W30" s="2">
        <f>COUNTIFS('OB History S3'!$B:$B,$A$30,'OB History S3'!N:N, 1)</f>
        <v>2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0</v>
      </c>
      <c r="AA30" s="2">
        <f>COUNTIFS('OB History S3'!$B:$B,$A$30,'OB History S3'!R:R, 1)</f>
        <v>1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2</v>
      </c>
      <c r="AH30" s="2">
        <f>COUNTIFS('OB History S3'!$B:$B,$A$30,'OB History S3'!Y:Y, 1)</f>
        <v>3</v>
      </c>
      <c r="AI30" s="2">
        <f>COUNTIFS('OB History S3'!$B:$B,$A$30,'OB History S3'!Z:Z, 1)</f>
        <v>1</v>
      </c>
    </row>
    <row r="31" spans="1:35" x14ac:dyDescent="0.25">
      <c r="A31" s="1" t="s">
        <v>214</v>
      </c>
      <c r="B31" s="2" t="s">
        <v>70</v>
      </c>
      <c r="C31" s="2" t="s">
        <v>70</v>
      </c>
      <c r="D31" s="5"/>
      <c r="E31" s="5"/>
      <c r="F31" s="5"/>
      <c r="G31" s="5"/>
      <c r="H31" s="12">
        <f>SUMIFS('OB History S3'!C:C,'OB History S3'!B:B,A31)</f>
        <v>7</v>
      </c>
      <c r="I31" s="4">
        <f>AVERAGEIFS('OB History S3'!C:C,'OB History S3'!B:B,A31)</f>
        <v>7</v>
      </c>
      <c r="J31" s="13">
        <f t="array" ref="J31">MAX(IF('OB History S3'!B:B=A31, 'OB History S3'!C:C))</f>
        <v>7</v>
      </c>
      <c r="K31" s="12">
        <f>COUNTIFS('OB History S3'!B:B,A31,'OB History S3'!D:D, 1)</f>
        <v>0</v>
      </c>
      <c r="L31" s="2">
        <f>COUNTIFS('OB History S3'!B:B,A31,'OB History S3'!D:D, 0)</f>
        <v>1</v>
      </c>
      <c r="M31" s="42">
        <f>LOOKUP(2, 1/('OB History S3'!$B:$B=A31), 'OB History S3'!$AD:$AD)</f>
        <v>0</v>
      </c>
      <c r="N31" s="12">
        <f>SUMIFS('OB History S3'!F:F,'OB History S3'!B:B,A31)</f>
        <v>1</v>
      </c>
      <c r="O31" s="2">
        <f>SUMIFS('OB History S3'!E:E,'OB History S3'!B:B,A31)-N31</f>
        <v>3</v>
      </c>
      <c r="P31" s="42">
        <f>LOOKUP(2, 1/('OB History S3'!$B:$B=A31), 'OB History S3'!$AB:$AB)</f>
        <v>0.25</v>
      </c>
      <c r="Q31" s="12">
        <f>SUMIFS('OB History S3'!H:H,'OB History S3'!B:B,A31)</f>
        <v>6</v>
      </c>
      <c r="R31" s="2">
        <f>SUMIFS('OB History S3'!G:G,'OB History S3'!B:B,A31)-Q31</f>
        <v>10</v>
      </c>
      <c r="S31" s="42">
        <f>LOOKUP(2, 1/('OB History S3'!$B:$B=A31), 'OB History S3'!$AC:$AC)</f>
        <v>0.38</v>
      </c>
      <c r="T31" s="2">
        <f>COUNTIFS('OB History S3'!$B:$B,$A$31,'OB History S3'!K:K, 1)</f>
        <v>0</v>
      </c>
      <c r="U31" s="2">
        <f>COUNTIFS('OB History S3'!$B:$B,$A$31,'OB History S3'!L:L, 1)</f>
        <v>1</v>
      </c>
      <c r="V31" s="2">
        <f>COUNTIFS('OB History S3'!$B:$B,$A$31,'OB History S3'!M:M, 1)</f>
        <v>0</v>
      </c>
      <c r="W31" s="2">
        <f>COUNTIFS('OB History S3'!$B:$B,$A$31,'OB History S3'!N:N, 1)</f>
        <v>0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0</v>
      </c>
      <c r="AH31" s="2">
        <f>COUNTIFS('OB History S3'!$B:$B,$A$31,'OB History S3'!Y:Y, 1)</f>
        <v>0</v>
      </c>
      <c r="AI31" s="2">
        <f>COUNTIFS('OB History S3'!$B:$B,$A$31,'OB History S3'!Z:Z, 1)</f>
        <v>0</v>
      </c>
    </row>
    <row r="32" spans="1:35" x14ac:dyDescent="0.25">
      <c r="A32" s="1" t="s">
        <v>113</v>
      </c>
      <c r="B32" s="2" t="s">
        <v>70</v>
      </c>
      <c r="C32" s="2" t="s">
        <v>70</v>
      </c>
      <c r="D32" s="5"/>
      <c r="E32" s="5"/>
      <c r="F32" s="5"/>
      <c r="G32" s="5"/>
      <c r="H32" s="12">
        <f>SUMIFS('OB History S3'!C:C,'OB History S3'!B:B,A32)</f>
        <v>48</v>
      </c>
      <c r="I32" s="4">
        <f>AVERAGEIFS('OB History S3'!C:C,'OB History S3'!B:B,A32)</f>
        <v>48</v>
      </c>
      <c r="J32" s="13">
        <f t="array" ref="J32">MAX(IF('OB History S3'!B:B=A32, 'OB History S3'!C:C))</f>
        <v>48</v>
      </c>
      <c r="K32" s="12">
        <f>COUNTIFS('OB History S3'!B:B,A32,'OB History S3'!D:D, 1)</f>
        <v>1</v>
      </c>
      <c r="L32" s="2">
        <f>COUNTIFS('OB History S3'!B:B,A32,'OB History S3'!D:D, 0)</f>
        <v>0</v>
      </c>
      <c r="M32" s="42">
        <f>LOOKUP(2, 1/('OB History S3'!$B:$B=A32), 'OB History S3'!$AD:$AD)</f>
        <v>1</v>
      </c>
      <c r="N32" s="12">
        <f>SUMIFS('OB History S3'!F:F,'OB History S3'!B:B,A32)</f>
        <v>3</v>
      </c>
      <c r="O32" s="2">
        <f>SUMIFS('OB History S3'!E:E,'OB History S3'!B:B,A32)-N32</f>
        <v>2</v>
      </c>
      <c r="P32" s="42">
        <f>LOOKUP(2, 1/('OB History S3'!$B:$B=A32), 'OB History S3'!$AB:$AB)</f>
        <v>0.6</v>
      </c>
      <c r="Q32" s="12">
        <f>SUMIFS('OB History S3'!H:H,'OB History S3'!B:B,A32)</f>
        <v>9</v>
      </c>
      <c r="R32" s="2">
        <f>SUMIFS('OB History S3'!G:G,'OB History S3'!B:B,A32)-Q32</f>
        <v>10</v>
      </c>
      <c r="S32" s="42">
        <f>LOOKUP(2, 1/('OB History S3'!$B:$B=A32), 'OB History S3'!$AC:$AC)</f>
        <v>0.47</v>
      </c>
      <c r="T32" s="2">
        <f>COUNTIFS('OB History S3'!$B:$B,$A$32,'OB History S3'!K:K, 1)</f>
        <v>0</v>
      </c>
      <c r="U32" s="2">
        <f>COUNTIFS('OB History S3'!$B:$B,$A$32,'OB History S3'!L:L, 1)</f>
        <v>1</v>
      </c>
      <c r="V32" s="2">
        <f>COUNTIFS('OB History S3'!$B:$B,$A$32,'OB History S3'!M:M, 1)</f>
        <v>0</v>
      </c>
      <c r="W32" s="2">
        <f>COUNTIFS('OB History S3'!$B:$B,$A$32,'OB History S3'!N:N, 1)</f>
        <v>0</v>
      </c>
      <c r="X32" s="2">
        <f>COUNTIFS('OB History S3'!$B:$B,$A$32,'OB History S3'!O:O, 1)</f>
        <v>1</v>
      </c>
      <c r="Y32" s="2">
        <f>COUNTIFS('OB History S3'!$B:$B,$A$32,'OB History S3'!P:P, 1)</f>
        <v>0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0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0</v>
      </c>
      <c r="AH32" s="2">
        <f>COUNTIFS('OB History S3'!$B:$B,$A$32,'OB History S3'!Y:Y, 1)</f>
        <v>1</v>
      </c>
      <c r="AI32" s="2">
        <f>COUNTIFS('OB History S3'!$B:$B,$A$32,'OB History S3'!Z:Z, 1)</f>
        <v>0</v>
      </c>
    </row>
    <row r="33" spans="1:35" x14ac:dyDescent="0.25">
      <c r="A33" s="1" t="s">
        <v>119</v>
      </c>
      <c r="B33" s="2" t="s">
        <v>70</v>
      </c>
      <c r="C33" s="2" t="s">
        <v>70</v>
      </c>
      <c r="D33" s="5">
        <v>1</v>
      </c>
      <c r="E33" s="5"/>
      <c r="F33" s="5"/>
      <c r="G33" s="5"/>
      <c r="H33" s="12">
        <f>SUMIFS('OB History S3'!C:C,'OB History S3'!B:B,A33)</f>
        <v>56</v>
      </c>
      <c r="I33" s="4">
        <f>AVERAGEIFS('OB History S3'!C:C,'OB History S3'!B:B,A33)</f>
        <v>18.666666666666668</v>
      </c>
      <c r="J33" s="13">
        <f t="array" ref="J33">MAX(IF('OB History S3'!B:B=A33, 'OB History S3'!C:C))</f>
        <v>21</v>
      </c>
      <c r="K33" s="12">
        <f>COUNTIFS('OB History S3'!B:B,A33,'OB History S3'!D:D, 1)</f>
        <v>2</v>
      </c>
      <c r="L33" s="2">
        <f>COUNTIFS('OB History S3'!B:B,A33,'OB History S3'!D:D, 0)</f>
        <v>1</v>
      </c>
      <c r="M33" s="42">
        <f>LOOKUP(2, 1/('OB History S3'!$B:$B=A33), 'OB History S3'!$AD:$AD)</f>
        <v>0.66666666666666663</v>
      </c>
      <c r="N33" s="12">
        <f>SUMIFS('OB History S3'!F:F,'OB History S3'!B:B,A33)</f>
        <v>7</v>
      </c>
      <c r="O33" s="2">
        <f>SUMIFS('OB History S3'!E:E,'OB History S3'!B:B,A33)-N33</f>
        <v>6</v>
      </c>
      <c r="P33" s="42">
        <f>LOOKUP(2, 1/('OB History S3'!$B:$B=A33), 'OB History S3'!$AB:$AB)</f>
        <v>0.53333333333333333</v>
      </c>
      <c r="Q33" s="12">
        <f>SUMIFS('OB History S3'!H:H,'OB History S3'!B:B,A33)</f>
        <v>26</v>
      </c>
      <c r="R33" s="2">
        <f>SUMIFS('OB History S3'!G:G,'OB History S3'!B:B,A33)-Q33</f>
        <v>28</v>
      </c>
      <c r="S33" s="42">
        <f>LOOKUP(2, 1/('OB History S3'!$B:$B=A33), 'OB History S3'!$AC:$AC)</f>
        <v>0.48</v>
      </c>
      <c r="T33" s="2">
        <f>COUNTIFS('OB History S3'!$B:$B,$A$33,'OB History S3'!K:K, 1)</f>
        <v>0</v>
      </c>
      <c r="U33" s="2">
        <f>COUNTIFS('OB History S3'!$B:$B,$A$33,'OB History S3'!L:L, 1)</f>
        <v>1</v>
      </c>
      <c r="V33" s="2">
        <f>COUNTIFS('OB History S3'!$B:$B,$A$33,'OB History S3'!M:M, 1)</f>
        <v>0</v>
      </c>
      <c r="W33" s="2">
        <f>COUNTIFS('OB History S3'!$B:$B,$A$33,'OB History S3'!N:N, 1)</f>
        <v>1</v>
      </c>
      <c r="X33" s="2">
        <f>COUNTIFS('OB History S3'!$B:$B,$A$33,'OB History S3'!O:O, 1)</f>
        <v>0</v>
      </c>
      <c r="Y33" s="2">
        <f>COUNTIFS('OB History S3'!$B:$B,$A$33,'OB History S3'!P:P, 1)</f>
        <v>0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0</v>
      </c>
      <c r="AG33" s="2">
        <f>COUNTIFS('OB History S3'!$B:$B,$A$33,'OB History S3'!X:X, 1)</f>
        <v>1</v>
      </c>
      <c r="AH33" s="2">
        <f>COUNTIFS('OB History S3'!$B:$B,$A$33,'OB History S3'!Y:Y, 1)</f>
        <v>2</v>
      </c>
      <c r="AI33" s="2">
        <f>COUNTIFS('OB History S3'!$B:$B,$A$33,'OB History S3'!Z:Z, 1)</f>
        <v>2</v>
      </c>
    </row>
    <row r="34" spans="1:35" x14ac:dyDescent="0.25">
      <c r="A34" s="1" t="s">
        <v>15</v>
      </c>
      <c r="B34" s="2" t="s">
        <v>70</v>
      </c>
      <c r="C34" s="2" t="s">
        <v>70</v>
      </c>
      <c r="D34" s="5">
        <v>1</v>
      </c>
      <c r="E34" s="5"/>
      <c r="F34" s="5"/>
      <c r="G34" s="5"/>
      <c r="H34" s="12">
        <f>SUMIFS('OB History S3'!C:C,'OB History S3'!B:B,A34)</f>
        <v>93</v>
      </c>
      <c r="I34" s="4">
        <f>AVERAGEIFS('OB History S3'!C:C,'OB History S3'!B:B,A34)</f>
        <v>23.25</v>
      </c>
      <c r="J34" s="13">
        <f t="array" ref="J34">MAX(IF('OB History S3'!B:B=A34, 'OB History S3'!C:C))</f>
        <v>32</v>
      </c>
      <c r="K34" s="12">
        <f>COUNTIFS('OB History S3'!B:B,A34,'OB History S3'!D:D, 1)</f>
        <v>1</v>
      </c>
      <c r="L34" s="2">
        <f>COUNTIFS('OB History S3'!B:B,A34,'OB History S3'!D:D, 0)</f>
        <v>3</v>
      </c>
      <c r="M34" s="42">
        <f>LOOKUP(2, 1/('OB History S3'!$B:$B=A34), 'OB History S3'!$AD:$AD)</f>
        <v>0.25</v>
      </c>
      <c r="N34" s="12">
        <f>SUMIFS('OB History S3'!F:F,'OB History S3'!B:B,A34)</f>
        <v>7</v>
      </c>
      <c r="O34" s="2">
        <f>SUMIFS('OB History S3'!E:E,'OB History S3'!B:B,A34)-N34</f>
        <v>11</v>
      </c>
      <c r="P34" s="42">
        <f>LOOKUP(2, 1/('OB History S3'!$B:$B=A34), 'OB History S3'!$AB:$AB)</f>
        <v>0.375</v>
      </c>
      <c r="Q34" s="12">
        <f>SUMIFS('OB History S3'!H:H,'OB History S3'!B:B,A34)</f>
        <v>37</v>
      </c>
      <c r="R34" s="2">
        <f>SUMIFS('OB History S3'!G:G,'OB History S3'!B:B,A34)-Q34</f>
        <v>40</v>
      </c>
      <c r="S34" s="42">
        <f>LOOKUP(2, 1/('OB History S3'!$B:$B=A34), 'OB History S3'!$AC:$AC)</f>
        <v>0.47499999999999998</v>
      </c>
      <c r="T34" s="2">
        <f>COUNTIFS('OB History S3'!$B:$B,$A$34,'OB History S3'!K:K, 1)</f>
        <v>0</v>
      </c>
      <c r="U34" s="2">
        <f>COUNTIFS('OB History S3'!$B:$B,$A$34,'OB History S3'!L:L, 1)</f>
        <v>2</v>
      </c>
      <c r="V34" s="2">
        <f>COUNTIFS('OB History S3'!$B:$B,$A$34,'OB History S3'!M:M, 1)</f>
        <v>0</v>
      </c>
      <c r="W34" s="2">
        <f>COUNTIFS('OB History S3'!$B:$B,$A$34,'OB History S3'!N:N, 1)</f>
        <v>1</v>
      </c>
      <c r="X34" s="2">
        <f>COUNTIFS('OB History S3'!$B:$B,$A$34,'OB History S3'!O:O, 1)</f>
        <v>1</v>
      </c>
      <c r="Y34" s="2">
        <f>COUNTIFS('OB History S3'!$B:$B,$A$34,'OB History S3'!P:P, 1)</f>
        <v>1</v>
      </c>
      <c r="Z34" s="2">
        <f>COUNTIFS('OB History S3'!$B:$B,$A$34,'OB History S3'!Q:Q, 1)</f>
        <v>0</v>
      </c>
      <c r="AA34" s="2">
        <f>COUNTIFS('OB History S3'!$B:$B,$A$34,'OB History S3'!R:R, 1)</f>
        <v>1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0</v>
      </c>
      <c r="AF34" s="2">
        <f>COUNTIFS('OB History S3'!$B:$B,$A$34,'OB History S3'!W:W, 1)</f>
        <v>0</v>
      </c>
      <c r="AG34" s="2">
        <f>COUNTIFS('OB History S3'!$B:$B,$A$34,'OB History S3'!X:X, 1)</f>
        <v>0</v>
      </c>
      <c r="AH34" s="2">
        <f>COUNTIFS('OB History S3'!$B:$B,$A$34,'OB History S3'!Y:Y, 1)</f>
        <v>0</v>
      </c>
      <c r="AI34" s="2">
        <f>COUNTIFS('OB History S3'!$B:$B,$A$34,'OB History S3'!Z:Z, 1)</f>
        <v>1</v>
      </c>
    </row>
    <row r="35" spans="1:35" x14ac:dyDescent="0.25">
      <c r="A35" s="1" t="s">
        <v>127</v>
      </c>
      <c r="B35" s="6" t="s">
        <v>54</v>
      </c>
      <c r="C35" s="2" t="s">
        <v>70</v>
      </c>
      <c r="D35" s="5">
        <v>3</v>
      </c>
      <c r="E35" s="5"/>
      <c r="F35" s="5"/>
      <c r="G35" s="5"/>
      <c r="H35" s="12">
        <f>SUMIFS('OB History S3'!C:C,'OB History S3'!B:B,A35)</f>
        <v>191</v>
      </c>
      <c r="I35" s="4">
        <f>AVERAGEIFS('OB History S3'!C:C,'OB History S3'!B:B,A35)</f>
        <v>23.875</v>
      </c>
      <c r="J35" s="13">
        <f t="array" ref="J35">MAX(IF('OB History S3'!B:B=A35, 'OB History S3'!C:C))</f>
        <v>35</v>
      </c>
      <c r="K35" s="12">
        <f>COUNTIFS('OB History S3'!B:B,A35,'OB History S3'!D:D, 1)</f>
        <v>6</v>
      </c>
      <c r="L35" s="2">
        <f>COUNTIFS('OB History S3'!B:B,A35,'OB History S3'!D:D, 0)</f>
        <v>2</v>
      </c>
      <c r="M35" s="42">
        <f>LOOKUP(2, 1/('OB History S3'!$B:$B=A35), 'OB History S3'!$AD:$AD)</f>
        <v>0.75</v>
      </c>
      <c r="N35" s="12">
        <f>SUMIFS('OB History S3'!F:F,'OB History S3'!B:B,A35)</f>
        <v>21</v>
      </c>
      <c r="O35" s="2">
        <f>SUMIFS('OB History S3'!E:E,'OB History S3'!B:B,A35)-N35</f>
        <v>16</v>
      </c>
      <c r="P35" s="42">
        <f>LOOKUP(2, 1/('OB History S3'!$B:$B=A35), 'OB History S3'!$AB:$AB)</f>
        <v>0.56875000000000009</v>
      </c>
      <c r="Q35" s="12">
        <f>SUMIFS('OB History S3'!H:H,'OB History S3'!B:B,A35)</f>
        <v>82</v>
      </c>
      <c r="R35" s="2">
        <f>SUMIFS('OB History S3'!G:G,'OB History S3'!B:B,A35)-Q35</f>
        <v>74</v>
      </c>
      <c r="S35" s="42">
        <f>LOOKUP(2, 1/('OB History S3'!$B:$B=A35), 'OB History S3'!$AC:$AC)</f>
        <v>0.52625</v>
      </c>
      <c r="T35" s="2">
        <f>COUNTIFS('OB History S3'!$B:$B,$A$35,'OB History S3'!K:K, 1)</f>
        <v>2</v>
      </c>
      <c r="U35" s="2">
        <f>COUNTIFS('OB History S3'!$B:$B,$A$35,'OB History S3'!L:L, 1)</f>
        <v>0</v>
      </c>
      <c r="V35" s="2">
        <f>COUNTIFS('OB History S3'!$B:$B,$A$35,'OB History S3'!M:M, 1)</f>
        <v>1</v>
      </c>
      <c r="W35" s="2">
        <f>COUNTIFS('OB History S3'!$B:$B,$A$35,'OB History S3'!N:N, 1)</f>
        <v>5</v>
      </c>
      <c r="X35" s="2">
        <f>COUNTIFS('OB History S3'!$B:$B,$A$35,'OB History S3'!O:O, 1)</f>
        <v>1</v>
      </c>
      <c r="Y35" s="2">
        <f>COUNTIFS('OB History S3'!$B:$B,$A$35,'OB History S3'!P:P, 1)</f>
        <v>0</v>
      </c>
      <c r="Z35" s="2">
        <f>COUNTIFS('OB History S3'!$B:$B,$A$35,'OB History S3'!Q:Q, 1)</f>
        <v>0</v>
      </c>
      <c r="AA35" s="2">
        <f>COUNTIFS('OB History S3'!$B:$B,$A$35,'OB History S3'!R:R, 1)</f>
        <v>1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0</v>
      </c>
      <c r="AG35" s="2">
        <f>COUNTIFS('OB History S3'!$B:$B,$A$35,'OB History S3'!X:X, 1)</f>
        <v>3</v>
      </c>
      <c r="AH35" s="2">
        <f>COUNTIFS('OB History S3'!$B:$B,$A$35,'OB History S3'!Y:Y, 1)</f>
        <v>4</v>
      </c>
      <c r="AI35" s="2">
        <f>COUNTIFS('OB History S3'!$B:$B,$A$35,'OB History S3'!Z:Z, 1)</f>
        <v>4</v>
      </c>
    </row>
    <row r="36" spans="1:35" x14ac:dyDescent="0.25">
      <c r="A36" s="1" t="s">
        <v>6</v>
      </c>
      <c r="B36" s="2" t="s">
        <v>54</v>
      </c>
      <c r="C36" s="2" t="s">
        <v>70</v>
      </c>
      <c r="D36" s="5"/>
      <c r="E36" s="5"/>
      <c r="F36" s="5"/>
      <c r="G36" s="5"/>
      <c r="H36" s="12">
        <f>SUMIFS('OB History S3'!C:C,'OB History S3'!B:B,A36)</f>
        <v>101</v>
      </c>
      <c r="I36" s="4">
        <f>AVERAGEIFS('OB History S3'!C:C,'OB History S3'!B:B,A36)</f>
        <v>25.25</v>
      </c>
      <c r="J36" s="13">
        <f t="array" ref="J36">MAX(IF('OB History S3'!B:B=A36, 'OB History S3'!C:C))</f>
        <v>36</v>
      </c>
      <c r="K36" s="12">
        <f>COUNTIFS('OB History S3'!B:B,A36,'OB History S3'!D:D, 1)</f>
        <v>3</v>
      </c>
      <c r="L36" s="2">
        <f>COUNTIFS('OB History S3'!B:B,A36,'OB History S3'!D:D, 0)</f>
        <v>1</v>
      </c>
      <c r="M36" s="42">
        <f>LOOKUP(2, 1/('OB History S3'!$B:$B=A36), 'OB History S3'!$AD:$AD)</f>
        <v>0.75</v>
      </c>
      <c r="N36" s="12">
        <f>SUMIFS('OB History S3'!F:F,'OB History S3'!B:B,A36)</f>
        <v>11</v>
      </c>
      <c r="O36" s="2">
        <f>SUMIFS('OB History S3'!E:E,'OB History S3'!B:B,A36)-N36</f>
        <v>7</v>
      </c>
      <c r="P36" s="42">
        <f>LOOKUP(2, 1/('OB History S3'!$B:$B=A36), 'OB History S3'!$AB:$AB)</f>
        <v>0.625</v>
      </c>
      <c r="Q36" s="12">
        <f>SUMIFS('OB History S3'!H:H,'OB History S3'!B:B,A36)</f>
        <v>43</v>
      </c>
      <c r="R36" s="2">
        <f>SUMIFS('OB History S3'!G:G,'OB History S3'!B:B,A36)-Q36</f>
        <v>32</v>
      </c>
      <c r="S36" s="42">
        <f>LOOKUP(2, 1/('OB History S3'!$B:$B=A36), 'OB History S3'!$AC:$AC)</f>
        <v>0.57750000000000001</v>
      </c>
      <c r="T36" s="2">
        <f>COUNTIFS('OB History S3'!$B:$B,$A$36,'OB History S3'!K:K, 1)</f>
        <v>1</v>
      </c>
      <c r="U36" s="2">
        <f>COUNTIFS('OB History S3'!$B:$B,$A$36,'OB History S3'!L:L, 1)</f>
        <v>1</v>
      </c>
      <c r="V36" s="2">
        <f>COUNTIFS('OB History S3'!$B:$B,$A$36,'OB History S3'!M:M, 1)</f>
        <v>1</v>
      </c>
      <c r="W36" s="2">
        <f>COUNTIFS('OB History S3'!$B:$B,$A$36,'OB History S3'!N:N, 1)</f>
        <v>2</v>
      </c>
      <c r="X36" s="2">
        <f>COUNTIFS('OB History S3'!$B:$B,$A$36,'OB History S3'!O:O, 1)</f>
        <v>0</v>
      </c>
      <c r="Y36" s="2">
        <f>COUNTIFS('OB History S3'!$B:$B,$A$36,'OB History S3'!P:P, 1)</f>
        <v>1</v>
      </c>
      <c r="Z36" s="2">
        <f>COUNTIFS('OB History S3'!$B:$B,$A$36,'OB History S3'!Q:Q, 1)</f>
        <v>0</v>
      </c>
      <c r="AA36" s="2">
        <f>COUNTIFS('OB History S3'!$B:$B,$A$36,'OB History S3'!R:R, 1)</f>
        <v>0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0</v>
      </c>
      <c r="AE36" s="2">
        <f>COUNTIFS('OB History S3'!$B:$B,$A$36,'OB History S3'!V:V, 1)</f>
        <v>0</v>
      </c>
      <c r="AF36" s="2">
        <f>COUNTIFS('OB History S3'!$B:$B,$A$36,'OB History S3'!W:W, 1)</f>
        <v>0</v>
      </c>
      <c r="AG36" s="2">
        <f>COUNTIFS('OB History S3'!$B:$B,$A$36,'OB History S3'!X:X, 1)</f>
        <v>2</v>
      </c>
      <c r="AH36" s="2">
        <f>COUNTIFS('OB History S3'!$B:$B,$A$36,'OB History S3'!Y:Y, 1)</f>
        <v>2</v>
      </c>
      <c r="AI36" s="2">
        <f>COUNTIFS('OB History S3'!$B:$B,$A$36,'OB History S3'!Z:Z, 1)</f>
        <v>1</v>
      </c>
    </row>
    <row r="37" spans="1:35" x14ac:dyDescent="0.25">
      <c r="A37" s="1" t="s">
        <v>16</v>
      </c>
      <c r="B37" s="6" t="s">
        <v>54</v>
      </c>
      <c r="C37" s="2" t="s">
        <v>70</v>
      </c>
      <c r="D37" s="5"/>
      <c r="E37" s="5"/>
      <c r="F37" s="5"/>
      <c r="G37" s="5"/>
      <c r="H37" s="12">
        <f>SUMIFS('OB History S3'!C:C,'OB History S3'!B:B,A37)</f>
        <v>38</v>
      </c>
      <c r="I37" s="4">
        <f>AVERAGEIFS('OB History S3'!C:C,'OB History S3'!B:B,A37)</f>
        <v>38</v>
      </c>
      <c r="J37" s="13">
        <f t="array" ref="J37">MAX(IF('OB History S3'!B:B=A37, 'OB History S3'!C:C))</f>
        <v>38</v>
      </c>
      <c r="K37" s="12">
        <f>COUNTIFS('OB History S3'!B:B,A37,'OB History S3'!D:D, 1)</f>
        <v>1</v>
      </c>
      <c r="L37" s="2">
        <f>COUNTIFS('OB History S3'!B:B,A37,'OB History S3'!D:D, 0)</f>
        <v>0</v>
      </c>
      <c r="M37" s="42">
        <f>LOOKUP(2, 1/('OB History S3'!$B:$B=A37), 'OB History S3'!$AD:$AD)</f>
        <v>1</v>
      </c>
      <c r="N37" s="12">
        <f>SUMIFS('OB History S3'!F:F,'OB History S3'!B:B,A37)</f>
        <v>3</v>
      </c>
      <c r="O37" s="2">
        <f>SUMIFS('OB History S3'!E:E,'OB History S3'!B:B,A37)-N37</f>
        <v>2</v>
      </c>
      <c r="P37" s="42">
        <f>LOOKUP(2, 1/('OB History S3'!$B:$B=A37), 'OB History S3'!$AB:$AB)</f>
        <v>0.6</v>
      </c>
      <c r="Q37" s="12">
        <f>SUMIFS('OB History S3'!H:H,'OB History S3'!B:B,A37)</f>
        <v>12</v>
      </c>
      <c r="R37" s="2">
        <f>SUMIFS('OB History S3'!G:G,'OB History S3'!B:B,A37)-Q37</f>
        <v>10</v>
      </c>
      <c r="S37" s="42">
        <f>LOOKUP(2, 1/('OB History S3'!$B:$B=A37), 'OB History S3'!$AC:$AC)</f>
        <v>0.55000000000000004</v>
      </c>
      <c r="T37" s="2">
        <f>COUNTIFS('OB History S3'!$B:$B,$A$37,'OB History S3'!K:K, 1)</f>
        <v>0</v>
      </c>
      <c r="U37" s="2">
        <f>COUNTIFS('OB History S3'!$B:$B,$A$37,'OB History S3'!L:L, 1)</f>
        <v>0</v>
      </c>
      <c r="V37" s="2">
        <f>COUNTIFS('OB History S3'!$B:$B,$A$37,'OB History S3'!M:M, 1)</f>
        <v>0</v>
      </c>
      <c r="W37" s="2">
        <f>COUNTIFS('OB History S3'!$B:$B,$A$37,'OB History S3'!N:N, 1)</f>
        <v>0</v>
      </c>
      <c r="X37" s="2">
        <f>COUNTIFS('OB History S3'!$B:$B,$A$37,'OB History S3'!O:O, 1)</f>
        <v>0</v>
      </c>
      <c r="Y37" s="2">
        <f>COUNTIFS('OB History S3'!$B:$B,$A$37,'OB History S3'!P:P, 1)</f>
        <v>0</v>
      </c>
      <c r="Z37" s="2">
        <f>COUNTIFS('OB History S3'!$B:$B,$A$37,'OB History S3'!Q:Q, 1)</f>
        <v>0</v>
      </c>
      <c r="AA37" s="2">
        <f>COUNTIFS('OB History S3'!$B:$B,$A$37,'OB History S3'!R:R, 1)</f>
        <v>0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0</v>
      </c>
      <c r="AE37" s="2">
        <f>COUNTIFS('OB History S3'!$B:$B,$A$37,'OB History S3'!V:V, 1)</f>
        <v>0</v>
      </c>
      <c r="AF37" s="2">
        <f>COUNTIFS('OB History S3'!$B:$B,$A$37,'OB History S3'!W:W, 1)</f>
        <v>0</v>
      </c>
      <c r="AG37" s="2">
        <f>COUNTIFS('OB History S3'!$B:$B,$A$37,'OB History S3'!X:X, 1)</f>
        <v>1</v>
      </c>
      <c r="AH37" s="2">
        <f>COUNTIFS('OB History S3'!$B:$B,$A$37,'OB History S3'!Y:Y, 1)</f>
        <v>1</v>
      </c>
      <c r="AI37" s="2">
        <f>COUNTIFS('OB History S3'!$B:$B,$A$37,'OB History S3'!Z:Z, 1)</f>
        <v>1</v>
      </c>
    </row>
    <row r="38" spans="1:35" x14ac:dyDescent="0.25">
      <c r="A38" s="1" t="s">
        <v>64</v>
      </c>
      <c r="B38" s="2" t="s">
        <v>70</v>
      </c>
      <c r="C38" s="2" t="s">
        <v>70</v>
      </c>
      <c r="D38" s="5"/>
      <c r="E38" s="5"/>
      <c r="F38" s="5"/>
      <c r="G38" s="5"/>
      <c r="H38" s="12">
        <f>SUMIFS('OB History S3'!C:C,'OB History S3'!B:B,A38)</f>
        <v>24</v>
      </c>
      <c r="I38" s="4">
        <f>AVERAGEIFS('OB History S3'!C:C,'OB History S3'!B:B,A38)</f>
        <v>24</v>
      </c>
      <c r="J38" s="13">
        <f t="array" ref="J38">MAX(IF('OB History S3'!B:B=A38, 'OB History S3'!C:C))</f>
        <v>24</v>
      </c>
      <c r="K38" s="12">
        <f>COUNTIFS('OB History S3'!B:B,A38,'OB History S3'!D:D, 1)</f>
        <v>1</v>
      </c>
      <c r="L38" s="2">
        <f>COUNTIFS('OB History S3'!B:B,A38,'OB History S3'!D:D, 0)</f>
        <v>0</v>
      </c>
      <c r="M38" s="42">
        <f>LOOKUP(2, 1/('OB History S3'!$B:$B=A38), 'OB History S3'!$AD:$AD)</f>
        <v>1</v>
      </c>
      <c r="N38" s="12">
        <f>SUMIFS('OB History S3'!F:F,'OB History S3'!B:B,A38)</f>
        <v>3</v>
      </c>
      <c r="O38" s="2">
        <f>SUMIFS('OB History S3'!E:E,'OB History S3'!B:B,A38)-N38</f>
        <v>2</v>
      </c>
      <c r="P38" s="42">
        <f>LOOKUP(2, 1/('OB History S3'!$B:$B=A38), 'OB History S3'!$AB:$AB)</f>
        <v>0.6</v>
      </c>
      <c r="Q38" s="12">
        <f>SUMIFS('OB History S3'!H:H,'OB History S3'!B:B,A38)</f>
        <v>9</v>
      </c>
      <c r="R38" s="2">
        <f>SUMIFS('OB History S3'!G:G,'OB History S3'!B:B,A38)-Q38</f>
        <v>10</v>
      </c>
      <c r="S38" s="42">
        <f>LOOKUP(2, 1/('OB History S3'!$B:$B=A38), 'OB History S3'!$AC:$AC)</f>
        <v>0.47</v>
      </c>
      <c r="T38" s="2">
        <f>COUNTIFS('OB History S3'!$B:$B,$A$38,'OB History S3'!K:K, 1)</f>
        <v>0</v>
      </c>
      <c r="U38" s="2">
        <f>COUNTIFS('OB History S3'!$B:$B,$A$38,'OB History S3'!L:L, 1)</f>
        <v>1</v>
      </c>
      <c r="V38" s="2">
        <f>COUNTIFS('OB History S3'!$B:$B,$A$38,'OB History S3'!M:M, 1)</f>
        <v>0</v>
      </c>
      <c r="W38" s="2">
        <f>COUNTIFS('OB History S3'!$B:$B,$A$38,'OB History S3'!N:N, 1)</f>
        <v>0</v>
      </c>
      <c r="X38" s="2">
        <f>COUNTIFS('OB History S3'!$B:$B,$A$38,'OB History S3'!O:O, 1)</f>
        <v>1</v>
      </c>
      <c r="Y38" s="2">
        <f>COUNTIFS('OB History S3'!$B:$B,$A$38,'OB History S3'!P:P, 1)</f>
        <v>0</v>
      </c>
      <c r="Z38" s="2">
        <f>COUNTIFS('OB History S3'!$B:$B,$A$38,'OB History S3'!Q:Q, 1)</f>
        <v>0</v>
      </c>
      <c r="AA38" s="2">
        <f>COUNTIFS('OB History S3'!$B:$B,$A$38,'OB History S3'!R:R, 1)</f>
        <v>0</v>
      </c>
      <c r="AB38" s="2">
        <f>COUNTIFS('OB History S3'!$B:$B,$A$38,'OB History S3'!S:S, 1)</f>
        <v>0</v>
      </c>
      <c r="AC38" s="2">
        <f>COUNTIFS('OB History S3'!$B:$B,$A$38,'OB History S3'!T:T, 1)</f>
        <v>0</v>
      </c>
      <c r="AD38" s="2">
        <f>COUNTIFS('OB History S3'!$B:$B,$A$38,'OB History S3'!U:U, 1)</f>
        <v>0</v>
      </c>
      <c r="AE38" s="2">
        <f>COUNTIFS('OB History S3'!$B:$B,$A$38,'OB History S3'!V:V, 1)</f>
        <v>0</v>
      </c>
      <c r="AF38" s="2">
        <f>COUNTIFS('OB History S3'!$B:$B,$A$38,'OB History S3'!W:W, 1)</f>
        <v>0</v>
      </c>
      <c r="AG38" s="2">
        <f>COUNTIFS('OB History S3'!$B:$B,$A$38,'OB History S3'!X:X, 1)</f>
        <v>0</v>
      </c>
      <c r="AH38" s="2">
        <f>COUNTIFS('OB History S3'!$B:$B,$A$38,'OB History S3'!Y:Y, 1)</f>
        <v>1</v>
      </c>
      <c r="AI38" s="2">
        <f>COUNTIFS('OB History S3'!$B:$B,$A$38,'OB History S3'!Z:Z, 1)</f>
        <v>0</v>
      </c>
    </row>
    <row r="39" spans="1:35" x14ac:dyDescent="0.25">
      <c r="A39" s="1" t="s">
        <v>4</v>
      </c>
      <c r="B39" s="6" t="s">
        <v>54</v>
      </c>
      <c r="C39" s="2" t="s">
        <v>70</v>
      </c>
      <c r="D39" s="5">
        <v>1</v>
      </c>
      <c r="E39" s="5"/>
      <c r="F39" s="5"/>
      <c r="G39" s="5"/>
      <c r="H39" s="12">
        <f>SUMIFS('OB History S3'!C:C,'OB History S3'!B:B,A39)</f>
        <v>84</v>
      </c>
      <c r="I39" s="4">
        <f>AVERAGEIFS('OB History S3'!C:C,'OB History S3'!B:B,A39)</f>
        <v>42</v>
      </c>
      <c r="J39" s="13">
        <f t="array" ref="J39">MAX(IF('OB History S3'!B:B=A39, 'OB History S3'!C:C))</f>
        <v>53</v>
      </c>
      <c r="K39" s="12">
        <f>COUNTIFS('OB History S3'!B:B,A39,'OB History S3'!D:D, 1)</f>
        <v>1</v>
      </c>
      <c r="L39" s="2">
        <f>COUNTIFS('OB History S3'!B:B,A39,'OB History S3'!D:D, 0)</f>
        <v>1</v>
      </c>
      <c r="M39" s="42">
        <f>LOOKUP(2, 1/('OB History S3'!$B:$B=A39), 'OB History S3'!$AD:$AD)</f>
        <v>0.5</v>
      </c>
      <c r="N39" s="12">
        <f>SUMIFS('OB History S3'!F:F,'OB History S3'!B:B,A39)</f>
        <v>5</v>
      </c>
      <c r="O39" s="2">
        <f>SUMIFS('OB History S3'!E:E,'OB History S3'!B:B,A39)-N39</f>
        <v>5</v>
      </c>
      <c r="P39" s="42">
        <f>LOOKUP(2, 1/('OB History S3'!$B:$B=A39), 'OB History S3'!$AB:$AB)</f>
        <v>0.5</v>
      </c>
      <c r="Q39" s="12">
        <f>SUMIFS('OB History S3'!H:H,'OB History S3'!B:B,A39)</f>
        <v>23</v>
      </c>
      <c r="R39" s="2">
        <f>SUMIFS('OB History S3'!G:G,'OB History S3'!B:B,A39)-Q39</f>
        <v>16</v>
      </c>
      <c r="S39" s="42">
        <f>LOOKUP(2, 1/('OB History S3'!$B:$B=A39), 'OB History S3'!$AC:$AC)</f>
        <v>0.59000000000000008</v>
      </c>
      <c r="T39" s="2">
        <f>COUNTIFS('OB History S3'!$B:$B,$A$39,'OB History S3'!K:K, 1)</f>
        <v>1</v>
      </c>
      <c r="U39" s="2">
        <f>COUNTIFS('OB History S3'!$B:$B,$A$39,'OB History S3'!L:L, 1)</f>
        <v>0</v>
      </c>
      <c r="V39" s="2">
        <f>COUNTIFS('OB History S3'!$B:$B,$A$39,'OB History S3'!M:M, 1)</f>
        <v>0</v>
      </c>
      <c r="W39" s="2">
        <f>COUNTIFS('OB History S3'!$B:$B,$A$39,'OB History S3'!N:N, 1)</f>
        <v>1</v>
      </c>
      <c r="X39" s="2">
        <f>COUNTIFS('OB History S3'!$B:$B,$A$39,'OB History S3'!O:O, 1)</f>
        <v>1</v>
      </c>
      <c r="Y39" s="2">
        <f>COUNTIFS('OB History S3'!$B:$B,$A$39,'OB History S3'!P:P, 1)</f>
        <v>0</v>
      </c>
      <c r="Z39" s="2">
        <f>COUNTIFS('OB History S3'!$B:$B,$A$39,'OB History S3'!Q:Q, 1)</f>
        <v>0</v>
      </c>
      <c r="AA39" s="2">
        <f>COUNTIFS('OB History S3'!$B:$B,$A$39,'OB History S3'!R:R, 1)</f>
        <v>0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0</v>
      </c>
      <c r="AE39" s="2">
        <f>COUNTIFS('OB History S3'!$B:$B,$A$39,'OB History S3'!V:V, 1)</f>
        <v>0</v>
      </c>
      <c r="AF39" s="2">
        <f>COUNTIFS('OB History S3'!$B:$B,$A$39,'OB History S3'!W:W, 1)</f>
        <v>0</v>
      </c>
      <c r="AG39" s="2">
        <f>COUNTIFS('OB History S3'!$B:$B,$A$39,'OB History S3'!X:X, 1)</f>
        <v>0</v>
      </c>
      <c r="AH39" s="2">
        <f>COUNTIFS('OB History S3'!$B:$B,$A$39,'OB History S3'!Y:Y, 1)</f>
        <v>0</v>
      </c>
      <c r="AI39" s="2">
        <f>COUNTIFS('OB History S3'!$B:$B,$A$39,'OB History S3'!Z:Z, 1)</f>
        <v>2</v>
      </c>
    </row>
    <row r="40" spans="1:35" x14ac:dyDescent="0.25">
      <c r="A40" s="1" t="s">
        <v>88</v>
      </c>
      <c r="B40" s="6" t="s">
        <v>70</v>
      </c>
      <c r="C40" s="2" t="s">
        <v>70</v>
      </c>
      <c r="D40" s="5"/>
      <c r="E40" s="5"/>
      <c r="F40" s="5"/>
      <c r="G40" s="5"/>
      <c r="H40" s="12">
        <f>SUMIFS('OB History S3'!C:C,'OB History S3'!B:B,A40)</f>
        <v>95</v>
      </c>
      <c r="I40" s="4">
        <f>AVERAGEIFS('OB History S3'!C:C,'OB History S3'!B:B,A40)</f>
        <v>19</v>
      </c>
      <c r="J40" s="13">
        <f t="array" ref="J40">MAX(IF('OB History S3'!B:B=A40, 'OB History S3'!C:C))</f>
        <v>24</v>
      </c>
      <c r="K40" s="12">
        <f>COUNTIFS('OB History S3'!B:B,A40,'OB History S3'!D:D, 1)</f>
        <v>3</v>
      </c>
      <c r="L40" s="2">
        <f>COUNTIFS('OB History S3'!B:B,A40,'OB History S3'!D:D, 0)</f>
        <v>2</v>
      </c>
      <c r="M40" s="42">
        <f>LOOKUP(2, 1/('OB History S3'!$B:$B=A40), 'OB History S3'!$AD:$AD)</f>
        <v>0.6</v>
      </c>
      <c r="N40" s="12">
        <f>SUMIFS('OB History S3'!F:F,'OB History S3'!B:B,A40)</f>
        <v>12</v>
      </c>
      <c r="O40" s="2">
        <f>SUMIFS('OB History S3'!E:E,'OB History S3'!B:B,A40)-N40</f>
        <v>11</v>
      </c>
      <c r="P40" s="42">
        <f>LOOKUP(2, 1/('OB History S3'!$B:$B=A40), 'OB History S3'!$AB:$AB)</f>
        <v>0.52</v>
      </c>
      <c r="Q40" s="12">
        <f>SUMIFS('OB History S3'!H:H,'OB History S3'!B:B,A40)</f>
        <v>50</v>
      </c>
      <c r="R40" s="2">
        <f>SUMIFS('OB History S3'!G:G,'OB History S3'!B:B,A40)-Q40</f>
        <v>45</v>
      </c>
      <c r="S40" s="42">
        <f>LOOKUP(2, 1/('OB History S3'!$B:$B=A40), 'OB History S3'!$AC:$AC)</f>
        <v>0.52600000000000002</v>
      </c>
      <c r="T40" s="2">
        <f>COUNTIFS('OB History S3'!$B:$B,$A$40,'OB History S3'!K:K, 1)</f>
        <v>1</v>
      </c>
      <c r="U40" s="2">
        <f>COUNTIFS('OB History S3'!$B:$B,$A$40,'OB History S3'!L:L, 1)</f>
        <v>2</v>
      </c>
      <c r="V40" s="2">
        <f>COUNTIFS('OB History S3'!$B:$B,$A$40,'OB History S3'!M:M, 1)</f>
        <v>1</v>
      </c>
      <c r="W40" s="2">
        <f>COUNTIFS('OB History S3'!$B:$B,$A$40,'OB History S3'!N:N, 1)</f>
        <v>1</v>
      </c>
      <c r="X40" s="2">
        <f>COUNTIFS('OB History S3'!$B:$B,$A$40,'OB History S3'!O:O, 1)</f>
        <v>0</v>
      </c>
      <c r="Y40" s="2">
        <f>COUNTIFS('OB History S3'!$B:$B,$A$40,'OB History S3'!P:P, 1)</f>
        <v>1</v>
      </c>
      <c r="Z40" s="2">
        <f>COUNTIFS('OB History S3'!$B:$B,$A$40,'OB History S3'!Q:Q, 1)</f>
        <v>0</v>
      </c>
      <c r="AA40" s="2">
        <f>COUNTIFS('OB History S3'!$B:$B,$A$40,'OB History S3'!R:R, 1)</f>
        <v>0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0</v>
      </c>
      <c r="AE40" s="2">
        <f>COUNTIFS('OB History S3'!$B:$B,$A$40,'OB History S3'!V:V, 1)</f>
        <v>0</v>
      </c>
      <c r="AF40" s="2">
        <f>COUNTIFS('OB History S3'!$B:$B,$A$40,'OB History S3'!W:W, 1)</f>
        <v>0</v>
      </c>
      <c r="AG40" s="2">
        <f>COUNTIFS('OB History S3'!$B:$B,$A$40,'OB History S3'!X:X, 1)</f>
        <v>3</v>
      </c>
      <c r="AH40" s="2">
        <f>COUNTIFS('OB History S3'!$B:$B,$A$40,'OB History S3'!Y:Y, 1)</f>
        <v>2</v>
      </c>
      <c r="AI40" s="2">
        <f>COUNTIFS('OB History S3'!$B:$B,$A$40,'OB History S3'!Z:Z, 1)</f>
        <v>1</v>
      </c>
    </row>
    <row r="41" spans="1:35" x14ac:dyDescent="0.25">
      <c r="A41" s="1" t="s">
        <v>49</v>
      </c>
      <c r="B41" s="6" t="s">
        <v>70</v>
      </c>
      <c r="C41" s="1" t="s">
        <v>70</v>
      </c>
      <c r="D41" s="5">
        <v>1</v>
      </c>
      <c r="E41" s="5"/>
      <c r="F41" s="5"/>
      <c r="G41" s="5"/>
      <c r="H41" s="12">
        <f>SUMIFS('OB History S3'!C:C,'OB History S3'!B:B,A41)</f>
        <v>49</v>
      </c>
      <c r="I41" s="4">
        <f>AVERAGEIFS('OB History S3'!C:C,'OB History S3'!B:B,A41)</f>
        <v>16.333333333333332</v>
      </c>
      <c r="J41" s="13">
        <f t="array" ref="J41">MAX(IF('OB History S3'!B:B=A41, 'OB History S3'!C:C))</f>
        <v>20</v>
      </c>
      <c r="K41" s="12">
        <f>COUNTIFS('OB History S3'!B:B,A41,'OB History S3'!D:D, 1)</f>
        <v>0</v>
      </c>
      <c r="L41" s="2">
        <f>COUNTIFS('OB History S3'!B:B,A41,'OB History S3'!D:D, 0)</f>
        <v>3</v>
      </c>
      <c r="M41" s="42">
        <f>LOOKUP(2, 1/('OB History S3'!$B:$B=A41), 'OB History S3'!$AD:$AD)</f>
        <v>0</v>
      </c>
      <c r="N41" s="12">
        <f>SUMIFS('OB History S3'!F:F,'OB History S3'!B:B,A41)</f>
        <v>5</v>
      </c>
      <c r="O41" s="2">
        <f>SUMIFS('OB History S3'!E:E,'OB History S3'!B:B,A41)-N41</f>
        <v>9</v>
      </c>
      <c r="P41" s="42">
        <f>LOOKUP(2, 1/('OB History S3'!$B:$B=A41), 'OB History S3'!$AB:$AB)</f>
        <v>0.35000000000000003</v>
      </c>
      <c r="Q41" s="12">
        <f>SUMIFS('OB History S3'!H:H,'OB History S3'!B:B,A41)</f>
        <v>24</v>
      </c>
      <c r="R41" s="2">
        <f>SUMIFS('OB History S3'!G:G,'OB History S3'!B:B,A41)-Q41</f>
        <v>36</v>
      </c>
      <c r="S41" s="42">
        <f>LOOKUP(2, 1/('OB History S3'!$B:$B=A41), 'OB History S3'!$AC:$AC)</f>
        <v>0.39666666666666667</v>
      </c>
      <c r="T41" s="2">
        <f>COUNTIFS('OB History S3'!$B:$B,$A$41,'OB History S3'!K:K, 1)</f>
        <v>1</v>
      </c>
      <c r="U41" s="2">
        <f>COUNTIFS('OB History S3'!$B:$B,$A$41,'OB History S3'!L:L, 1)</f>
        <v>2</v>
      </c>
      <c r="V41" s="2">
        <f>COUNTIFS('OB History S3'!$B:$B,$A$41,'OB History S3'!M:M, 1)</f>
        <v>0</v>
      </c>
      <c r="W41" s="2">
        <f>COUNTIFS('OB History S3'!$B:$B,$A$41,'OB History S3'!N:N, 1)</f>
        <v>1</v>
      </c>
      <c r="X41" s="2">
        <f>COUNTIFS('OB History S3'!$B:$B,$A$41,'OB History S3'!O:O, 1)</f>
        <v>0</v>
      </c>
      <c r="Y41" s="2">
        <f>COUNTIFS('OB History S3'!$B:$B,$A$41,'OB History S3'!P:P, 1)</f>
        <v>0</v>
      </c>
      <c r="Z41" s="2">
        <f>COUNTIFS('OB History S3'!$B:$B,$A$41,'OB History S3'!Q:Q, 1)</f>
        <v>0</v>
      </c>
      <c r="AA41" s="2">
        <f>COUNTIFS('OB History S3'!$B:$B,$A$41,'OB History S3'!R:R, 1)</f>
        <v>0</v>
      </c>
      <c r="AB41" s="2">
        <f>COUNTIFS('OB History S3'!$B:$B,$A$41,'OB History S3'!S:S, 1)</f>
        <v>0</v>
      </c>
      <c r="AC41" s="2">
        <f>COUNTIFS('OB History S3'!$B:$B,$A$41,'OB History S3'!T:T, 1)</f>
        <v>0</v>
      </c>
      <c r="AD41" s="2">
        <f>COUNTIFS('OB History S3'!$B:$B,$A$41,'OB History S3'!U:U, 1)</f>
        <v>0</v>
      </c>
      <c r="AE41" s="2">
        <f>COUNTIFS('OB History S3'!$B:$B,$A$41,'OB History S3'!V:V, 1)</f>
        <v>0</v>
      </c>
      <c r="AF41" s="2">
        <f>COUNTIFS('OB History S3'!$B:$B,$A$41,'OB History S3'!W:W, 1)</f>
        <v>0</v>
      </c>
      <c r="AG41" s="2">
        <f>COUNTIFS('OB History S3'!$B:$B,$A$41,'OB History S3'!X:X, 1)</f>
        <v>0</v>
      </c>
      <c r="AH41" s="2">
        <f>COUNTIFS('OB History S3'!$B:$B,$A$41,'OB History S3'!Y:Y, 1)</f>
        <v>1</v>
      </c>
      <c r="AI41" s="2">
        <f>COUNTIFS('OB History S3'!$B:$B,$A$41,'OB History S3'!Z:Z, 1)</f>
        <v>0</v>
      </c>
    </row>
  </sheetData>
  <autoFilter ref="A1:AI41" xr:uid="{EEC03B8F-669F-4FC0-BA62-50F3D395660C}">
    <sortState xmlns:xlrd2="http://schemas.microsoft.com/office/spreadsheetml/2017/richdata2" ref="A2:AI2">
      <sortCondition ref="A1:A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9"/>
  <sheetViews>
    <sheetView workbookViewId="0">
      <pane ySplit="1" topLeftCell="A80" activePane="bottomLeft" state="frozen"/>
      <selection pane="bottomLeft" activeCell="AA114" sqref="AA114:AD12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214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186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151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186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151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151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191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186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122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248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19</v>
      </c>
      <c r="AB121" s="40">
        <f>AVERAGEIFS($I$2:I121, $B$2:B121, B121)</f>
        <v>0.4</v>
      </c>
      <c r="AC121" s="40">
        <f>AVERAGEIFS($J$2:J121, $B$2:B121, B121)</f>
        <v>0.45</v>
      </c>
      <c r="AD121" s="40">
        <f>AVERAGEIFS($D$2:D121, $B$2:B121, B121)</f>
        <v>0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186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/>
      <c r="AA129" s="40"/>
      <c r="AB129" s="40"/>
      <c r="AC129" s="40"/>
      <c r="AD129" s="40"/>
    </row>
    <row r="130" spans="1:30" x14ac:dyDescent="0.25">
      <c r="A130" s="39"/>
      <c r="AA130" s="40"/>
      <c r="AB130" s="40"/>
      <c r="AC130" s="40"/>
      <c r="AD130" s="40"/>
    </row>
    <row r="131" spans="1:30" x14ac:dyDescent="0.25">
      <c r="A131" s="39"/>
      <c r="AA131" s="40"/>
      <c r="AB131" s="40"/>
      <c r="AC131" s="40"/>
      <c r="AD131" s="40"/>
    </row>
    <row r="132" spans="1:30" x14ac:dyDescent="0.25">
      <c r="A132" s="39"/>
      <c r="AA132" s="40"/>
      <c r="AB132" s="40"/>
      <c r="AC132" s="40"/>
      <c r="AD132" s="40"/>
    </row>
    <row r="133" spans="1:30" x14ac:dyDescent="0.25">
      <c r="A133" s="39"/>
      <c r="AA133" s="40"/>
      <c r="AB133" s="40"/>
      <c r="AC133" s="40"/>
      <c r="AD133" s="40"/>
    </row>
    <row r="134" spans="1:30" x14ac:dyDescent="0.25">
      <c r="A134" s="39"/>
      <c r="AA134" s="40"/>
      <c r="AB134" s="40"/>
      <c r="AC134" s="40"/>
      <c r="AD134" s="40"/>
    </row>
    <row r="135" spans="1:30" x14ac:dyDescent="0.25">
      <c r="A135" s="39"/>
      <c r="AA135" s="40"/>
      <c r="AB135" s="40"/>
      <c r="AC135" s="40"/>
      <c r="AD135" s="40"/>
    </row>
    <row r="136" spans="1:30" x14ac:dyDescent="0.25">
      <c r="A136" s="39"/>
      <c r="AA136" s="40"/>
      <c r="AB136" s="40"/>
      <c r="AC136" s="40"/>
      <c r="AD136" s="40"/>
    </row>
    <row r="137" spans="1:30" x14ac:dyDescent="0.25">
      <c r="A137" s="39"/>
      <c r="AA137" s="40"/>
      <c r="AB137" s="40"/>
      <c r="AC137" s="40"/>
      <c r="AD137" s="40"/>
    </row>
    <row r="138" spans="1:30" x14ac:dyDescent="0.25">
      <c r="A138" s="39"/>
      <c r="AA138" s="40"/>
      <c r="AB138" s="40"/>
      <c r="AC138" s="40"/>
      <c r="AD138" s="40"/>
    </row>
    <row r="139" spans="1:30" x14ac:dyDescent="0.25">
      <c r="A139" s="39"/>
      <c r="AA139" s="40"/>
      <c r="AB139" s="40"/>
      <c r="AC139" s="40"/>
      <c r="AD139" s="40"/>
    </row>
    <row r="140" spans="1:30" x14ac:dyDescent="0.25">
      <c r="A140" s="39"/>
      <c r="AA140" s="40"/>
      <c r="AB140" s="40"/>
      <c r="AC140" s="40"/>
      <c r="AD140" s="40"/>
    </row>
    <row r="141" spans="1:30" x14ac:dyDescent="0.25">
      <c r="A141" s="39"/>
      <c r="AA141" s="40"/>
      <c r="AB141" s="40"/>
      <c r="AC141" s="40"/>
      <c r="AD141" s="40"/>
    </row>
    <row r="142" spans="1:30" x14ac:dyDescent="0.25">
      <c r="A142" s="39"/>
      <c r="AA142" s="40"/>
      <c r="AB142" s="40"/>
      <c r="AC142" s="40"/>
      <c r="AD142" s="40"/>
    </row>
    <row r="143" spans="1:30" x14ac:dyDescent="0.25">
      <c r="A143" s="39"/>
      <c r="AA143" s="40"/>
      <c r="AB143" s="40"/>
      <c r="AC143" s="40"/>
      <c r="AD143" s="40"/>
    </row>
    <row r="144" spans="1:30" x14ac:dyDescent="0.25">
      <c r="A144" s="39"/>
      <c r="AA144" s="40"/>
      <c r="AB144" s="40"/>
      <c r="AC144" s="40"/>
      <c r="AD144" s="40"/>
    </row>
    <row r="145" spans="1:30" x14ac:dyDescent="0.25">
      <c r="A145" s="39"/>
      <c r="AA145" s="40"/>
      <c r="AB145" s="40"/>
      <c r="AC145" s="40"/>
      <c r="AD145" s="40"/>
    </row>
    <row r="146" spans="1:30" x14ac:dyDescent="0.25">
      <c r="A146" s="39"/>
      <c r="AA146" s="40"/>
      <c r="AB146" s="40"/>
      <c r="AC146" s="40"/>
      <c r="AD146" s="40"/>
    </row>
    <row r="147" spans="1:30" x14ac:dyDescent="0.25">
      <c r="A147" s="39"/>
      <c r="AA147" s="40"/>
      <c r="AB147" s="40"/>
      <c r="AC147" s="40"/>
      <c r="AD147" s="40"/>
    </row>
    <row r="148" spans="1:30" x14ac:dyDescent="0.25">
      <c r="A148" s="39"/>
      <c r="AA148" s="40"/>
      <c r="AB148" s="40"/>
      <c r="AC148" s="40"/>
      <c r="AD148" s="40"/>
    </row>
    <row r="149" spans="1:30" x14ac:dyDescent="0.25">
      <c r="A149" s="39"/>
      <c r="AA149" s="40"/>
      <c r="AB149" s="40"/>
      <c r="AC149" s="40"/>
      <c r="AD149" s="40"/>
    </row>
    <row r="150" spans="1:30" x14ac:dyDescent="0.25">
      <c r="A150" s="39"/>
      <c r="AA150" s="40"/>
      <c r="AB150" s="40"/>
      <c r="AC150" s="40"/>
      <c r="AD150" s="40"/>
    </row>
    <row r="151" spans="1:30" x14ac:dyDescent="0.25">
      <c r="A151" s="39"/>
      <c r="AA151" s="40"/>
      <c r="AB151" s="40"/>
      <c r="AC151" s="40"/>
      <c r="AD151" s="40"/>
    </row>
    <row r="152" spans="1:30" x14ac:dyDescent="0.25">
      <c r="A152" s="39"/>
      <c r="AA152" s="40"/>
      <c r="AB152" s="40"/>
      <c r="AC152" s="40"/>
      <c r="AD152" s="40"/>
    </row>
    <row r="153" spans="1:30" x14ac:dyDescent="0.25">
      <c r="A153" s="39"/>
      <c r="AA153" s="40"/>
      <c r="AB153" s="40"/>
      <c r="AC153" s="40"/>
      <c r="AD153" s="40"/>
    </row>
    <row r="154" spans="1:30" x14ac:dyDescent="0.25">
      <c r="A154" s="39"/>
      <c r="AA154" s="40"/>
      <c r="AB154" s="40"/>
      <c r="AC154" s="40"/>
      <c r="AD154" s="40"/>
    </row>
    <row r="155" spans="1:30" x14ac:dyDescent="0.25">
      <c r="A155" s="39"/>
      <c r="AA155" s="40"/>
      <c r="AB155" s="40"/>
      <c r="AC155" s="40"/>
      <c r="AD155" s="40"/>
    </row>
    <row r="156" spans="1:30" x14ac:dyDescent="0.25">
      <c r="A156" s="39"/>
      <c r="AA156" s="40"/>
      <c r="AB156" s="40"/>
      <c r="AC156" s="40"/>
      <c r="AD156" s="40"/>
    </row>
    <row r="157" spans="1:30" x14ac:dyDescent="0.25">
      <c r="A157" s="39"/>
      <c r="AA157" s="40"/>
      <c r="AB157" s="40"/>
      <c r="AC157" s="40"/>
      <c r="AD157" s="40"/>
    </row>
    <row r="158" spans="1:30" x14ac:dyDescent="0.25">
      <c r="A158" s="39"/>
      <c r="AA158" s="40"/>
      <c r="AB158" s="40"/>
      <c r="AC158" s="40"/>
      <c r="AD158" s="40"/>
    </row>
    <row r="159" spans="1:30" x14ac:dyDescent="0.25">
      <c r="A159" s="39"/>
      <c r="AA159" s="40"/>
      <c r="AB159" s="40"/>
      <c r="AC159" s="40"/>
      <c r="AD159" s="40"/>
    </row>
    <row r="160" spans="1:30" x14ac:dyDescent="0.25">
      <c r="A160" s="39"/>
      <c r="AA160" s="40"/>
      <c r="AB160" s="40"/>
      <c r="AC160" s="40"/>
      <c r="AD160" s="40"/>
    </row>
    <row r="161" spans="1:30" x14ac:dyDescent="0.25">
      <c r="A161" s="39"/>
      <c r="AA161" s="40"/>
      <c r="AB161" s="40"/>
      <c r="AC161" s="40"/>
      <c r="AD161" s="40"/>
    </row>
    <row r="162" spans="1:30" x14ac:dyDescent="0.25">
      <c r="A162" s="39"/>
      <c r="AA162" s="40"/>
      <c r="AB162" s="40"/>
      <c r="AC162" s="40"/>
      <c r="AD162" s="40"/>
    </row>
    <row r="163" spans="1:30" x14ac:dyDescent="0.25">
      <c r="A163" s="39"/>
      <c r="AA163" s="40"/>
      <c r="AB163" s="40"/>
      <c r="AC163" s="40"/>
      <c r="AD163" s="40"/>
    </row>
    <row r="164" spans="1:30" x14ac:dyDescent="0.25">
      <c r="A164" s="39"/>
      <c r="AA164" s="40"/>
      <c r="AB164" s="40"/>
      <c r="AC164" s="40"/>
      <c r="AD164" s="40"/>
    </row>
    <row r="165" spans="1:30" x14ac:dyDescent="0.25">
      <c r="A165" s="39"/>
      <c r="AA165" s="40"/>
      <c r="AB165" s="40"/>
      <c r="AC165" s="40"/>
      <c r="AD165" s="40"/>
    </row>
    <row r="166" spans="1:30" x14ac:dyDescent="0.25">
      <c r="A166" s="39"/>
      <c r="AA166" s="40"/>
      <c r="AB166" s="40"/>
      <c r="AC166" s="40"/>
      <c r="AD166" s="40"/>
    </row>
    <row r="167" spans="1:30" x14ac:dyDescent="0.25">
      <c r="A167" s="39"/>
      <c r="AA167" s="40"/>
      <c r="AB167" s="40"/>
      <c r="AC167" s="40"/>
      <c r="AD167" s="40"/>
    </row>
    <row r="168" spans="1:30" x14ac:dyDescent="0.25">
      <c r="A168" s="39"/>
      <c r="AA168" s="40"/>
      <c r="AB168" s="40"/>
      <c r="AC168" s="40"/>
      <c r="AD168" s="40"/>
    </row>
    <row r="169" spans="1:30" x14ac:dyDescent="0.25">
      <c r="A169" s="39"/>
      <c r="AA169" s="40"/>
      <c r="AB169" s="40"/>
      <c r="AC169" s="40"/>
      <c r="AD169" s="40"/>
    </row>
    <row r="170" spans="1:30" x14ac:dyDescent="0.25">
      <c r="A170" s="39"/>
      <c r="AA170" s="40"/>
      <c r="AB170" s="40"/>
      <c r="AC170" s="40"/>
      <c r="AD170" s="40"/>
    </row>
    <row r="171" spans="1:30" x14ac:dyDescent="0.25">
      <c r="A171" s="39"/>
      <c r="AA171" s="40"/>
      <c r="AB171" s="40"/>
      <c r="AC171" s="40"/>
      <c r="AD171" s="40"/>
    </row>
    <row r="172" spans="1:30" x14ac:dyDescent="0.25">
      <c r="A172" s="39"/>
      <c r="AA172" s="40"/>
      <c r="AB172" s="40"/>
      <c r="AC172" s="40"/>
      <c r="AD172" s="40"/>
    </row>
    <row r="173" spans="1:30" x14ac:dyDescent="0.25">
      <c r="A173" s="39"/>
      <c r="AA173" s="40"/>
      <c r="AB173" s="40"/>
      <c r="AC173" s="40"/>
      <c r="AD173" s="40"/>
    </row>
    <row r="174" spans="1:30" x14ac:dyDescent="0.25">
      <c r="A174" s="39"/>
      <c r="AA174" s="40"/>
      <c r="AB174" s="40"/>
      <c r="AC174" s="40"/>
      <c r="AD174" s="40"/>
    </row>
    <row r="175" spans="1:30" x14ac:dyDescent="0.25">
      <c r="A175" s="39"/>
      <c r="AA175" s="40"/>
      <c r="AB175" s="40"/>
      <c r="AC175" s="40"/>
      <c r="AD175" s="40"/>
    </row>
    <row r="176" spans="1:30" x14ac:dyDescent="0.25">
      <c r="A176" s="39"/>
      <c r="AA176" s="40"/>
      <c r="AB176" s="40"/>
      <c r="AC176" s="40"/>
      <c r="AD176" s="40"/>
    </row>
    <row r="177" spans="1:30" x14ac:dyDescent="0.25">
      <c r="A177" s="39"/>
      <c r="AA177" s="40"/>
      <c r="AB177" s="40"/>
      <c r="AC177" s="40"/>
      <c r="AD177" s="40"/>
    </row>
    <row r="178" spans="1:30" x14ac:dyDescent="0.25">
      <c r="A178" s="39"/>
      <c r="AA178" s="40"/>
      <c r="AB178" s="40"/>
      <c r="AC178" s="40"/>
      <c r="AD178" s="40"/>
    </row>
    <row r="179" spans="1:30" x14ac:dyDescent="0.25">
      <c r="A179" s="39"/>
      <c r="AA179" s="40"/>
      <c r="AB179" s="40"/>
      <c r="AC179" s="40"/>
      <c r="AD179" s="40"/>
    </row>
    <row r="180" spans="1:30" x14ac:dyDescent="0.25">
      <c r="A180" s="39"/>
      <c r="AA180" s="40"/>
      <c r="AB180" s="40"/>
      <c r="AC180" s="40"/>
      <c r="AD180" s="40"/>
    </row>
    <row r="181" spans="1:30" x14ac:dyDescent="0.25">
      <c r="A181" s="39"/>
      <c r="AA181" s="40"/>
      <c r="AB181" s="40"/>
      <c r="AC181" s="40"/>
      <c r="AD181" s="40"/>
    </row>
    <row r="182" spans="1:30" x14ac:dyDescent="0.25">
      <c r="A182" s="39"/>
      <c r="AA182" s="40"/>
      <c r="AB182" s="40"/>
      <c r="AC182" s="40"/>
      <c r="AD182" s="40"/>
    </row>
    <row r="183" spans="1:30" x14ac:dyDescent="0.25">
      <c r="A183" s="39"/>
      <c r="AA183" s="40"/>
      <c r="AB183" s="40"/>
      <c r="AC183" s="40"/>
      <c r="AD183" s="40"/>
    </row>
    <row r="184" spans="1:30" x14ac:dyDescent="0.25">
      <c r="A184" s="39"/>
      <c r="AA184" s="40"/>
      <c r="AB184" s="40"/>
      <c r="AC184" s="40"/>
      <c r="AD184" s="40"/>
    </row>
    <row r="185" spans="1:30" x14ac:dyDescent="0.25">
      <c r="A185" s="39"/>
      <c r="AA185" s="40"/>
      <c r="AB185" s="40"/>
      <c r="AC185" s="40"/>
      <c r="AD185" s="40"/>
    </row>
    <row r="186" spans="1:30" x14ac:dyDescent="0.25">
      <c r="A186" s="39"/>
      <c r="AA186" s="40"/>
      <c r="AB186" s="40"/>
      <c r="AC186" s="40"/>
      <c r="AD186" s="40"/>
    </row>
    <row r="187" spans="1:30" x14ac:dyDescent="0.25">
      <c r="A187" s="39"/>
      <c r="AA187" s="40"/>
      <c r="AB187" s="40"/>
      <c r="AC187" s="40"/>
      <c r="AD187" s="40"/>
    </row>
    <row r="188" spans="1:30" x14ac:dyDescent="0.25">
      <c r="A188" s="39"/>
      <c r="AA188" s="40"/>
      <c r="AB188" s="40"/>
      <c r="AC188" s="40"/>
      <c r="AD188" s="40"/>
    </row>
    <row r="189" spans="1:30" x14ac:dyDescent="0.25">
      <c r="A189" s="39"/>
      <c r="AA189" s="40"/>
      <c r="AB189" s="40"/>
      <c r="AC189" s="40"/>
      <c r="AD189" s="40"/>
    </row>
    <row r="190" spans="1:30" x14ac:dyDescent="0.25">
      <c r="A190" s="39"/>
      <c r="AA190" s="40"/>
      <c r="AB190" s="40"/>
      <c r="AC190" s="40"/>
      <c r="AD190" s="40"/>
    </row>
    <row r="191" spans="1:30" x14ac:dyDescent="0.25">
      <c r="A191" s="39"/>
      <c r="AA191" s="40"/>
      <c r="AB191" s="40"/>
      <c r="AC191" s="40"/>
      <c r="AD191" s="40"/>
    </row>
    <row r="192" spans="1:30" x14ac:dyDescent="0.25">
      <c r="A192" s="39"/>
      <c r="AA192" s="40"/>
      <c r="AB192" s="40"/>
      <c r="AC192" s="40"/>
      <c r="AD192" s="40"/>
    </row>
    <row r="193" spans="1:30" x14ac:dyDescent="0.25">
      <c r="A193" s="39"/>
      <c r="AA193" s="40"/>
      <c r="AB193" s="40"/>
      <c r="AC193" s="40"/>
      <c r="AD193" s="40"/>
    </row>
    <row r="194" spans="1:30" x14ac:dyDescent="0.25">
      <c r="A194" s="39"/>
      <c r="AA194" s="40"/>
      <c r="AB194" s="40"/>
      <c r="AC194" s="40"/>
      <c r="AD194" s="40"/>
    </row>
    <row r="195" spans="1:30" x14ac:dyDescent="0.25">
      <c r="A195" s="39"/>
      <c r="AA195" s="40"/>
      <c r="AB195" s="40"/>
      <c r="AC195" s="40"/>
      <c r="AD195" s="40"/>
    </row>
    <row r="196" spans="1:30" x14ac:dyDescent="0.25">
      <c r="A196" s="39"/>
      <c r="AA196" s="40"/>
      <c r="AB196" s="40"/>
      <c r="AC196" s="40"/>
      <c r="AD196" s="40"/>
    </row>
    <row r="197" spans="1:30" x14ac:dyDescent="0.25">
      <c r="A197" s="39"/>
      <c r="AA197" s="40"/>
      <c r="AB197" s="40"/>
      <c r="AC197" s="40"/>
      <c r="AD197" s="40"/>
    </row>
    <row r="198" spans="1:30" x14ac:dyDescent="0.25">
      <c r="A198" s="39"/>
      <c r="AA198" s="40"/>
      <c r="AB198" s="40"/>
      <c r="AC198" s="40"/>
      <c r="AD198" s="40"/>
    </row>
    <row r="199" spans="1:30" x14ac:dyDescent="0.25">
      <c r="A199" s="39"/>
      <c r="AA199" s="40"/>
      <c r="AB199" s="40"/>
      <c r="AC199" s="40"/>
      <c r="AD199" s="40"/>
    </row>
    <row r="200" spans="1:30" x14ac:dyDescent="0.25">
      <c r="A200" s="39"/>
      <c r="AA200" s="40"/>
      <c r="AB200" s="40"/>
      <c r="AC200" s="40"/>
      <c r="AD200" s="40"/>
    </row>
    <row r="201" spans="1:30" x14ac:dyDescent="0.25">
      <c r="A201" s="39"/>
      <c r="AA201" s="40"/>
      <c r="AB201" s="40"/>
      <c r="AC201" s="40"/>
      <c r="AD201" s="40"/>
    </row>
    <row r="202" spans="1:30" x14ac:dyDescent="0.25">
      <c r="A202" s="39"/>
      <c r="AA202" s="40"/>
      <c r="AB202" s="40"/>
      <c r="AC202" s="40"/>
      <c r="AD202" s="40"/>
    </row>
    <row r="203" spans="1:30" x14ac:dyDescent="0.25">
      <c r="A203" s="39"/>
      <c r="AA203" s="40"/>
      <c r="AB203" s="40"/>
      <c r="AC203" s="40"/>
      <c r="AD203" s="40"/>
    </row>
    <row r="204" spans="1:30" x14ac:dyDescent="0.25">
      <c r="A204" s="39"/>
      <c r="AA204" s="40"/>
      <c r="AB204" s="40"/>
      <c r="AC204" s="40"/>
      <c r="AD204" s="40"/>
    </row>
    <row r="205" spans="1:30" x14ac:dyDescent="0.25">
      <c r="A205" s="39"/>
      <c r="AA205" s="40"/>
      <c r="AB205" s="40"/>
      <c r="AC205" s="40"/>
      <c r="AD205" s="40"/>
    </row>
    <row r="206" spans="1:30" x14ac:dyDescent="0.25">
      <c r="A206" s="39"/>
      <c r="AA206" s="40"/>
      <c r="AB206" s="40"/>
      <c r="AC206" s="40"/>
      <c r="AD206" s="40"/>
    </row>
    <row r="207" spans="1:30" x14ac:dyDescent="0.25">
      <c r="A207" s="39"/>
      <c r="AA207" s="40"/>
      <c r="AB207" s="40"/>
      <c r="AC207" s="40"/>
      <c r="AD207" s="40"/>
    </row>
    <row r="208" spans="1:30" x14ac:dyDescent="0.25">
      <c r="A208" s="39"/>
      <c r="AA208" s="40"/>
      <c r="AB208" s="40"/>
      <c r="AC208" s="40"/>
      <c r="AD208" s="40"/>
    </row>
    <row r="209" spans="1:30" x14ac:dyDescent="0.25">
      <c r="A209" s="39"/>
      <c r="AA209" s="40"/>
      <c r="AB209" s="40"/>
      <c r="AC209" s="40"/>
      <c r="AD209" s="40"/>
    </row>
    <row r="210" spans="1:30" x14ac:dyDescent="0.25">
      <c r="A210" s="39"/>
      <c r="AA210" s="40"/>
      <c r="AB210" s="40"/>
      <c r="AC210" s="40"/>
      <c r="AD210" s="40"/>
    </row>
    <row r="211" spans="1:30" x14ac:dyDescent="0.25">
      <c r="A211" s="39"/>
      <c r="AA211" s="40"/>
      <c r="AB211" s="40"/>
      <c r="AC211" s="40"/>
      <c r="AD211" s="40"/>
    </row>
    <row r="212" spans="1:30" x14ac:dyDescent="0.25">
      <c r="A212" s="39"/>
      <c r="AA212" s="40"/>
      <c r="AB212" s="40"/>
      <c r="AC212" s="40"/>
      <c r="AD212" s="40"/>
    </row>
    <row r="213" spans="1:30" x14ac:dyDescent="0.25">
      <c r="A213" s="39"/>
      <c r="AA213" s="40"/>
      <c r="AB213" s="40"/>
      <c r="AC213" s="40"/>
      <c r="AD213" s="40"/>
    </row>
    <row r="214" spans="1:30" x14ac:dyDescent="0.25">
      <c r="A214" s="39"/>
      <c r="AA214" s="40"/>
      <c r="AB214" s="40"/>
      <c r="AC214" s="40"/>
      <c r="AD214" s="40"/>
    </row>
    <row r="215" spans="1:30" x14ac:dyDescent="0.25">
      <c r="A215" s="39"/>
      <c r="AA215" s="40"/>
      <c r="AB215" s="40"/>
      <c r="AC215" s="40"/>
      <c r="AD215" s="40"/>
    </row>
    <row r="216" spans="1:30" x14ac:dyDescent="0.25">
      <c r="A216" s="39"/>
      <c r="AA216" s="40"/>
      <c r="AB216" s="40"/>
      <c r="AC216" s="40"/>
      <c r="AD216" s="40"/>
    </row>
    <row r="217" spans="1:30" x14ac:dyDescent="0.25">
      <c r="A217" s="39"/>
      <c r="AA217" s="40"/>
      <c r="AB217" s="40"/>
      <c r="AC217" s="40"/>
      <c r="AD217" s="40"/>
    </row>
    <row r="218" spans="1:30" x14ac:dyDescent="0.25">
      <c r="A218" s="39"/>
      <c r="AA218" s="40"/>
      <c r="AB218" s="40"/>
      <c r="AC218" s="40"/>
      <c r="AD218" s="40"/>
    </row>
    <row r="219" spans="1:30" x14ac:dyDescent="0.25">
      <c r="A219" s="39"/>
      <c r="AA219" s="40"/>
      <c r="AB219" s="40"/>
      <c r="AC219" s="40"/>
      <c r="AD219" s="40"/>
    </row>
    <row r="220" spans="1:30" x14ac:dyDescent="0.25">
      <c r="A220" s="39"/>
      <c r="AA220" s="40"/>
      <c r="AB220" s="40"/>
      <c r="AC220" s="40"/>
      <c r="AD220" s="40"/>
    </row>
    <row r="221" spans="1:30" x14ac:dyDescent="0.25">
      <c r="A221" s="39"/>
      <c r="AA221" s="40"/>
      <c r="AB221" s="40"/>
      <c r="AC221" s="40"/>
      <c r="AD221" s="40"/>
    </row>
    <row r="222" spans="1:30" x14ac:dyDescent="0.25">
      <c r="A222" s="39"/>
      <c r="AA222" s="40"/>
      <c r="AB222" s="40"/>
      <c r="AC222" s="40"/>
      <c r="AD222" s="40"/>
    </row>
    <row r="223" spans="1:30" x14ac:dyDescent="0.25">
      <c r="A223" s="39"/>
      <c r="AA223" s="40"/>
      <c r="AB223" s="40"/>
      <c r="AC223" s="40"/>
      <c r="AD223" s="40"/>
    </row>
    <row r="224" spans="1:30" x14ac:dyDescent="0.25">
      <c r="A224" s="39"/>
      <c r="AA224" s="40"/>
      <c r="AB224" s="40"/>
      <c r="AC224" s="40"/>
      <c r="AD224" s="40"/>
    </row>
    <row r="225" spans="1:30" x14ac:dyDescent="0.25">
      <c r="A225" s="39"/>
      <c r="AA225" s="40"/>
      <c r="AB225" s="40"/>
      <c r="AC225" s="40"/>
      <c r="AD225" s="40"/>
    </row>
    <row r="226" spans="1:30" x14ac:dyDescent="0.25">
      <c r="A226" s="39"/>
      <c r="AA226" s="40"/>
      <c r="AB226" s="40"/>
      <c r="AC226" s="40"/>
      <c r="AD226" s="40"/>
    </row>
    <row r="227" spans="1:30" x14ac:dyDescent="0.25">
      <c r="A227" s="39"/>
      <c r="AA227" s="40"/>
      <c r="AB227" s="40"/>
      <c r="AC227" s="40"/>
      <c r="AD227" s="40"/>
    </row>
    <row r="228" spans="1:30" x14ac:dyDescent="0.25">
      <c r="A228" s="39"/>
      <c r="AA228" s="40"/>
      <c r="AB228" s="40"/>
      <c r="AC228" s="40"/>
      <c r="AD228" s="40"/>
    </row>
    <row r="229" spans="1:30" x14ac:dyDescent="0.25">
      <c r="A229" s="39"/>
      <c r="AA229" s="40"/>
      <c r="AB229" s="40"/>
      <c r="AC229" s="40"/>
      <c r="AD229" s="40"/>
    </row>
    <row r="230" spans="1:30" x14ac:dyDescent="0.25">
      <c r="A230" s="39"/>
      <c r="AA230" s="40"/>
      <c r="AB230" s="40"/>
      <c r="AC230" s="40"/>
      <c r="AD230" s="40"/>
    </row>
    <row r="231" spans="1:30" x14ac:dyDescent="0.25">
      <c r="A231" s="39"/>
      <c r="AA231" s="40"/>
      <c r="AB231" s="40"/>
      <c r="AC231" s="40"/>
      <c r="AD231" s="40"/>
    </row>
    <row r="232" spans="1:30" x14ac:dyDescent="0.25">
      <c r="A232" s="39"/>
      <c r="AA232" s="40"/>
      <c r="AB232" s="40"/>
      <c r="AC232" s="40"/>
      <c r="AD232" s="40"/>
    </row>
    <row r="233" spans="1:30" x14ac:dyDescent="0.25">
      <c r="A233" s="39"/>
      <c r="AA233" s="40"/>
      <c r="AB233" s="40"/>
      <c r="AC233" s="40"/>
      <c r="AD233" s="40"/>
    </row>
    <row r="234" spans="1:30" x14ac:dyDescent="0.25">
      <c r="A234" s="39"/>
      <c r="AA234" s="40"/>
      <c r="AB234" s="40"/>
      <c r="AC234" s="40"/>
      <c r="AD234" s="40"/>
    </row>
    <row r="235" spans="1:30" x14ac:dyDescent="0.25">
      <c r="A235" s="39"/>
      <c r="AA235" s="40"/>
      <c r="AB235" s="40"/>
      <c r="AC235" s="40"/>
      <c r="AD235" s="40"/>
    </row>
    <row r="236" spans="1:30" x14ac:dyDescent="0.25">
      <c r="A236" s="39"/>
      <c r="AA236" s="40"/>
      <c r="AB236" s="40"/>
      <c r="AC236" s="40"/>
      <c r="AD236" s="40"/>
    </row>
    <row r="237" spans="1:30" x14ac:dyDescent="0.25">
      <c r="A237" s="39"/>
      <c r="AA237" s="40"/>
      <c r="AB237" s="40"/>
      <c r="AC237" s="40"/>
      <c r="AD237" s="40"/>
    </row>
    <row r="238" spans="1:30" x14ac:dyDescent="0.25">
      <c r="A238" s="39"/>
      <c r="AA238" s="40"/>
      <c r="AB238" s="40"/>
      <c r="AC238" s="40"/>
      <c r="AD238" s="40"/>
    </row>
    <row r="239" spans="1:30" x14ac:dyDescent="0.25">
      <c r="A239" s="39"/>
      <c r="AA239" s="40"/>
      <c r="AB239" s="40"/>
      <c r="AC239" s="40"/>
      <c r="AD239" s="40"/>
    </row>
    <row r="240" spans="1:30" x14ac:dyDescent="0.25">
      <c r="A240" s="39"/>
      <c r="AA240" s="40"/>
      <c r="AB240" s="40"/>
      <c r="AC240" s="40"/>
      <c r="AD240" s="40"/>
    </row>
    <row r="241" spans="1:30" x14ac:dyDescent="0.25">
      <c r="A241" s="39"/>
      <c r="AA241" s="40"/>
      <c r="AB241" s="40"/>
      <c r="AC241" s="40"/>
      <c r="AD241" s="40"/>
    </row>
    <row r="242" spans="1:30" x14ac:dyDescent="0.25">
      <c r="A242" s="39"/>
      <c r="AA242" s="40"/>
      <c r="AB242" s="40"/>
      <c r="AC242" s="40"/>
      <c r="AD242" s="40"/>
    </row>
    <row r="243" spans="1:30" x14ac:dyDescent="0.25">
      <c r="A243" s="39"/>
      <c r="AA243" s="40"/>
      <c r="AB243" s="40"/>
      <c r="AC243" s="40"/>
      <c r="AD243" s="40"/>
    </row>
    <row r="244" spans="1:30" x14ac:dyDescent="0.25">
      <c r="A244" s="39"/>
      <c r="AA244" s="40"/>
      <c r="AB244" s="40"/>
      <c r="AC244" s="40"/>
      <c r="AD244" s="40"/>
    </row>
    <row r="245" spans="1:30" x14ac:dyDescent="0.25">
      <c r="A245" s="39"/>
      <c r="AA245" s="40"/>
      <c r="AB245" s="40"/>
      <c r="AC245" s="40"/>
      <c r="AD245" s="40"/>
    </row>
    <row r="246" spans="1:30" x14ac:dyDescent="0.25">
      <c r="A246" s="39"/>
      <c r="AA246" s="40"/>
      <c r="AB246" s="40"/>
      <c r="AC246" s="40"/>
      <c r="AD246" s="40"/>
    </row>
    <row r="247" spans="1:30" x14ac:dyDescent="0.25">
      <c r="A247" s="39"/>
      <c r="AA247" s="40"/>
      <c r="AB247" s="40"/>
      <c r="AC247" s="40"/>
      <c r="AD247" s="40"/>
    </row>
    <row r="248" spans="1:30" x14ac:dyDescent="0.25">
      <c r="A248" s="39"/>
      <c r="AA248" s="40"/>
      <c r="AB248" s="40"/>
      <c r="AC248" s="40"/>
      <c r="AD248" s="40"/>
    </row>
    <row r="249" spans="1:30" x14ac:dyDescent="0.25">
      <c r="A249" s="39"/>
      <c r="AA249" s="40"/>
      <c r="AB249" s="40"/>
      <c r="AC249" s="40"/>
      <c r="AD249" s="40"/>
    </row>
    <row r="250" spans="1:30" x14ac:dyDescent="0.25">
      <c r="A250" s="39"/>
      <c r="AA250" s="40"/>
      <c r="AB250" s="40"/>
      <c r="AC250" s="40"/>
      <c r="AD250" s="40"/>
    </row>
    <row r="251" spans="1:30" x14ac:dyDescent="0.25">
      <c r="A251" s="39"/>
      <c r="AA251" s="40"/>
      <c r="AB251" s="40"/>
      <c r="AC251" s="40"/>
      <c r="AD251" s="40"/>
    </row>
    <row r="252" spans="1:30" x14ac:dyDescent="0.25">
      <c r="A252" s="39"/>
      <c r="AA252" s="40"/>
      <c r="AB252" s="40"/>
      <c r="AC252" s="40"/>
      <c r="AD252" s="40"/>
    </row>
    <row r="253" spans="1:30" x14ac:dyDescent="0.25">
      <c r="A253" s="39"/>
      <c r="AA253" s="40"/>
      <c r="AB253" s="40"/>
      <c r="AC253" s="40"/>
      <c r="AD253" s="40"/>
    </row>
    <row r="254" spans="1:30" x14ac:dyDescent="0.25">
      <c r="A254" s="39"/>
      <c r="AA254" s="40"/>
      <c r="AB254" s="40"/>
      <c r="AC254" s="40"/>
      <c r="AD254" s="40"/>
    </row>
    <row r="255" spans="1:30" x14ac:dyDescent="0.25">
      <c r="A255" s="39"/>
      <c r="AA255" s="40"/>
      <c r="AB255" s="40"/>
      <c r="AC255" s="40"/>
      <c r="AD255" s="40"/>
    </row>
    <row r="256" spans="1:30" x14ac:dyDescent="0.25">
      <c r="A256" s="39"/>
      <c r="AA256" s="40"/>
      <c r="AB256" s="40"/>
      <c r="AC256" s="40"/>
      <c r="AD256" s="40"/>
    </row>
    <row r="257" spans="1:30" x14ac:dyDescent="0.25">
      <c r="A257" s="39"/>
      <c r="AA257" s="40"/>
      <c r="AB257" s="40"/>
      <c r="AC257" s="40"/>
      <c r="AD257" s="40"/>
    </row>
    <row r="258" spans="1:30" x14ac:dyDescent="0.25">
      <c r="A258" s="39"/>
      <c r="AA258" s="40"/>
      <c r="AB258" s="40"/>
      <c r="AC258" s="40"/>
      <c r="AD258" s="40"/>
    </row>
    <row r="259" spans="1:30" x14ac:dyDescent="0.25">
      <c r="A259" s="39"/>
      <c r="AA259" s="40"/>
      <c r="AB259" s="40"/>
      <c r="AC259" s="40"/>
      <c r="AD259" s="40"/>
    </row>
    <row r="260" spans="1:30" x14ac:dyDescent="0.25">
      <c r="A260" s="39"/>
      <c r="AA260" s="40"/>
      <c r="AB260" s="40"/>
      <c r="AC260" s="40"/>
      <c r="AD260" s="40"/>
    </row>
    <row r="261" spans="1:30" x14ac:dyDescent="0.25">
      <c r="A261" s="39"/>
      <c r="AA261" s="40"/>
      <c r="AB261" s="40"/>
      <c r="AC261" s="40"/>
      <c r="AD261" s="40"/>
    </row>
    <row r="262" spans="1:30" x14ac:dyDescent="0.25">
      <c r="A262" s="39"/>
      <c r="AA262" s="40"/>
      <c r="AB262" s="40"/>
      <c r="AC262" s="40"/>
      <c r="AD262" s="40"/>
    </row>
    <row r="263" spans="1:30" x14ac:dyDescent="0.25">
      <c r="A263" s="39"/>
      <c r="AA263" s="40"/>
      <c r="AB263" s="40"/>
      <c r="AC263" s="40"/>
      <c r="AD263" s="40"/>
    </row>
    <row r="264" spans="1:30" x14ac:dyDescent="0.25">
      <c r="A264" s="39"/>
      <c r="AA264" s="40"/>
      <c r="AB264" s="40"/>
      <c r="AC264" s="40"/>
      <c r="AD264" s="40"/>
    </row>
    <row r="265" spans="1:30" x14ac:dyDescent="0.25">
      <c r="A265" s="39"/>
      <c r="AA265" s="40"/>
      <c r="AB265" s="40"/>
      <c r="AC265" s="40"/>
      <c r="AD265" s="40"/>
    </row>
    <row r="266" spans="1:30" x14ac:dyDescent="0.25">
      <c r="A266" s="39"/>
      <c r="AA266" s="40"/>
      <c r="AB266" s="40"/>
      <c r="AC266" s="40"/>
      <c r="AD266" s="40"/>
    </row>
    <row r="267" spans="1:30" x14ac:dyDescent="0.25">
      <c r="A267" s="39"/>
      <c r="AA267" s="40"/>
      <c r="AB267" s="40"/>
      <c r="AC267" s="40"/>
      <c r="AD267" s="40"/>
    </row>
    <row r="268" spans="1:30" x14ac:dyDescent="0.25">
      <c r="A268" s="39"/>
      <c r="AA268" s="40"/>
      <c r="AB268" s="40"/>
      <c r="AC268" s="40"/>
      <c r="AD268" s="40"/>
    </row>
    <row r="269" spans="1:30" x14ac:dyDescent="0.25">
      <c r="A269" s="39"/>
      <c r="AA269" s="40"/>
      <c r="AB269" s="40"/>
      <c r="AC269" s="40"/>
      <c r="AD269" s="40"/>
    </row>
    <row r="270" spans="1:30" x14ac:dyDescent="0.25">
      <c r="A270" s="39"/>
      <c r="AA270" s="40"/>
      <c r="AB270" s="40"/>
      <c r="AC270" s="40"/>
      <c r="AD270" s="40"/>
    </row>
    <row r="271" spans="1:30" x14ac:dyDescent="0.25">
      <c r="A271" s="39"/>
      <c r="AA271" s="40"/>
      <c r="AB271" s="40"/>
      <c r="AC271" s="40"/>
      <c r="AD271" s="40"/>
    </row>
    <row r="272" spans="1:30" x14ac:dyDescent="0.25">
      <c r="A272" s="39"/>
      <c r="AA272" s="40"/>
      <c r="AB272" s="40"/>
      <c r="AC272" s="40"/>
      <c r="AD272" s="40"/>
    </row>
    <row r="273" spans="1:30" x14ac:dyDescent="0.25">
      <c r="A273" s="39"/>
      <c r="AA273" s="40"/>
      <c r="AB273" s="40"/>
      <c r="AC273" s="40"/>
      <c r="AD273" s="40"/>
    </row>
    <row r="274" spans="1:30" x14ac:dyDescent="0.25">
      <c r="A274" s="39"/>
      <c r="AA274" s="40"/>
      <c r="AB274" s="40"/>
      <c r="AC274" s="40"/>
      <c r="AD274" s="40"/>
    </row>
    <row r="275" spans="1:30" x14ac:dyDescent="0.25">
      <c r="A275" s="39"/>
      <c r="AA275" s="40"/>
      <c r="AB275" s="40"/>
      <c r="AC275" s="40"/>
      <c r="AD275" s="40"/>
    </row>
    <row r="276" spans="1:30" x14ac:dyDescent="0.25">
      <c r="A276" s="39"/>
      <c r="AA276" s="40"/>
      <c r="AB276" s="40"/>
      <c r="AC276" s="40"/>
      <c r="AD276" s="40"/>
    </row>
    <row r="277" spans="1:30" x14ac:dyDescent="0.25">
      <c r="A277" s="39"/>
      <c r="AA277" s="40"/>
      <c r="AB277" s="40"/>
      <c r="AC277" s="40"/>
      <c r="AD277" s="40"/>
    </row>
    <row r="278" spans="1:30" x14ac:dyDescent="0.25">
      <c r="A278" s="39"/>
      <c r="AA278" s="40"/>
      <c r="AB278" s="40"/>
      <c r="AC278" s="40"/>
      <c r="AD278" s="40"/>
    </row>
    <row r="279" spans="1:30" x14ac:dyDescent="0.25">
      <c r="A279" s="39"/>
      <c r="AA279" s="40"/>
      <c r="AB279" s="40"/>
      <c r="AC279" s="40"/>
      <c r="AD279" s="40"/>
    </row>
    <row r="280" spans="1:30" x14ac:dyDescent="0.25">
      <c r="A280" s="39"/>
      <c r="AA280" s="40"/>
      <c r="AB280" s="40"/>
      <c r="AC280" s="40"/>
      <c r="AD280" s="40"/>
    </row>
    <row r="281" spans="1:30" x14ac:dyDescent="0.25">
      <c r="A281" s="39"/>
      <c r="AA281" s="40"/>
      <c r="AB281" s="40"/>
      <c r="AC281" s="40"/>
      <c r="AD281" s="40"/>
    </row>
    <row r="282" spans="1:30" x14ac:dyDescent="0.25">
      <c r="A282" s="39"/>
      <c r="AA282" s="40"/>
      <c r="AB282" s="40"/>
      <c r="AC282" s="40"/>
      <c r="AD282" s="40"/>
    </row>
    <row r="283" spans="1:30" x14ac:dyDescent="0.25">
      <c r="A283" s="39"/>
      <c r="AA283" s="40"/>
      <c r="AB283" s="40"/>
      <c r="AC283" s="40"/>
      <c r="AD283" s="40"/>
    </row>
    <row r="284" spans="1:30" x14ac:dyDescent="0.25">
      <c r="A284" s="39"/>
      <c r="AA284" s="40"/>
      <c r="AB284" s="40"/>
      <c r="AC284" s="40"/>
      <c r="AD284" s="40"/>
    </row>
    <row r="285" spans="1:30" x14ac:dyDescent="0.25">
      <c r="A285" s="39"/>
      <c r="AA285" s="40"/>
      <c r="AB285" s="40"/>
      <c r="AC285" s="40"/>
      <c r="AD285" s="40"/>
    </row>
    <row r="286" spans="1:30" x14ac:dyDescent="0.25">
      <c r="A286" s="39"/>
      <c r="AA286" s="40"/>
      <c r="AB286" s="40"/>
      <c r="AC286" s="40"/>
      <c r="AD286" s="40"/>
    </row>
    <row r="287" spans="1:30" x14ac:dyDescent="0.25">
      <c r="A287" s="39"/>
      <c r="AA287" s="40"/>
      <c r="AB287" s="40"/>
      <c r="AC287" s="40"/>
      <c r="AD287" s="40"/>
    </row>
    <row r="288" spans="1:30" x14ac:dyDescent="0.25">
      <c r="A288" s="39"/>
      <c r="AA288" s="40"/>
      <c r="AB288" s="40"/>
      <c r="AC288" s="40"/>
      <c r="AD288" s="40"/>
    </row>
    <row r="289" spans="1:30" x14ac:dyDescent="0.25">
      <c r="A289" s="39"/>
      <c r="AA289" s="40"/>
      <c r="AB289" s="40"/>
      <c r="AC289" s="40"/>
      <c r="AD289" s="40"/>
    </row>
    <row r="290" spans="1:30" x14ac:dyDescent="0.25">
      <c r="A290" s="39"/>
      <c r="AA290" s="40"/>
      <c r="AB290" s="40"/>
      <c r="AC290" s="40"/>
      <c r="AD290" s="40"/>
    </row>
    <row r="291" spans="1:30" x14ac:dyDescent="0.25">
      <c r="A291" s="39"/>
      <c r="AA291" s="40"/>
      <c r="AB291" s="40"/>
      <c r="AC291" s="40"/>
      <c r="AD291" s="40"/>
    </row>
    <row r="292" spans="1:30" x14ac:dyDescent="0.25">
      <c r="A292" s="39"/>
      <c r="AA292" s="40"/>
      <c r="AB292" s="40"/>
      <c r="AC292" s="40"/>
      <c r="AD292" s="40"/>
    </row>
    <row r="293" spans="1:30" x14ac:dyDescent="0.25">
      <c r="A293" s="39"/>
      <c r="AA293" s="40"/>
      <c r="AB293" s="40"/>
      <c r="AC293" s="40"/>
      <c r="AD293" s="40"/>
    </row>
    <row r="294" spans="1:30" x14ac:dyDescent="0.25">
      <c r="A294" s="39"/>
      <c r="AA294" s="40"/>
      <c r="AB294" s="40"/>
      <c r="AC294" s="40"/>
      <c r="AD294" s="40"/>
    </row>
    <row r="295" spans="1:30" x14ac:dyDescent="0.25">
      <c r="A295" s="39"/>
      <c r="AA295" s="40"/>
      <c r="AB295" s="40"/>
      <c r="AC295" s="40"/>
      <c r="AD295" s="40"/>
    </row>
    <row r="296" spans="1:30" x14ac:dyDescent="0.25">
      <c r="A296" s="39"/>
      <c r="AA296" s="40"/>
      <c r="AB296" s="40"/>
      <c r="AC296" s="40"/>
      <c r="AD296" s="40"/>
    </row>
    <row r="297" spans="1:30" x14ac:dyDescent="0.25">
      <c r="A297" s="39"/>
      <c r="AA297" s="40"/>
      <c r="AB297" s="40"/>
      <c r="AC297" s="40"/>
      <c r="AD297" s="40"/>
    </row>
    <row r="298" spans="1:30" x14ac:dyDescent="0.25">
      <c r="A298" s="39"/>
      <c r="AA298" s="40"/>
      <c r="AB298" s="40"/>
      <c r="AC298" s="40"/>
      <c r="AD298" s="40"/>
    </row>
    <row r="299" spans="1:30" x14ac:dyDescent="0.25">
      <c r="A299" s="39"/>
      <c r="AA299" s="40"/>
      <c r="AB299" s="40"/>
      <c r="AC299" s="40"/>
      <c r="AD299" s="40"/>
    </row>
    <row r="300" spans="1:30" x14ac:dyDescent="0.25">
      <c r="A300" s="39"/>
      <c r="AA300" s="40"/>
      <c r="AB300" s="40"/>
      <c r="AC300" s="40"/>
      <c r="AD300" s="40"/>
    </row>
    <row r="301" spans="1:30" x14ac:dyDescent="0.25">
      <c r="A301" s="39"/>
      <c r="AA301" s="40"/>
      <c r="AB301" s="40"/>
      <c r="AC301" s="40"/>
      <c r="AD301" s="40"/>
    </row>
    <row r="302" spans="1:30" x14ac:dyDescent="0.25">
      <c r="A302" s="39"/>
      <c r="AA302" s="40"/>
      <c r="AB302" s="40"/>
      <c r="AC302" s="40"/>
      <c r="AD302" s="40"/>
    </row>
    <row r="303" spans="1:30" x14ac:dyDescent="0.25">
      <c r="A303" s="39"/>
      <c r="AA303" s="40"/>
      <c r="AB303" s="40"/>
      <c r="AC303" s="40"/>
      <c r="AD303" s="40"/>
    </row>
    <row r="304" spans="1:30" x14ac:dyDescent="0.25">
      <c r="A304" s="39"/>
      <c r="AA304" s="40"/>
      <c r="AB304" s="40"/>
      <c r="AC304" s="40"/>
      <c r="AD304" s="40"/>
    </row>
    <row r="305" spans="1:30" x14ac:dyDescent="0.25">
      <c r="A305" s="39"/>
      <c r="AA305" s="40"/>
      <c r="AB305" s="40"/>
      <c r="AC305" s="40"/>
      <c r="AD305" s="40"/>
    </row>
    <row r="306" spans="1:30" x14ac:dyDescent="0.25">
      <c r="A306" s="39"/>
      <c r="AA306" s="40"/>
      <c r="AB306" s="40"/>
      <c r="AC306" s="40"/>
      <c r="AD306" s="40"/>
    </row>
    <row r="307" spans="1:30" x14ac:dyDescent="0.25">
      <c r="A307" s="39"/>
      <c r="AA307" s="40"/>
      <c r="AB307" s="40"/>
      <c r="AC307" s="40"/>
      <c r="AD307" s="40"/>
    </row>
    <row r="308" spans="1:30" x14ac:dyDescent="0.25">
      <c r="A308" s="39"/>
      <c r="AA308" s="40"/>
      <c r="AB308" s="40"/>
      <c r="AC308" s="40"/>
      <c r="AD308" s="40"/>
    </row>
    <row r="309" spans="1:30" x14ac:dyDescent="0.25">
      <c r="A309" s="39"/>
      <c r="AA309" s="40"/>
      <c r="AB309" s="40"/>
      <c r="AC309" s="40"/>
      <c r="AD309" s="40"/>
    </row>
    <row r="310" spans="1:30" x14ac:dyDescent="0.25">
      <c r="A310" s="39"/>
      <c r="AA310" s="40"/>
      <c r="AB310" s="40"/>
      <c r="AC310" s="40"/>
      <c r="AD310" s="40"/>
    </row>
    <row r="311" spans="1:30" x14ac:dyDescent="0.25">
      <c r="A311" s="39"/>
      <c r="AA311" s="40"/>
      <c r="AB311" s="40"/>
      <c r="AC311" s="40"/>
      <c r="AD311" s="40"/>
    </row>
    <row r="312" spans="1:30" x14ac:dyDescent="0.25">
      <c r="A312" s="39"/>
      <c r="AA312" s="40"/>
      <c r="AB312" s="40"/>
      <c r="AC312" s="40"/>
      <c r="AD312" s="40"/>
    </row>
    <row r="313" spans="1:30" x14ac:dyDescent="0.25">
      <c r="A313" s="39"/>
      <c r="AA313" s="40"/>
      <c r="AB313" s="40"/>
      <c r="AC313" s="40"/>
      <c r="AD313" s="40"/>
    </row>
    <row r="314" spans="1:30" x14ac:dyDescent="0.25">
      <c r="A314" s="39"/>
      <c r="AA314" s="40"/>
      <c r="AB314" s="40"/>
      <c r="AC314" s="40"/>
      <c r="AD314" s="40"/>
    </row>
    <row r="315" spans="1:30" x14ac:dyDescent="0.25">
      <c r="A315" s="39"/>
      <c r="AA315" s="40"/>
      <c r="AB315" s="40"/>
      <c r="AC315" s="40"/>
      <c r="AD315" s="40"/>
    </row>
    <row r="316" spans="1:30" x14ac:dyDescent="0.25">
      <c r="A316" s="39"/>
      <c r="AA316" s="40"/>
      <c r="AB316" s="40"/>
      <c r="AC316" s="40"/>
      <c r="AD316" s="40"/>
    </row>
    <row r="317" spans="1:30" x14ac:dyDescent="0.25">
      <c r="A317" s="39"/>
      <c r="AA317" s="40"/>
      <c r="AB317" s="40"/>
      <c r="AC317" s="40"/>
      <c r="AD317" s="40"/>
    </row>
    <row r="318" spans="1:30" x14ac:dyDescent="0.25">
      <c r="A318" s="39"/>
      <c r="AA318" s="40"/>
      <c r="AB318" s="40"/>
      <c r="AC318" s="40"/>
      <c r="AD318" s="40"/>
    </row>
    <row r="319" spans="1:30" x14ac:dyDescent="0.25">
      <c r="A319" s="39"/>
      <c r="AA319" s="40"/>
      <c r="AB319" s="40"/>
      <c r="AC319" s="40"/>
      <c r="AD319" s="40"/>
    </row>
    <row r="320" spans="1:30" x14ac:dyDescent="0.25">
      <c r="A320" s="39"/>
      <c r="AA320" s="40"/>
      <c r="AB320" s="40"/>
      <c r="AC320" s="40"/>
      <c r="AD320" s="40"/>
    </row>
    <row r="321" spans="1:30" x14ac:dyDescent="0.25">
      <c r="A321" s="39"/>
      <c r="AA321" s="40"/>
      <c r="AB321" s="40"/>
      <c r="AC321" s="40"/>
      <c r="AD321" s="40"/>
    </row>
    <row r="322" spans="1:30" x14ac:dyDescent="0.25">
      <c r="A322" s="39"/>
      <c r="AA322" s="40"/>
      <c r="AB322" s="40"/>
      <c r="AC322" s="40"/>
      <c r="AD322" s="40"/>
    </row>
    <row r="323" spans="1:30" x14ac:dyDescent="0.25">
      <c r="A323" s="39"/>
      <c r="AA323" s="40"/>
      <c r="AB323" s="40"/>
      <c r="AC323" s="40"/>
      <c r="AD323" s="40"/>
    </row>
    <row r="324" spans="1:30" x14ac:dyDescent="0.25">
      <c r="A324" s="39"/>
      <c r="AA324" s="40"/>
      <c r="AB324" s="40"/>
      <c r="AC324" s="40"/>
      <c r="AD324" s="40"/>
    </row>
    <row r="325" spans="1:30" x14ac:dyDescent="0.25">
      <c r="A325" s="39"/>
      <c r="AA325" s="40"/>
      <c r="AB325" s="40"/>
      <c r="AC325" s="40"/>
      <c r="AD325" s="40"/>
    </row>
    <row r="326" spans="1:30" x14ac:dyDescent="0.25">
      <c r="A326" s="39"/>
      <c r="AA326" s="40"/>
      <c r="AB326" s="40"/>
      <c r="AC326" s="40"/>
      <c r="AD326" s="40"/>
    </row>
    <row r="327" spans="1:30" x14ac:dyDescent="0.25">
      <c r="A327" s="39"/>
      <c r="AA327" s="40"/>
      <c r="AB327" s="40"/>
      <c r="AC327" s="40"/>
      <c r="AD327" s="40"/>
    </row>
    <row r="328" spans="1:30" x14ac:dyDescent="0.25">
      <c r="A328" s="39"/>
      <c r="AA328" s="40"/>
      <c r="AB328" s="40"/>
      <c r="AC328" s="40"/>
      <c r="AD328" s="40"/>
    </row>
    <row r="329" spans="1:30" x14ac:dyDescent="0.25">
      <c r="A329" s="39"/>
      <c r="AA329" s="40"/>
      <c r="AB329" s="40"/>
      <c r="AC329" s="40"/>
      <c r="AD329" s="40"/>
    </row>
    <row r="330" spans="1:30" x14ac:dyDescent="0.25">
      <c r="A330" s="39"/>
      <c r="AA330" s="40"/>
      <c r="AB330" s="40"/>
      <c r="AC330" s="40"/>
      <c r="AD330" s="40"/>
    </row>
    <row r="331" spans="1:30" x14ac:dyDescent="0.25">
      <c r="A331" s="39"/>
      <c r="AA331" s="40"/>
      <c r="AB331" s="40"/>
      <c r="AC331" s="40"/>
      <c r="AD331" s="40"/>
    </row>
    <row r="332" spans="1:30" x14ac:dyDescent="0.25">
      <c r="A332" s="39"/>
      <c r="AA332" s="40"/>
      <c r="AB332" s="40"/>
      <c r="AC332" s="40"/>
      <c r="AD332" s="40"/>
    </row>
    <row r="333" spans="1:30" x14ac:dyDescent="0.25">
      <c r="A333" s="39"/>
      <c r="AA333" s="40"/>
      <c r="AB333" s="40"/>
      <c r="AC333" s="40"/>
      <c r="AD333" s="40"/>
    </row>
    <row r="334" spans="1:30" x14ac:dyDescent="0.25">
      <c r="A334" s="39"/>
      <c r="AA334" s="40"/>
      <c r="AB334" s="40"/>
      <c r="AC334" s="40"/>
      <c r="AD334" s="40"/>
    </row>
    <row r="335" spans="1:30" x14ac:dyDescent="0.25">
      <c r="A335" s="39"/>
      <c r="AA335" s="40"/>
      <c r="AB335" s="40"/>
      <c r="AC335" s="40"/>
      <c r="AD335" s="40"/>
    </row>
    <row r="336" spans="1:30" x14ac:dyDescent="0.25">
      <c r="A336" s="39"/>
      <c r="AA336" s="40"/>
      <c r="AB336" s="40"/>
      <c r="AC336" s="40"/>
      <c r="AD336" s="40"/>
    </row>
    <row r="337" spans="1:30" x14ac:dyDescent="0.25">
      <c r="A337" s="39"/>
      <c r="AA337" s="40"/>
      <c r="AB337" s="40"/>
      <c r="AC337" s="40"/>
      <c r="AD337" s="40"/>
    </row>
    <row r="338" spans="1:30" x14ac:dyDescent="0.25">
      <c r="A338" s="39"/>
      <c r="AA338" s="40"/>
      <c r="AB338" s="40"/>
      <c r="AC338" s="40"/>
      <c r="AD338" s="40"/>
    </row>
    <row r="339" spans="1:30" x14ac:dyDescent="0.25">
      <c r="A339" s="39"/>
      <c r="AA339" s="40"/>
      <c r="AB339" s="40"/>
      <c r="AC339" s="40"/>
      <c r="AD339" s="40"/>
    </row>
    <row r="340" spans="1:30" x14ac:dyDescent="0.25">
      <c r="A340" s="39"/>
      <c r="AA340" s="40"/>
      <c r="AB340" s="40"/>
      <c r="AC340" s="40"/>
      <c r="AD340" s="40"/>
    </row>
    <row r="341" spans="1:30" x14ac:dyDescent="0.25">
      <c r="A341" s="39"/>
      <c r="AA341" s="40"/>
      <c r="AB341" s="40"/>
      <c r="AC341" s="40"/>
      <c r="AD341" s="40"/>
    </row>
    <row r="342" spans="1:30" x14ac:dyDescent="0.25">
      <c r="A342" s="39"/>
      <c r="AA342" s="40"/>
      <c r="AB342" s="40"/>
      <c r="AC342" s="40"/>
      <c r="AD342" s="40"/>
    </row>
    <row r="343" spans="1:30" x14ac:dyDescent="0.25">
      <c r="A343" s="39"/>
      <c r="AA343" s="40"/>
      <c r="AB343" s="40"/>
      <c r="AC343" s="40"/>
      <c r="AD343" s="40"/>
    </row>
    <row r="344" spans="1:30" x14ac:dyDescent="0.25">
      <c r="A344" s="39"/>
      <c r="AA344" s="40"/>
      <c r="AB344" s="40"/>
      <c r="AC344" s="40"/>
      <c r="AD344" s="40"/>
    </row>
    <row r="345" spans="1:30" x14ac:dyDescent="0.25">
      <c r="A345" s="39"/>
      <c r="AA345" s="40"/>
      <c r="AB345" s="40"/>
      <c r="AC345" s="40"/>
      <c r="AD345" s="40"/>
    </row>
    <row r="346" spans="1:30" x14ac:dyDescent="0.25">
      <c r="A346" s="39"/>
      <c r="AA346" s="40"/>
      <c r="AB346" s="40"/>
      <c r="AC346" s="40"/>
      <c r="AD346" s="40"/>
    </row>
    <row r="347" spans="1:30" x14ac:dyDescent="0.25">
      <c r="A347" s="39"/>
      <c r="AA347" s="40"/>
      <c r="AB347" s="40"/>
      <c r="AC347" s="40"/>
      <c r="AD347" s="40"/>
    </row>
    <row r="348" spans="1:30" x14ac:dyDescent="0.25">
      <c r="A348" s="39"/>
      <c r="AA348" s="40"/>
      <c r="AB348" s="40"/>
      <c r="AC348" s="40"/>
      <c r="AD348" s="40"/>
    </row>
    <row r="349" spans="1:30" x14ac:dyDescent="0.25">
      <c r="A349" s="39"/>
      <c r="AA349" s="40"/>
      <c r="AB349" s="40"/>
      <c r="AC349" s="40"/>
      <c r="AD349" s="40"/>
    </row>
    <row r="350" spans="1:30" x14ac:dyDescent="0.25">
      <c r="A350" s="39"/>
      <c r="AA350" s="40"/>
      <c r="AB350" s="40"/>
      <c r="AC350" s="40"/>
      <c r="AD350" s="40"/>
    </row>
    <row r="351" spans="1:30" x14ac:dyDescent="0.25">
      <c r="A351" s="39"/>
      <c r="AA351" s="40"/>
      <c r="AB351" s="40"/>
      <c r="AC351" s="40"/>
      <c r="AD351" s="40"/>
    </row>
    <row r="352" spans="1:30" x14ac:dyDescent="0.25">
      <c r="A352" s="39"/>
      <c r="AA352" s="40"/>
      <c r="AB352" s="40"/>
      <c r="AC352" s="40"/>
      <c r="AD352" s="40"/>
    </row>
    <row r="353" spans="1:30" x14ac:dyDescent="0.25">
      <c r="A353" s="39"/>
      <c r="AA353" s="40"/>
      <c r="AB353" s="40"/>
      <c r="AC353" s="40"/>
      <c r="AD353" s="40"/>
    </row>
    <row r="354" spans="1:30" x14ac:dyDescent="0.25">
      <c r="A354" s="39"/>
      <c r="AA354" s="40"/>
      <c r="AB354" s="40"/>
      <c r="AC354" s="40"/>
      <c r="AD354" s="40"/>
    </row>
    <row r="355" spans="1:30" x14ac:dyDescent="0.25">
      <c r="A355" s="39"/>
      <c r="AA355" s="40"/>
      <c r="AB355" s="40"/>
      <c r="AC355" s="40"/>
      <c r="AD355" s="40"/>
    </row>
    <row r="356" spans="1:30" x14ac:dyDescent="0.25">
      <c r="A356" s="39"/>
      <c r="AA356" s="40"/>
      <c r="AB356" s="40"/>
      <c r="AC356" s="40"/>
      <c r="AD356" s="40"/>
    </row>
    <row r="357" spans="1:30" x14ac:dyDescent="0.25">
      <c r="A357" s="39"/>
      <c r="AA357" s="40"/>
      <c r="AB357" s="40"/>
      <c r="AC357" s="40"/>
      <c r="AD357" s="40"/>
    </row>
    <row r="358" spans="1:30" x14ac:dyDescent="0.25">
      <c r="A358" s="39"/>
      <c r="AA358" s="40"/>
      <c r="AB358" s="40"/>
      <c r="AC358" s="40"/>
      <c r="AD358" s="40"/>
    </row>
    <row r="359" spans="1:30" x14ac:dyDescent="0.25">
      <c r="A359" s="39"/>
      <c r="AA359" s="40"/>
      <c r="AB359" s="40"/>
      <c r="AC359" s="40"/>
      <c r="AD359" s="40"/>
    </row>
    <row r="360" spans="1:30" x14ac:dyDescent="0.25">
      <c r="A360" s="39"/>
      <c r="AA360" s="40"/>
      <c r="AB360" s="40"/>
      <c r="AC360" s="40"/>
      <c r="AD360" s="40"/>
    </row>
    <row r="361" spans="1:30" x14ac:dyDescent="0.25">
      <c r="A361" s="39"/>
      <c r="AA361" s="40"/>
      <c r="AB361" s="40"/>
      <c r="AC361" s="40"/>
      <c r="AD361" s="40"/>
    </row>
    <row r="362" spans="1:30" x14ac:dyDescent="0.25">
      <c r="A362" s="39"/>
      <c r="AA362" s="40"/>
      <c r="AB362" s="40"/>
      <c r="AC362" s="40"/>
      <c r="AD362" s="40"/>
    </row>
    <row r="363" spans="1:30" x14ac:dyDescent="0.25">
      <c r="A363" s="39"/>
      <c r="AA363" s="40"/>
      <c r="AB363" s="40"/>
      <c r="AC363" s="40"/>
      <c r="AD363" s="40"/>
    </row>
    <row r="364" spans="1:30" x14ac:dyDescent="0.25">
      <c r="A364" s="39"/>
      <c r="AA364" s="40"/>
      <c r="AB364" s="40"/>
      <c r="AC364" s="40"/>
      <c r="AD364" s="40"/>
    </row>
    <row r="365" spans="1:30" x14ac:dyDescent="0.25">
      <c r="A365" s="39"/>
      <c r="AA365" s="40"/>
      <c r="AB365" s="40"/>
      <c r="AC365" s="40"/>
      <c r="AD365" s="40"/>
    </row>
    <row r="366" spans="1:30" x14ac:dyDescent="0.25">
      <c r="A366" s="39"/>
      <c r="AA366" s="40"/>
      <c r="AB366" s="40"/>
      <c r="AC366" s="40"/>
      <c r="AD366" s="40"/>
    </row>
    <row r="367" spans="1:30" x14ac:dyDescent="0.25">
      <c r="A367" s="39"/>
      <c r="AA367" s="40"/>
      <c r="AB367" s="40"/>
      <c r="AC367" s="40"/>
      <c r="AD367" s="40"/>
    </row>
    <row r="368" spans="1:30" x14ac:dyDescent="0.25">
      <c r="A368" s="39"/>
      <c r="AA368" s="40"/>
      <c r="AB368" s="40"/>
      <c r="AC368" s="40"/>
      <c r="AD368" s="40"/>
    </row>
    <row r="369" spans="1:30" x14ac:dyDescent="0.25">
      <c r="A369" s="39"/>
      <c r="AA369" s="40"/>
      <c r="AB369" s="40"/>
      <c r="AC369" s="40"/>
      <c r="AD369" s="40"/>
    </row>
    <row r="370" spans="1:30" x14ac:dyDescent="0.25">
      <c r="A370" s="39"/>
      <c r="AA370" s="40"/>
      <c r="AB370" s="40"/>
      <c r="AC370" s="40"/>
      <c r="AD370" s="40"/>
    </row>
    <row r="371" spans="1:30" x14ac:dyDescent="0.25">
      <c r="A371" s="39"/>
      <c r="AA371" s="40"/>
      <c r="AB371" s="40"/>
      <c r="AC371" s="40"/>
      <c r="AD371" s="40"/>
    </row>
    <row r="372" spans="1:30" x14ac:dyDescent="0.25">
      <c r="A372" s="39"/>
      <c r="AA372" s="40"/>
      <c r="AB372" s="40"/>
      <c r="AC372" s="40"/>
      <c r="AD372" s="40"/>
    </row>
    <row r="373" spans="1:30" x14ac:dyDescent="0.25">
      <c r="A373" s="39"/>
      <c r="AA373" s="40"/>
      <c r="AB373" s="40"/>
      <c r="AC373" s="40"/>
      <c r="AD373" s="40"/>
    </row>
    <row r="374" spans="1:30" x14ac:dyDescent="0.25">
      <c r="A374" s="39"/>
      <c r="AA374" s="40"/>
      <c r="AB374" s="40"/>
      <c r="AC374" s="40"/>
      <c r="AD374" s="40"/>
    </row>
    <row r="375" spans="1:30" x14ac:dyDescent="0.25">
      <c r="A375" s="39"/>
      <c r="AA375" s="40"/>
      <c r="AB375" s="40"/>
      <c r="AC375" s="40"/>
      <c r="AD375" s="40"/>
    </row>
    <row r="376" spans="1:30" x14ac:dyDescent="0.25">
      <c r="A376" s="39"/>
      <c r="AA376" s="40"/>
      <c r="AB376" s="40"/>
      <c r="AC376" s="40"/>
      <c r="AD376" s="40"/>
    </row>
    <row r="377" spans="1:30" x14ac:dyDescent="0.25">
      <c r="A377" s="39"/>
      <c r="AA377" s="40"/>
      <c r="AB377" s="40"/>
      <c r="AC377" s="40"/>
      <c r="AD377" s="40"/>
    </row>
    <row r="378" spans="1:30" x14ac:dyDescent="0.25">
      <c r="A378" s="39"/>
      <c r="AA378" s="40"/>
      <c r="AB378" s="40"/>
      <c r="AC378" s="40"/>
      <c r="AD378" s="40"/>
    </row>
    <row r="379" spans="1:30" x14ac:dyDescent="0.25">
      <c r="A379" s="39"/>
      <c r="AA379" s="40"/>
      <c r="AB379" s="40"/>
      <c r="AC379" s="40"/>
      <c r="AD379" s="40"/>
    </row>
    <row r="380" spans="1:30" x14ac:dyDescent="0.25">
      <c r="A380" s="39"/>
      <c r="AA380" s="40"/>
      <c r="AB380" s="40"/>
      <c r="AC380" s="40"/>
      <c r="AD380" s="40"/>
    </row>
    <row r="381" spans="1:30" x14ac:dyDescent="0.25">
      <c r="A381" s="39"/>
      <c r="AA381" s="40"/>
      <c r="AB381" s="40"/>
      <c r="AC381" s="40"/>
      <c r="AD381" s="40"/>
    </row>
    <row r="382" spans="1:30" x14ac:dyDescent="0.25">
      <c r="A382" s="39"/>
      <c r="AA382" s="40"/>
      <c r="AB382" s="40"/>
      <c r="AC382" s="40"/>
      <c r="AD382" s="40"/>
    </row>
    <row r="383" spans="1:30" x14ac:dyDescent="0.25">
      <c r="A383" s="39"/>
      <c r="AA383" s="40"/>
      <c r="AB383" s="40"/>
      <c r="AC383" s="40"/>
      <c r="AD383" s="40"/>
    </row>
    <row r="384" spans="1:30" x14ac:dyDescent="0.25">
      <c r="A384" s="39"/>
      <c r="AA384" s="40"/>
      <c r="AB384" s="40"/>
      <c r="AC384" s="40"/>
      <c r="AD384" s="40"/>
    </row>
    <row r="385" spans="1:30" x14ac:dyDescent="0.25">
      <c r="A385" s="39"/>
      <c r="AA385" s="40"/>
      <c r="AB385" s="40"/>
      <c r="AC385" s="40"/>
      <c r="AD385" s="40"/>
    </row>
    <row r="386" spans="1:30" x14ac:dyDescent="0.25">
      <c r="A386" s="39"/>
      <c r="AA386" s="40"/>
      <c r="AB386" s="40"/>
      <c r="AC386" s="40"/>
      <c r="AD386" s="40"/>
    </row>
    <row r="387" spans="1:30" x14ac:dyDescent="0.25">
      <c r="A387" s="39"/>
      <c r="AA387" s="40"/>
      <c r="AB387" s="40"/>
      <c r="AC387" s="40"/>
      <c r="AD387" s="40"/>
    </row>
    <row r="388" spans="1:30" x14ac:dyDescent="0.25">
      <c r="A388" s="39"/>
      <c r="AA388" s="40"/>
      <c r="AB388" s="40"/>
      <c r="AC388" s="40"/>
      <c r="AD388" s="40"/>
    </row>
    <row r="389" spans="1:30" x14ac:dyDescent="0.25">
      <c r="A389" s="39"/>
      <c r="AA389" s="40"/>
      <c r="AB389" s="40"/>
      <c r="AC389" s="40"/>
      <c r="AD389" s="40"/>
    </row>
    <row r="390" spans="1:30" x14ac:dyDescent="0.25">
      <c r="A390" s="39"/>
      <c r="AA390" s="40"/>
      <c r="AB390" s="40"/>
      <c r="AC390" s="40"/>
      <c r="AD390" s="40"/>
    </row>
    <row r="391" spans="1:30" x14ac:dyDescent="0.25">
      <c r="A391" s="39"/>
      <c r="AA391" s="40"/>
      <c r="AB391" s="40"/>
      <c r="AC391" s="40"/>
      <c r="AD391" s="40"/>
    </row>
    <row r="392" spans="1:30" x14ac:dyDescent="0.25">
      <c r="A392" s="39"/>
      <c r="AA392" s="40"/>
      <c r="AB392" s="40"/>
      <c r="AC392" s="40"/>
      <c r="AD392" s="40"/>
    </row>
    <row r="393" spans="1:30" x14ac:dyDescent="0.25">
      <c r="A393" s="39"/>
      <c r="AA393" s="40"/>
      <c r="AB393" s="40"/>
      <c r="AC393" s="40"/>
      <c r="AD393" s="40"/>
    </row>
    <row r="394" spans="1:30" x14ac:dyDescent="0.25">
      <c r="A394" s="39"/>
      <c r="AA394" s="40"/>
      <c r="AB394" s="40"/>
      <c r="AC394" s="40"/>
      <c r="AD394" s="40"/>
    </row>
    <row r="395" spans="1:30" x14ac:dyDescent="0.25">
      <c r="A395" s="39"/>
      <c r="AA395" s="40"/>
      <c r="AB395" s="40"/>
      <c r="AC395" s="40"/>
      <c r="AD395" s="40"/>
    </row>
    <row r="396" spans="1:30" x14ac:dyDescent="0.25">
      <c r="A396" s="39"/>
      <c r="AA396" s="40"/>
      <c r="AB396" s="40"/>
      <c r="AC396" s="40"/>
      <c r="AD396" s="40"/>
    </row>
    <row r="397" spans="1:30" x14ac:dyDescent="0.25">
      <c r="A397" s="39"/>
      <c r="AA397" s="40"/>
      <c r="AB397" s="40"/>
      <c r="AC397" s="40"/>
      <c r="AD397" s="40"/>
    </row>
    <row r="398" spans="1:30" x14ac:dyDescent="0.25">
      <c r="A398" s="39"/>
      <c r="AA398" s="40"/>
      <c r="AB398" s="40"/>
      <c r="AC398" s="40"/>
      <c r="AD398" s="40"/>
    </row>
    <row r="399" spans="1:30" x14ac:dyDescent="0.25">
      <c r="A399" s="39"/>
      <c r="AA399" s="40"/>
      <c r="AB399" s="40"/>
      <c r="AC399" s="40"/>
      <c r="AD399" s="40"/>
    </row>
    <row r="400" spans="1:30" x14ac:dyDescent="0.25">
      <c r="A400" s="39"/>
      <c r="AA400" s="40"/>
      <c r="AB400" s="40"/>
      <c r="AC400" s="40"/>
      <c r="AD400" s="40"/>
    </row>
    <row r="401" spans="1:30" x14ac:dyDescent="0.25">
      <c r="A401" s="39"/>
      <c r="AA401" s="40"/>
      <c r="AB401" s="40"/>
      <c r="AC401" s="40"/>
      <c r="AD401" s="40"/>
    </row>
    <row r="402" spans="1:30" x14ac:dyDescent="0.25">
      <c r="A402" s="39"/>
      <c r="AA402" s="40"/>
      <c r="AB402" s="40"/>
      <c r="AC402" s="40"/>
      <c r="AD402" s="40"/>
    </row>
    <row r="403" spans="1:30" x14ac:dyDescent="0.25">
      <c r="A403" s="39"/>
      <c r="AA403" s="40"/>
      <c r="AB403" s="40"/>
      <c r="AC403" s="40"/>
      <c r="AD403" s="40"/>
    </row>
    <row r="404" spans="1:30" x14ac:dyDescent="0.25">
      <c r="A404" s="39"/>
      <c r="AA404" s="40"/>
      <c r="AB404" s="40"/>
      <c r="AC404" s="40"/>
      <c r="AD404" s="40"/>
    </row>
    <row r="405" spans="1:30" x14ac:dyDescent="0.25">
      <c r="A405" s="39"/>
      <c r="AA405" s="40"/>
      <c r="AB405" s="40"/>
      <c r="AC405" s="40"/>
      <c r="AD405" s="40"/>
    </row>
    <row r="406" spans="1:30" x14ac:dyDescent="0.25">
      <c r="A406" s="39"/>
      <c r="AA406" s="40"/>
      <c r="AB406" s="40"/>
      <c r="AC406" s="40"/>
      <c r="AD406" s="40"/>
    </row>
    <row r="407" spans="1:30" x14ac:dyDescent="0.25">
      <c r="A407" s="39"/>
      <c r="AA407" s="40"/>
      <c r="AB407" s="40"/>
      <c r="AC407" s="40"/>
      <c r="AD407" s="40"/>
    </row>
    <row r="408" spans="1:30" x14ac:dyDescent="0.25">
      <c r="A408" s="39"/>
      <c r="AA408" s="40"/>
      <c r="AB408" s="40"/>
      <c r="AC408" s="40"/>
      <c r="AD408" s="40"/>
    </row>
    <row r="409" spans="1:30" x14ac:dyDescent="0.25">
      <c r="A409" s="39"/>
      <c r="AA409" s="40"/>
      <c r="AB409" s="40"/>
      <c r="AC409" s="40"/>
      <c r="AD409" s="40"/>
    </row>
    <row r="410" spans="1:30" x14ac:dyDescent="0.25">
      <c r="A410" s="39"/>
      <c r="AA410" s="40"/>
      <c r="AB410" s="40"/>
      <c r="AC410" s="40"/>
      <c r="AD410" s="40"/>
    </row>
    <row r="411" spans="1:30" x14ac:dyDescent="0.25">
      <c r="A411" s="39"/>
      <c r="AA411" s="40"/>
      <c r="AB411" s="40"/>
      <c r="AC411" s="40"/>
      <c r="AD411" s="40"/>
    </row>
    <row r="412" spans="1:30" x14ac:dyDescent="0.25">
      <c r="A412" s="39"/>
      <c r="AA412" s="40"/>
      <c r="AB412" s="40"/>
      <c r="AC412" s="40"/>
      <c r="AD412" s="40"/>
    </row>
    <row r="413" spans="1:30" x14ac:dyDescent="0.25">
      <c r="A413" s="39"/>
      <c r="AA413" s="40"/>
      <c r="AB413" s="40"/>
      <c r="AC413" s="40"/>
      <c r="AD413" s="40"/>
    </row>
    <row r="414" spans="1:30" x14ac:dyDescent="0.25">
      <c r="A414" s="39"/>
      <c r="AA414" s="40"/>
      <c r="AB414" s="40"/>
      <c r="AC414" s="40"/>
      <c r="AD414" s="40"/>
    </row>
    <row r="415" spans="1:30" x14ac:dyDescent="0.25">
      <c r="A415" s="39"/>
      <c r="AA415" s="40"/>
      <c r="AB415" s="40"/>
      <c r="AC415" s="40"/>
      <c r="AD415" s="40"/>
    </row>
    <row r="416" spans="1:30" x14ac:dyDescent="0.25">
      <c r="A416" s="39"/>
      <c r="AA416" s="40"/>
      <c r="AB416" s="40"/>
      <c r="AC416" s="40"/>
      <c r="AD416" s="40"/>
    </row>
    <row r="417" spans="1:30" x14ac:dyDescent="0.25">
      <c r="A417" s="39"/>
      <c r="AA417" s="40"/>
      <c r="AB417" s="40"/>
      <c r="AC417" s="40"/>
      <c r="AD417" s="40"/>
    </row>
    <row r="418" spans="1:30" x14ac:dyDescent="0.25">
      <c r="A418" s="39"/>
      <c r="AA418" s="40"/>
      <c r="AB418" s="40"/>
      <c r="AC418" s="40"/>
      <c r="AD418" s="40"/>
    </row>
    <row r="419" spans="1:30" x14ac:dyDescent="0.25">
      <c r="A419" s="39"/>
      <c r="AA419" s="40"/>
      <c r="AB419" s="40"/>
      <c r="AC419" s="40"/>
      <c r="AD419" s="40"/>
    </row>
    <row r="420" spans="1:30" x14ac:dyDescent="0.25">
      <c r="A420" s="39"/>
      <c r="AA420" s="40"/>
      <c r="AB420" s="40"/>
      <c r="AC420" s="40"/>
      <c r="AD420" s="40"/>
    </row>
    <row r="421" spans="1:30" x14ac:dyDescent="0.25">
      <c r="A421" s="39"/>
      <c r="AA421" s="40"/>
      <c r="AB421" s="40"/>
      <c r="AC421" s="40"/>
      <c r="AD421" s="40"/>
    </row>
    <row r="422" spans="1:30" x14ac:dyDescent="0.25">
      <c r="A422" s="39"/>
      <c r="AA422" s="40"/>
      <c r="AB422" s="40"/>
      <c r="AC422" s="40"/>
      <c r="AD422" s="40"/>
    </row>
    <row r="423" spans="1:30" x14ac:dyDescent="0.25">
      <c r="A423" s="39"/>
      <c r="AA423" s="40"/>
      <c r="AB423" s="40"/>
      <c r="AC423" s="40"/>
      <c r="AD423" s="40"/>
    </row>
    <row r="424" spans="1:30" x14ac:dyDescent="0.25">
      <c r="A424" s="39"/>
      <c r="AA424" s="40"/>
      <c r="AB424" s="40"/>
      <c r="AC424" s="40"/>
      <c r="AD424" s="40"/>
    </row>
    <row r="425" spans="1:30" x14ac:dyDescent="0.25">
      <c r="A425" s="39"/>
      <c r="AA425" s="40"/>
      <c r="AB425" s="40"/>
      <c r="AC425" s="40"/>
      <c r="AD425" s="40"/>
    </row>
    <row r="426" spans="1:30" x14ac:dyDescent="0.25">
      <c r="A426" s="39"/>
      <c r="AA426" s="40"/>
      <c r="AB426" s="40"/>
      <c r="AC426" s="40"/>
      <c r="AD426" s="40"/>
    </row>
    <row r="427" spans="1:30" x14ac:dyDescent="0.25">
      <c r="A427" s="39"/>
      <c r="AA427" s="40"/>
      <c r="AB427" s="40"/>
      <c r="AC427" s="40"/>
      <c r="AD427" s="40"/>
    </row>
    <row r="428" spans="1:30" x14ac:dyDescent="0.25">
      <c r="A428" s="39"/>
      <c r="AA428" s="40"/>
      <c r="AB428" s="40"/>
      <c r="AC428" s="40"/>
      <c r="AD428" s="40"/>
    </row>
    <row r="429" spans="1:30" x14ac:dyDescent="0.25">
      <c r="A429" s="39"/>
      <c r="AA429" s="40"/>
      <c r="AB429" s="40"/>
      <c r="AC429" s="40"/>
      <c r="AD429" s="40"/>
    </row>
    <row r="430" spans="1:30" x14ac:dyDescent="0.25">
      <c r="A430" s="39"/>
      <c r="AA430" s="40"/>
      <c r="AB430" s="40"/>
      <c r="AC430" s="40"/>
      <c r="AD430" s="40"/>
    </row>
    <row r="431" spans="1:30" x14ac:dyDescent="0.25">
      <c r="A431" s="39"/>
      <c r="AA431" s="40"/>
      <c r="AB431" s="40"/>
      <c r="AC431" s="40"/>
      <c r="AD431" s="40"/>
    </row>
    <row r="432" spans="1:30" x14ac:dyDescent="0.25">
      <c r="A432" s="39"/>
      <c r="AA432" s="40"/>
      <c r="AB432" s="40"/>
      <c r="AC432" s="40"/>
      <c r="AD432" s="40"/>
    </row>
    <row r="433" spans="1:30" x14ac:dyDescent="0.25">
      <c r="A433" s="39"/>
      <c r="AA433" s="40"/>
      <c r="AB433" s="40"/>
      <c r="AC433" s="40"/>
      <c r="AD433" s="40"/>
    </row>
    <row r="434" spans="1:30" x14ac:dyDescent="0.25">
      <c r="A434" s="39"/>
      <c r="AA434" s="40"/>
      <c r="AB434" s="40"/>
      <c r="AC434" s="40"/>
      <c r="AD434" s="40"/>
    </row>
    <row r="435" spans="1:30" x14ac:dyDescent="0.25">
      <c r="A435" s="39"/>
      <c r="AA435" s="40"/>
      <c r="AB435" s="40"/>
      <c r="AC435" s="40"/>
      <c r="AD435" s="40"/>
    </row>
    <row r="436" spans="1:30" x14ac:dyDescent="0.25">
      <c r="A436" s="39"/>
      <c r="AA436" s="40"/>
      <c r="AB436" s="40"/>
      <c r="AC436" s="40"/>
      <c r="AD436" s="40"/>
    </row>
    <row r="437" spans="1:30" x14ac:dyDescent="0.25">
      <c r="A437" s="39"/>
      <c r="AA437" s="40"/>
      <c r="AB437" s="40"/>
      <c r="AC437" s="40"/>
      <c r="AD437" s="40"/>
    </row>
    <row r="438" spans="1:30" x14ac:dyDescent="0.25">
      <c r="A438" s="39"/>
      <c r="AA438" s="40"/>
      <c r="AB438" s="40"/>
      <c r="AC438" s="40"/>
      <c r="AD438" s="40"/>
    </row>
    <row r="439" spans="1:30" x14ac:dyDescent="0.25">
      <c r="A439" s="39"/>
      <c r="AA439" s="40"/>
      <c r="AB439" s="40"/>
      <c r="AC439" s="40"/>
      <c r="AD439" s="40"/>
    </row>
    <row r="440" spans="1:30" x14ac:dyDescent="0.25">
      <c r="A440" s="39"/>
      <c r="AA440" s="40"/>
      <c r="AB440" s="40"/>
      <c r="AC440" s="40"/>
      <c r="AD440" s="40"/>
    </row>
    <row r="441" spans="1:30" x14ac:dyDescent="0.25">
      <c r="A441" s="39"/>
      <c r="AA441" s="40"/>
      <c r="AB441" s="40"/>
      <c r="AC441" s="40"/>
      <c r="AD441" s="40"/>
    </row>
    <row r="442" spans="1:30" x14ac:dyDescent="0.25">
      <c r="A442" s="39"/>
      <c r="AA442" s="40"/>
      <c r="AB442" s="40"/>
      <c r="AC442" s="40"/>
      <c r="AD442" s="40"/>
    </row>
    <row r="443" spans="1:30" x14ac:dyDescent="0.25">
      <c r="A443" s="39"/>
      <c r="AA443" s="40"/>
      <c r="AB443" s="40"/>
      <c r="AC443" s="40"/>
      <c r="AD443" s="40"/>
    </row>
    <row r="444" spans="1:30" x14ac:dyDescent="0.25">
      <c r="A444" s="39"/>
      <c r="AA444" s="40"/>
      <c r="AB444" s="40"/>
      <c r="AC444" s="40"/>
      <c r="AD444" s="40"/>
    </row>
    <row r="445" spans="1:30" x14ac:dyDescent="0.25">
      <c r="A445" s="39"/>
      <c r="AA445" s="40"/>
      <c r="AB445" s="40"/>
      <c r="AC445" s="40"/>
      <c r="AD445" s="40"/>
    </row>
    <row r="446" spans="1:30" x14ac:dyDescent="0.25">
      <c r="A446" s="39"/>
      <c r="AA446" s="40"/>
      <c r="AB446" s="40"/>
      <c r="AC446" s="40"/>
      <c r="AD446" s="40"/>
    </row>
    <row r="447" spans="1:30" x14ac:dyDescent="0.25">
      <c r="A447" s="39"/>
      <c r="AA447" s="40"/>
      <c r="AB447" s="40"/>
      <c r="AC447" s="40"/>
      <c r="AD447" s="40"/>
    </row>
    <row r="448" spans="1:30" x14ac:dyDescent="0.25">
      <c r="A448" s="39"/>
      <c r="AA448" s="40"/>
      <c r="AB448" s="40"/>
      <c r="AC448" s="40"/>
      <c r="AD448" s="40"/>
    </row>
    <row r="449" spans="1:30" x14ac:dyDescent="0.25">
      <c r="A449" s="39"/>
      <c r="AA449" s="40"/>
      <c r="AB449" s="40"/>
      <c r="AC449" s="40"/>
      <c r="AD449" s="40"/>
    </row>
    <row r="450" spans="1:30" x14ac:dyDescent="0.25">
      <c r="A450" s="39"/>
      <c r="AA450" s="40"/>
      <c r="AB450" s="40"/>
      <c r="AC450" s="40"/>
      <c r="AD450" s="40"/>
    </row>
    <row r="451" spans="1:30" x14ac:dyDescent="0.25">
      <c r="A451" s="39"/>
      <c r="AA451" s="40"/>
      <c r="AB451" s="40"/>
      <c r="AC451" s="40"/>
      <c r="AD451" s="40"/>
    </row>
    <row r="452" spans="1:30" x14ac:dyDescent="0.25">
      <c r="A452" s="39"/>
      <c r="AA452" s="40"/>
      <c r="AB452" s="40"/>
      <c r="AC452" s="40"/>
      <c r="AD452" s="40"/>
    </row>
    <row r="453" spans="1:30" x14ac:dyDescent="0.25">
      <c r="A453" s="39"/>
      <c r="AA453" s="40"/>
      <c r="AB453" s="40"/>
      <c r="AC453" s="40"/>
      <c r="AD453" s="40"/>
    </row>
    <row r="454" spans="1:30" x14ac:dyDescent="0.25">
      <c r="A454" s="39"/>
      <c r="AA454" s="40"/>
      <c r="AB454" s="40"/>
      <c r="AC454" s="40"/>
      <c r="AD454" s="40"/>
    </row>
    <row r="455" spans="1:30" x14ac:dyDescent="0.25">
      <c r="A455" s="39"/>
      <c r="AA455" s="40"/>
      <c r="AB455" s="40"/>
      <c r="AC455" s="40"/>
      <c r="AD455" s="40"/>
    </row>
    <row r="456" spans="1:30" x14ac:dyDescent="0.25">
      <c r="A456" s="39"/>
      <c r="AA456" s="40"/>
      <c r="AB456" s="40"/>
      <c r="AC456" s="40"/>
      <c r="AD456" s="40"/>
    </row>
    <row r="457" spans="1:30" x14ac:dyDescent="0.25">
      <c r="A457" s="39"/>
      <c r="AA457" s="40"/>
      <c r="AB457" s="40"/>
      <c r="AC457" s="40"/>
      <c r="AD457" s="40"/>
    </row>
    <row r="458" spans="1:30" x14ac:dyDescent="0.25">
      <c r="A458" s="39"/>
      <c r="AA458" s="40"/>
      <c r="AB458" s="40"/>
      <c r="AC458" s="40"/>
      <c r="AD458" s="40"/>
    </row>
    <row r="459" spans="1:30" x14ac:dyDescent="0.25">
      <c r="A459" s="39"/>
      <c r="AA459" s="40"/>
      <c r="AB459" s="40"/>
      <c r="AC459" s="40"/>
      <c r="AD459" s="40"/>
    </row>
    <row r="460" spans="1:30" x14ac:dyDescent="0.25">
      <c r="A460" s="39"/>
      <c r="AA460" s="40"/>
      <c r="AB460" s="40"/>
      <c r="AC460" s="40"/>
      <c r="AD460" s="40"/>
    </row>
    <row r="461" spans="1:30" x14ac:dyDescent="0.25">
      <c r="A461" s="39"/>
      <c r="AA461" s="40"/>
      <c r="AB461" s="40"/>
      <c r="AC461" s="40"/>
      <c r="AD461" s="40"/>
    </row>
    <row r="462" spans="1:30" x14ac:dyDescent="0.25">
      <c r="A462" s="39"/>
      <c r="AA462" s="40"/>
      <c r="AB462" s="40"/>
      <c r="AC462" s="40"/>
      <c r="AD462" s="40"/>
    </row>
    <row r="463" spans="1:30" x14ac:dyDescent="0.25">
      <c r="A463" s="39"/>
      <c r="AA463" s="40"/>
      <c r="AB463" s="40"/>
      <c r="AC463" s="40"/>
      <c r="AD463" s="40"/>
    </row>
    <row r="464" spans="1:30" x14ac:dyDescent="0.25">
      <c r="A464" s="39"/>
      <c r="AA464" s="40"/>
      <c r="AB464" s="40"/>
      <c r="AC464" s="40"/>
      <c r="AD464" s="40"/>
    </row>
    <row r="465" spans="1:30" x14ac:dyDescent="0.25">
      <c r="A465" s="39"/>
      <c r="AA465" s="40"/>
      <c r="AB465" s="40"/>
      <c r="AC465" s="40"/>
      <c r="AD465" s="40"/>
    </row>
    <row r="466" spans="1:30" x14ac:dyDescent="0.25">
      <c r="A466" s="39"/>
      <c r="AA466" s="40"/>
      <c r="AB466" s="40"/>
      <c r="AC466" s="40"/>
      <c r="AD466" s="40"/>
    </row>
    <row r="467" spans="1:30" x14ac:dyDescent="0.25">
      <c r="A467" s="39"/>
      <c r="AA467" s="40"/>
      <c r="AB467" s="40"/>
      <c r="AC467" s="40"/>
      <c r="AD467" s="40"/>
    </row>
    <row r="468" spans="1:30" x14ac:dyDescent="0.25">
      <c r="A468" s="39"/>
      <c r="AA468" s="40"/>
      <c r="AB468" s="40"/>
      <c r="AC468" s="40"/>
      <c r="AD468" s="40"/>
    </row>
    <row r="469" spans="1:30" x14ac:dyDescent="0.25">
      <c r="A469" s="39"/>
      <c r="AA469" s="40"/>
      <c r="AB469" s="40"/>
      <c r="AC469" s="40"/>
      <c r="AD469" s="40"/>
    </row>
    <row r="470" spans="1:30" x14ac:dyDescent="0.25">
      <c r="A470" s="39"/>
      <c r="AA470" s="40"/>
      <c r="AB470" s="40"/>
      <c r="AC470" s="40"/>
      <c r="AD470" s="40"/>
    </row>
    <row r="471" spans="1:30" x14ac:dyDescent="0.25">
      <c r="A471" s="39"/>
      <c r="AA471" s="40"/>
      <c r="AB471" s="40"/>
      <c r="AC471" s="40"/>
      <c r="AD471" s="40"/>
    </row>
    <row r="472" spans="1:30" x14ac:dyDescent="0.25">
      <c r="A472" s="39"/>
      <c r="AA472" s="40"/>
      <c r="AB472" s="40"/>
      <c r="AC472" s="40"/>
      <c r="AD472" s="40"/>
    </row>
    <row r="473" spans="1:30" x14ac:dyDescent="0.25">
      <c r="A473" s="39"/>
      <c r="AA473" s="40"/>
      <c r="AB473" s="40"/>
      <c r="AC473" s="40"/>
      <c r="AD473" s="40"/>
    </row>
    <row r="474" spans="1:30" x14ac:dyDescent="0.25">
      <c r="A474" s="39"/>
      <c r="AA474" s="40"/>
      <c r="AB474" s="40"/>
      <c r="AC474" s="40"/>
      <c r="AD474" s="40"/>
    </row>
    <row r="475" spans="1:30" x14ac:dyDescent="0.25">
      <c r="A475" s="39"/>
      <c r="AA475" s="40"/>
      <c r="AB475" s="40"/>
      <c r="AC475" s="40"/>
      <c r="AD475" s="40"/>
    </row>
    <row r="476" spans="1:30" x14ac:dyDescent="0.25">
      <c r="A476" s="39"/>
      <c r="AA476" s="40"/>
      <c r="AB476" s="40"/>
      <c r="AC476" s="40"/>
      <c r="AD476" s="40"/>
    </row>
    <row r="477" spans="1:30" x14ac:dyDescent="0.25">
      <c r="A477" s="39"/>
      <c r="AA477" s="40"/>
      <c r="AB477" s="40"/>
      <c r="AC477" s="40"/>
      <c r="AD477" s="40"/>
    </row>
    <row r="478" spans="1:30" x14ac:dyDescent="0.25">
      <c r="A478" s="39"/>
      <c r="AA478" s="40"/>
      <c r="AB478" s="40"/>
      <c r="AC478" s="40"/>
      <c r="AD478" s="40"/>
    </row>
    <row r="479" spans="1:30" x14ac:dyDescent="0.25">
      <c r="A479" s="39"/>
      <c r="AA479" s="40"/>
      <c r="AB479" s="40"/>
      <c r="AC479" s="40"/>
      <c r="AD479" s="40"/>
    </row>
    <row r="480" spans="1:30" x14ac:dyDescent="0.25">
      <c r="A480" s="39"/>
      <c r="AA480" s="40"/>
      <c r="AB480" s="40"/>
      <c r="AC480" s="40"/>
      <c r="AD480" s="40"/>
    </row>
    <row r="481" spans="1:30" x14ac:dyDescent="0.25">
      <c r="A481" s="39"/>
      <c r="AA481" s="40"/>
      <c r="AB481" s="40"/>
      <c r="AC481" s="40"/>
      <c r="AD481" s="40"/>
    </row>
    <row r="482" spans="1:30" x14ac:dyDescent="0.25">
      <c r="A482" s="39"/>
      <c r="AA482" s="40"/>
      <c r="AB482" s="40"/>
      <c r="AC482" s="40"/>
      <c r="AD482" s="40"/>
    </row>
    <row r="483" spans="1:30" x14ac:dyDescent="0.25">
      <c r="A483" s="39"/>
      <c r="AA483" s="40"/>
      <c r="AB483" s="40"/>
      <c r="AC483" s="40"/>
      <c r="AD483" s="40"/>
    </row>
    <row r="484" spans="1:30" x14ac:dyDescent="0.25">
      <c r="A484" s="39"/>
      <c r="AA484" s="40"/>
      <c r="AB484" s="40"/>
      <c r="AC484" s="40"/>
      <c r="AD484" s="40"/>
    </row>
    <row r="485" spans="1:30" x14ac:dyDescent="0.25">
      <c r="A485" s="39"/>
      <c r="AA485" s="40"/>
      <c r="AB485" s="40"/>
      <c r="AC485" s="40"/>
      <c r="AD485" s="40"/>
    </row>
    <row r="486" spans="1:30" x14ac:dyDescent="0.25">
      <c r="A486" s="39"/>
      <c r="AA486" s="40"/>
      <c r="AB486" s="40"/>
      <c r="AC486" s="40"/>
      <c r="AD486" s="40"/>
    </row>
    <row r="487" spans="1:30" x14ac:dyDescent="0.25">
      <c r="A487" s="39"/>
      <c r="AA487" s="40"/>
      <c r="AB487" s="40"/>
      <c r="AC487" s="40"/>
      <c r="AD487" s="40"/>
    </row>
    <row r="488" spans="1:30" x14ac:dyDescent="0.25">
      <c r="A488" s="39"/>
      <c r="AA488" s="40"/>
      <c r="AB488" s="40"/>
      <c r="AC488" s="40"/>
      <c r="AD488" s="40"/>
    </row>
    <row r="489" spans="1:30" x14ac:dyDescent="0.25">
      <c r="A489" s="39"/>
      <c r="AA489" s="40"/>
      <c r="AB489" s="40"/>
      <c r="AC489" s="40"/>
      <c r="AD489" s="40"/>
    </row>
    <row r="490" spans="1:30" x14ac:dyDescent="0.25">
      <c r="A490" s="39"/>
      <c r="AA490" s="40"/>
      <c r="AB490" s="40"/>
      <c r="AC490" s="40"/>
      <c r="AD490" s="40"/>
    </row>
    <row r="491" spans="1:30" x14ac:dyDescent="0.25">
      <c r="A491" s="39"/>
      <c r="AA491" s="40"/>
      <c r="AB491" s="40"/>
      <c r="AC491" s="40"/>
      <c r="AD491" s="40"/>
    </row>
    <row r="492" spans="1:30" x14ac:dyDescent="0.25">
      <c r="A492" s="39"/>
      <c r="AA492" s="40"/>
      <c r="AB492" s="40"/>
      <c r="AC492" s="40"/>
      <c r="AD492" s="40"/>
    </row>
    <row r="493" spans="1:30" x14ac:dyDescent="0.25">
      <c r="A493" s="39"/>
      <c r="AA493" s="40"/>
      <c r="AB493" s="40"/>
      <c r="AC493" s="40"/>
      <c r="AD493" s="40"/>
    </row>
    <row r="494" spans="1:30" x14ac:dyDescent="0.25">
      <c r="A494" s="39"/>
      <c r="AA494" s="40"/>
      <c r="AB494" s="40"/>
      <c r="AC494" s="40"/>
      <c r="AD494" s="40"/>
    </row>
    <row r="495" spans="1:30" x14ac:dyDescent="0.25">
      <c r="A495" s="39"/>
      <c r="AA495" s="40"/>
      <c r="AB495" s="40"/>
      <c r="AC495" s="40"/>
      <c r="AD495" s="40"/>
    </row>
    <row r="496" spans="1:30" x14ac:dyDescent="0.25">
      <c r="A496" s="39"/>
      <c r="AA496" s="40"/>
      <c r="AB496" s="40"/>
      <c r="AC496" s="40"/>
      <c r="AD496" s="40"/>
    </row>
    <row r="497" spans="1:30" x14ac:dyDescent="0.25">
      <c r="A497" s="39"/>
      <c r="AA497" s="40"/>
      <c r="AB497" s="40"/>
      <c r="AC497" s="40"/>
      <c r="AD497" s="40"/>
    </row>
    <row r="498" spans="1:30" x14ac:dyDescent="0.25">
      <c r="A498" s="39"/>
      <c r="AA498" s="40"/>
      <c r="AB498" s="40"/>
      <c r="AC498" s="40"/>
      <c r="AD498" s="40"/>
    </row>
    <row r="499" spans="1:30" x14ac:dyDescent="0.25">
      <c r="A499" s="39"/>
      <c r="AA499" s="40"/>
      <c r="AB499" s="40"/>
      <c r="AC499" s="40"/>
      <c r="AD499" s="40"/>
    </row>
    <row r="500" spans="1:30" x14ac:dyDescent="0.25">
      <c r="A500" s="39"/>
      <c r="AA500" s="40"/>
      <c r="AB500" s="40"/>
      <c r="AC500" s="40"/>
      <c r="AD500" s="40"/>
    </row>
    <row r="501" spans="1:30" x14ac:dyDescent="0.25">
      <c r="A501" s="39"/>
      <c r="AA501" s="40"/>
      <c r="AB501" s="40"/>
      <c r="AC501" s="40"/>
      <c r="AD501" s="40"/>
    </row>
    <row r="502" spans="1:30" x14ac:dyDescent="0.25">
      <c r="A502" s="39"/>
      <c r="AA502" s="40"/>
      <c r="AB502" s="40"/>
      <c r="AC502" s="40"/>
      <c r="AD502" s="40"/>
    </row>
    <row r="503" spans="1:30" x14ac:dyDescent="0.25">
      <c r="A503" s="39"/>
      <c r="AA503" s="40"/>
      <c r="AB503" s="40"/>
      <c r="AC503" s="40"/>
      <c r="AD503" s="40"/>
    </row>
    <row r="504" spans="1:30" x14ac:dyDescent="0.25">
      <c r="A504" s="39"/>
      <c r="AA504" s="40"/>
      <c r="AB504" s="40"/>
      <c r="AC504" s="40"/>
      <c r="AD504" s="40"/>
    </row>
    <row r="505" spans="1:30" x14ac:dyDescent="0.25">
      <c r="A505" s="39"/>
      <c r="AA505" s="40"/>
      <c r="AB505" s="40"/>
      <c r="AC505" s="40"/>
      <c r="AD505" s="40"/>
    </row>
    <row r="506" spans="1:30" x14ac:dyDescent="0.25">
      <c r="A506" s="39"/>
      <c r="AA506" s="40"/>
      <c r="AB506" s="40"/>
      <c r="AC506" s="40"/>
      <c r="AD506" s="40"/>
    </row>
    <row r="507" spans="1:30" x14ac:dyDescent="0.25">
      <c r="A507" s="39"/>
      <c r="AA507" s="40"/>
      <c r="AB507" s="40"/>
      <c r="AC507" s="40"/>
      <c r="AD507" s="40"/>
    </row>
    <row r="508" spans="1:30" x14ac:dyDescent="0.25">
      <c r="A508" s="39"/>
      <c r="AA508" s="40"/>
      <c r="AB508" s="40"/>
      <c r="AC508" s="40"/>
      <c r="AD508" s="40"/>
    </row>
    <row r="509" spans="1:30" x14ac:dyDescent="0.25">
      <c r="A509" s="39"/>
      <c r="AA509" s="40"/>
      <c r="AB509" s="40"/>
      <c r="AC509" s="40"/>
      <c r="AD509" s="40"/>
    </row>
    <row r="510" spans="1:30" x14ac:dyDescent="0.25">
      <c r="A510" s="39"/>
      <c r="AA510" s="40"/>
      <c r="AB510" s="40"/>
      <c r="AC510" s="40"/>
      <c r="AD510" s="40"/>
    </row>
    <row r="511" spans="1:30" x14ac:dyDescent="0.25">
      <c r="A511" s="39"/>
      <c r="AA511" s="40"/>
      <c r="AB511" s="40"/>
      <c r="AC511" s="40"/>
      <c r="AD511" s="40"/>
    </row>
    <row r="512" spans="1:30" x14ac:dyDescent="0.25">
      <c r="A512" s="39"/>
      <c r="AA512" s="40"/>
      <c r="AB512" s="40"/>
      <c r="AC512" s="40"/>
      <c r="AD512" s="40"/>
    </row>
    <row r="513" spans="1:30" x14ac:dyDescent="0.25">
      <c r="A513" s="39"/>
      <c r="AA513" s="40"/>
      <c r="AB513" s="40"/>
      <c r="AC513" s="40"/>
      <c r="AD513" s="40"/>
    </row>
    <row r="514" spans="1:30" x14ac:dyDescent="0.25">
      <c r="A514" s="39"/>
      <c r="AA514" s="40"/>
      <c r="AB514" s="40"/>
      <c r="AC514" s="40"/>
      <c r="AD514" s="40"/>
    </row>
    <row r="515" spans="1:30" x14ac:dyDescent="0.25">
      <c r="A515" s="39"/>
      <c r="AA515" s="40"/>
      <c r="AB515" s="40"/>
      <c r="AC515" s="40"/>
      <c r="AD515" s="40"/>
    </row>
    <row r="516" spans="1:30" x14ac:dyDescent="0.25">
      <c r="A516" s="39"/>
      <c r="AA516" s="40"/>
      <c r="AB516" s="40"/>
      <c r="AC516" s="40"/>
      <c r="AD516" s="40"/>
    </row>
    <row r="517" spans="1:30" x14ac:dyDescent="0.25">
      <c r="A517" s="39"/>
      <c r="AA517" s="40"/>
      <c r="AB517" s="40"/>
      <c r="AC517" s="40"/>
      <c r="AD517" s="40"/>
    </row>
    <row r="518" spans="1:30" x14ac:dyDescent="0.25">
      <c r="A518" s="39"/>
      <c r="AA518" s="40"/>
      <c r="AB518" s="40"/>
      <c r="AC518" s="40"/>
      <c r="AD518" s="40"/>
    </row>
    <row r="519" spans="1:30" x14ac:dyDescent="0.25">
      <c r="A519" s="39"/>
      <c r="AA519" s="40"/>
      <c r="AB519" s="40"/>
      <c r="AC519" s="40"/>
      <c r="AD519" s="40"/>
    </row>
    <row r="520" spans="1:30" x14ac:dyDescent="0.25">
      <c r="A520" s="39"/>
      <c r="AA520" s="40"/>
      <c r="AB520" s="40"/>
      <c r="AC520" s="40"/>
      <c r="AD520" s="40"/>
    </row>
    <row r="521" spans="1:30" x14ac:dyDescent="0.25">
      <c r="A521" s="39"/>
      <c r="AA521" s="40"/>
      <c r="AB521" s="40"/>
      <c r="AC521" s="40"/>
      <c r="AD521" s="40"/>
    </row>
    <row r="522" spans="1:30" x14ac:dyDescent="0.25">
      <c r="A522" s="39"/>
      <c r="AA522" s="40"/>
      <c r="AB522" s="40"/>
      <c r="AC522" s="40"/>
      <c r="AD522" s="40"/>
    </row>
    <row r="523" spans="1:30" x14ac:dyDescent="0.25">
      <c r="A523" s="39"/>
      <c r="AA523" s="40"/>
      <c r="AB523" s="40"/>
      <c r="AC523" s="40"/>
      <c r="AD523" s="40"/>
    </row>
    <row r="524" spans="1:30" x14ac:dyDescent="0.25">
      <c r="A524" s="39"/>
      <c r="AA524" s="40"/>
      <c r="AB524" s="40"/>
      <c r="AC524" s="40"/>
      <c r="AD524" s="40"/>
    </row>
    <row r="525" spans="1:30" x14ac:dyDescent="0.25">
      <c r="A525" s="39"/>
      <c r="AA525" s="40"/>
      <c r="AB525" s="40"/>
      <c r="AC525" s="40"/>
      <c r="AD525" s="40"/>
    </row>
    <row r="526" spans="1:30" x14ac:dyDescent="0.25">
      <c r="A526" s="39"/>
      <c r="AA526" s="40"/>
      <c r="AB526" s="40"/>
      <c r="AC526" s="40"/>
      <c r="AD526" s="40"/>
    </row>
    <row r="527" spans="1:30" x14ac:dyDescent="0.25">
      <c r="A527" s="39"/>
      <c r="AA527" s="40"/>
      <c r="AB527" s="40"/>
      <c r="AC527" s="40"/>
      <c r="AD527" s="40"/>
    </row>
    <row r="528" spans="1:30" x14ac:dyDescent="0.25">
      <c r="A528" s="39"/>
      <c r="AA528" s="40"/>
      <c r="AB528" s="40"/>
      <c r="AC528" s="40"/>
      <c r="AD528" s="40"/>
    </row>
    <row r="529" spans="1:30" x14ac:dyDescent="0.25">
      <c r="A529" s="39"/>
      <c r="AA529" s="40"/>
      <c r="AB529" s="40"/>
      <c r="AC529" s="40"/>
      <c r="AD529" s="40"/>
    </row>
    <row r="530" spans="1:30" x14ac:dyDescent="0.25">
      <c r="A530" s="39"/>
      <c r="AA530" s="40"/>
      <c r="AB530" s="40"/>
      <c r="AC530" s="40"/>
      <c r="AD530" s="40"/>
    </row>
    <row r="531" spans="1:30" x14ac:dyDescent="0.25">
      <c r="A531" s="39"/>
      <c r="AA531" s="40"/>
      <c r="AB531" s="40"/>
      <c r="AC531" s="40"/>
      <c r="AD531" s="40"/>
    </row>
    <row r="532" spans="1:30" x14ac:dyDescent="0.25">
      <c r="A532" s="39"/>
      <c r="AA532" s="40"/>
      <c r="AB532" s="40"/>
      <c r="AC532" s="40"/>
      <c r="AD532" s="40"/>
    </row>
    <row r="533" spans="1:30" x14ac:dyDescent="0.25">
      <c r="A533" s="39"/>
      <c r="AA533" s="40"/>
      <c r="AB533" s="40"/>
      <c r="AC533" s="40"/>
      <c r="AD533" s="40"/>
    </row>
    <row r="534" spans="1:30" x14ac:dyDescent="0.25">
      <c r="A534" s="39"/>
      <c r="AA534" s="40"/>
      <c r="AB534" s="40"/>
      <c r="AC534" s="40"/>
      <c r="AD534" s="40"/>
    </row>
    <row r="535" spans="1:30" x14ac:dyDescent="0.25">
      <c r="A535" s="39"/>
      <c r="AA535" s="40"/>
      <c r="AB535" s="40"/>
      <c r="AC535" s="40"/>
      <c r="AD535" s="40"/>
    </row>
    <row r="536" spans="1:30" x14ac:dyDescent="0.25">
      <c r="A536" s="39"/>
      <c r="AA536" s="40"/>
      <c r="AB536" s="40"/>
      <c r="AC536" s="40"/>
      <c r="AD536" s="40"/>
    </row>
    <row r="537" spans="1:30" x14ac:dyDescent="0.25">
      <c r="A537" s="39"/>
      <c r="AA537" s="40"/>
      <c r="AB537" s="40"/>
      <c r="AC537" s="40"/>
      <c r="AD537" s="40"/>
    </row>
    <row r="538" spans="1:30" x14ac:dyDescent="0.25">
      <c r="A538" s="39"/>
      <c r="AA538" s="40"/>
      <c r="AB538" s="40"/>
      <c r="AC538" s="40"/>
      <c r="AD538" s="40"/>
    </row>
    <row r="539" spans="1:30" x14ac:dyDescent="0.25">
      <c r="A539" s="39"/>
      <c r="AA539" s="40"/>
      <c r="AB539" s="40"/>
      <c r="AC539" s="40"/>
      <c r="AD539" s="40"/>
    </row>
    <row r="540" spans="1:30" x14ac:dyDescent="0.25">
      <c r="A540" s="39"/>
      <c r="AA540" s="40"/>
      <c r="AB540" s="40"/>
      <c r="AC540" s="40"/>
      <c r="AD540" s="40"/>
    </row>
    <row r="541" spans="1:30" x14ac:dyDescent="0.25">
      <c r="A541" s="39"/>
      <c r="AA541" s="40"/>
      <c r="AB541" s="40"/>
      <c r="AC541" s="40"/>
      <c r="AD541" s="40"/>
    </row>
    <row r="542" spans="1:30" x14ac:dyDescent="0.25">
      <c r="A542" s="39"/>
      <c r="AA542" s="40"/>
      <c r="AB542" s="40"/>
      <c r="AC542" s="40"/>
      <c r="AD542" s="40"/>
    </row>
    <row r="543" spans="1:30" x14ac:dyDescent="0.25">
      <c r="A543" s="39"/>
      <c r="AA543" s="40"/>
      <c r="AB543" s="40"/>
      <c r="AC543" s="40"/>
      <c r="AD543" s="40"/>
    </row>
    <row r="544" spans="1:30" x14ac:dyDescent="0.25">
      <c r="A544" s="39"/>
      <c r="AA544" s="40"/>
      <c r="AB544" s="40"/>
      <c r="AC544" s="40"/>
      <c r="AD544" s="40"/>
    </row>
    <row r="545" spans="1:30" x14ac:dyDescent="0.25">
      <c r="A545" s="39"/>
      <c r="AA545" s="40"/>
      <c r="AB545" s="40"/>
      <c r="AC545" s="40"/>
      <c r="AD545" s="40"/>
    </row>
    <row r="546" spans="1:30" x14ac:dyDescent="0.25">
      <c r="A546" s="39"/>
      <c r="AA546" s="40"/>
      <c r="AB546" s="40"/>
      <c r="AC546" s="40"/>
      <c r="AD546" s="40"/>
    </row>
    <row r="547" spans="1:30" x14ac:dyDescent="0.25">
      <c r="A547" s="39"/>
      <c r="AA547" s="40"/>
      <c r="AB547" s="40"/>
      <c r="AC547" s="40"/>
      <c r="AD547" s="40"/>
    </row>
    <row r="548" spans="1:30" x14ac:dyDescent="0.25">
      <c r="A548" s="39"/>
      <c r="AA548" s="40"/>
      <c r="AB548" s="40"/>
      <c r="AC548" s="40"/>
      <c r="AD548" s="40"/>
    </row>
    <row r="549" spans="1:30" x14ac:dyDescent="0.25">
      <c r="A549" s="39"/>
      <c r="AA549" s="40"/>
      <c r="AB549" s="40"/>
      <c r="AC549" s="40"/>
      <c r="AD549" s="40"/>
    </row>
    <row r="550" spans="1:30" x14ac:dyDescent="0.25">
      <c r="A550" s="39"/>
      <c r="AA550" s="40"/>
      <c r="AB550" s="40"/>
      <c r="AC550" s="40"/>
      <c r="AD550" s="40"/>
    </row>
    <row r="551" spans="1:30" x14ac:dyDescent="0.25">
      <c r="A551" s="39"/>
      <c r="AA551" s="40"/>
      <c r="AB551" s="40"/>
      <c r="AC551" s="40"/>
      <c r="AD551" s="40"/>
    </row>
    <row r="552" spans="1:30" x14ac:dyDescent="0.25">
      <c r="A552" s="39"/>
      <c r="AA552" s="40"/>
      <c r="AB552" s="40"/>
      <c r="AC552" s="40"/>
      <c r="AD552" s="40"/>
    </row>
    <row r="553" spans="1:30" x14ac:dyDescent="0.25">
      <c r="A553" s="39"/>
      <c r="AA553" s="40"/>
      <c r="AB553" s="40"/>
      <c r="AC553" s="40"/>
      <c r="AD553" s="40"/>
    </row>
    <row r="554" spans="1:30" x14ac:dyDescent="0.25">
      <c r="A554" s="39"/>
      <c r="AA554" s="40"/>
      <c r="AB554" s="40"/>
      <c r="AC554" s="40"/>
      <c r="AD554" s="40"/>
    </row>
    <row r="555" spans="1:30" x14ac:dyDescent="0.25">
      <c r="A555" s="39"/>
      <c r="AA555" s="40"/>
      <c r="AB555" s="40"/>
      <c r="AC555" s="40"/>
      <c r="AD555" s="40"/>
    </row>
    <row r="556" spans="1:30" x14ac:dyDescent="0.25">
      <c r="A556" s="39"/>
      <c r="AA556" s="40"/>
      <c r="AB556" s="40"/>
      <c r="AC556" s="40"/>
      <c r="AD556" s="40"/>
    </row>
    <row r="557" spans="1:30" x14ac:dyDescent="0.25">
      <c r="A557" s="39"/>
      <c r="AA557" s="40"/>
      <c r="AB557" s="40"/>
      <c r="AC557" s="40"/>
      <c r="AD557" s="40"/>
    </row>
    <row r="558" spans="1:30" x14ac:dyDescent="0.25">
      <c r="A558" s="39"/>
      <c r="AA558" s="40"/>
      <c r="AB558" s="40"/>
      <c r="AC558" s="40"/>
      <c r="AD558" s="40"/>
    </row>
    <row r="559" spans="1:30" x14ac:dyDescent="0.25">
      <c r="A559" s="39"/>
      <c r="AA559" s="40"/>
      <c r="AB559" s="40"/>
      <c r="AC559" s="40"/>
      <c r="AD559" s="40"/>
    </row>
    <row r="560" spans="1:30" x14ac:dyDescent="0.25">
      <c r="A560" s="39"/>
      <c r="AA560" s="40"/>
      <c r="AB560" s="40"/>
      <c r="AC560" s="40"/>
      <c r="AD560" s="40"/>
    </row>
    <row r="561" spans="1:30" x14ac:dyDescent="0.25">
      <c r="A561" s="39"/>
      <c r="AA561" s="40"/>
      <c r="AB561" s="40"/>
      <c r="AC561" s="40"/>
      <c r="AD561" s="40"/>
    </row>
    <row r="562" spans="1:30" x14ac:dyDescent="0.25">
      <c r="A562" s="39"/>
      <c r="AA562" s="40"/>
      <c r="AB562" s="40"/>
      <c r="AC562" s="40"/>
      <c r="AD562" s="40"/>
    </row>
    <row r="563" spans="1:30" x14ac:dyDescent="0.25">
      <c r="A563" s="39"/>
      <c r="AA563" s="40"/>
      <c r="AB563" s="40"/>
      <c r="AC563" s="40"/>
      <c r="AD563" s="40"/>
    </row>
    <row r="564" spans="1:30" x14ac:dyDescent="0.25">
      <c r="A564" s="39"/>
      <c r="AA564" s="40"/>
      <c r="AB564" s="40"/>
      <c r="AC564" s="40"/>
      <c r="AD564" s="40"/>
    </row>
    <row r="565" spans="1:30" x14ac:dyDescent="0.25">
      <c r="A565" s="39"/>
      <c r="AA565" s="40"/>
      <c r="AB565" s="40"/>
      <c r="AC565" s="40"/>
      <c r="AD565" s="40"/>
    </row>
    <row r="566" spans="1:30" x14ac:dyDescent="0.25">
      <c r="A566" s="39"/>
      <c r="AA566" s="40"/>
      <c r="AB566" s="40"/>
      <c r="AC566" s="40"/>
      <c r="AD566" s="40"/>
    </row>
    <row r="567" spans="1:30" x14ac:dyDescent="0.25">
      <c r="A567" s="39"/>
      <c r="AA567" s="40"/>
      <c r="AB567" s="40"/>
      <c r="AC567" s="40"/>
      <c r="AD567" s="40"/>
    </row>
    <row r="568" spans="1:30" x14ac:dyDescent="0.25">
      <c r="A568" s="39"/>
      <c r="AA568" s="40"/>
      <c r="AB568" s="40"/>
      <c r="AC568" s="40"/>
      <c r="AD568" s="40"/>
    </row>
    <row r="569" spans="1:30" x14ac:dyDescent="0.25">
      <c r="A569" s="39"/>
      <c r="AA569" s="40"/>
      <c r="AB569" s="40"/>
      <c r="AC569" s="40"/>
      <c r="AD569" s="40"/>
    </row>
    <row r="570" spans="1:30" x14ac:dyDescent="0.25">
      <c r="A570" s="39"/>
      <c r="AA570" s="40"/>
      <c r="AB570" s="40"/>
      <c r="AC570" s="40"/>
      <c r="AD570" s="40"/>
    </row>
    <row r="571" spans="1:30" x14ac:dyDescent="0.25">
      <c r="A571" s="39"/>
      <c r="AA571" s="40"/>
      <c r="AB571" s="40"/>
      <c r="AC571" s="40"/>
      <c r="AD571" s="40"/>
    </row>
    <row r="572" spans="1:30" x14ac:dyDescent="0.25">
      <c r="A572" s="39"/>
      <c r="AA572" s="40"/>
      <c r="AB572" s="40"/>
      <c r="AC572" s="40"/>
      <c r="AD572" s="40"/>
    </row>
    <row r="573" spans="1:30" x14ac:dyDescent="0.25">
      <c r="A573" s="39"/>
      <c r="AA573" s="40"/>
      <c r="AB573" s="40"/>
      <c r="AC573" s="40"/>
      <c r="AD573" s="40"/>
    </row>
    <row r="574" spans="1:30" x14ac:dyDescent="0.25">
      <c r="A574" s="39"/>
      <c r="AA574" s="40"/>
      <c r="AB574" s="40"/>
      <c r="AC574" s="40"/>
      <c r="AD574" s="40"/>
    </row>
    <row r="575" spans="1:30" x14ac:dyDescent="0.25">
      <c r="A575" s="39"/>
      <c r="AA575" s="40"/>
      <c r="AB575" s="40"/>
      <c r="AC575" s="40"/>
      <c r="AD575" s="40"/>
    </row>
    <row r="576" spans="1:30" x14ac:dyDescent="0.25">
      <c r="A576" s="39"/>
      <c r="AA576" s="40"/>
      <c r="AB576" s="40"/>
      <c r="AC576" s="40"/>
      <c r="AD576" s="40"/>
    </row>
    <row r="577" spans="1:30" x14ac:dyDescent="0.25">
      <c r="A577" s="39"/>
      <c r="AA577" s="40"/>
      <c r="AB577" s="40"/>
      <c r="AC577" s="40"/>
      <c r="AD577" s="40"/>
    </row>
    <row r="578" spans="1:30" x14ac:dyDescent="0.25">
      <c r="A578" s="39"/>
      <c r="AA578" s="40"/>
      <c r="AB578" s="40"/>
      <c r="AC578" s="40"/>
      <c r="AD578" s="40"/>
    </row>
    <row r="579" spans="1:30" x14ac:dyDescent="0.25">
      <c r="A579" s="39"/>
      <c r="AA579" s="40"/>
      <c r="AB579" s="40"/>
      <c r="AC579" s="40"/>
      <c r="AD579" s="40"/>
    </row>
    <row r="580" spans="1:30" x14ac:dyDescent="0.25">
      <c r="A580" s="39"/>
      <c r="AA580" s="40"/>
      <c r="AB580" s="40"/>
      <c r="AC580" s="40"/>
      <c r="AD580" s="40"/>
    </row>
    <row r="581" spans="1:30" x14ac:dyDescent="0.25">
      <c r="A581" s="39"/>
      <c r="AA581" s="40"/>
      <c r="AB581" s="40"/>
      <c r="AC581" s="40"/>
      <c r="AD581" s="40"/>
    </row>
    <row r="582" spans="1:30" x14ac:dyDescent="0.25">
      <c r="A582" s="39"/>
      <c r="AA582" s="40"/>
      <c r="AB582" s="40"/>
      <c r="AC582" s="40"/>
      <c r="AD582" s="40"/>
    </row>
    <row r="583" spans="1:30" x14ac:dyDescent="0.25">
      <c r="A583" s="39"/>
      <c r="AA583" s="40"/>
      <c r="AB583" s="40"/>
      <c r="AC583" s="40"/>
      <c r="AD583" s="40"/>
    </row>
    <row r="584" spans="1:30" x14ac:dyDescent="0.25">
      <c r="A584" s="39"/>
      <c r="AA584" s="40"/>
      <c r="AB584" s="40"/>
      <c r="AC584" s="40"/>
      <c r="AD584" s="40"/>
    </row>
    <row r="585" spans="1:30" x14ac:dyDescent="0.25">
      <c r="A585" s="39"/>
      <c r="AA585" s="40"/>
      <c r="AB585" s="40"/>
      <c r="AC585" s="40"/>
      <c r="AD585" s="40"/>
    </row>
    <row r="586" spans="1:30" x14ac:dyDescent="0.25">
      <c r="A586" s="39"/>
      <c r="AA586" s="40"/>
      <c r="AB586" s="40"/>
      <c r="AC586" s="40"/>
      <c r="AD586" s="40"/>
    </row>
    <row r="587" spans="1:30" x14ac:dyDescent="0.25">
      <c r="A587" s="39"/>
      <c r="AA587" s="40"/>
      <c r="AB587" s="40"/>
      <c r="AC587" s="40"/>
      <c r="AD587" s="40"/>
    </row>
    <row r="588" spans="1:30" x14ac:dyDescent="0.25">
      <c r="A588" s="39"/>
      <c r="AA588" s="40"/>
      <c r="AB588" s="40"/>
      <c r="AC588" s="40"/>
      <c r="AD588" s="40"/>
    </row>
    <row r="589" spans="1:30" x14ac:dyDescent="0.25">
      <c r="A589" s="39"/>
      <c r="AA589" s="40"/>
      <c r="AB589" s="40"/>
      <c r="AC589" s="40"/>
      <c r="AD589" s="40"/>
    </row>
    <row r="590" spans="1:30" x14ac:dyDescent="0.25">
      <c r="A590" s="39"/>
      <c r="AA590" s="40"/>
      <c r="AB590" s="40"/>
      <c r="AC590" s="40"/>
      <c r="AD590" s="40"/>
    </row>
    <row r="591" spans="1:30" x14ac:dyDescent="0.25">
      <c r="A591" s="39"/>
      <c r="AA591" s="40"/>
      <c r="AB591" s="40"/>
      <c r="AC591" s="40"/>
      <c r="AD591" s="40"/>
    </row>
    <row r="592" spans="1:30" x14ac:dyDescent="0.25">
      <c r="A592" s="39"/>
      <c r="AA592" s="40"/>
      <c r="AB592" s="40"/>
      <c r="AC592" s="40"/>
      <c r="AD592" s="40"/>
    </row>
    <row r="593" spans="1:30" x14ac:dyDescent="0.25">
      <c r="A593" s="39"/>
      <c r="AA593" s="40"/>
      <c r="AB593" s="40"/>
      <c r="AC593" s="40"/>
      <c r="AD593" s="40"/>
    </row>
    <row r="594" spans="1:30" x14ac:dyDescent="0.25">
      <c r="A594" s="39"/>
      <c r="AA594" s="40"/>
      <c r="AB594" s="40"/>
      <c r="AC594" s="40"/>
      <c r="AD594" s="40"/>
    </row>
    <row r="595" spans="1:30" x14ac:dyDescent="0.25">
      <c r="A595" s="39"/>
      <c r="AA595" s="40"/>
      <c r="AB595" s="40"/>
      <c r="AC595" s="40"/>
      <c r="AD595" s="40"/>
    </row>
    <row r="596" spans="1:30" x14ac:dyDescent="0.25">
      <c r="A596" s="39"/>
      <c r="AA596" s="40"/>
      <c r="AB596" s="40"/>
      <c r="AC596" s="40"/>
      <c r="AD596" s="40"/>
    </row>
    <row r="597" spans="1:30" x14ac:dyDescent="0.25">
      <c r="A597" s="39"/>
      <c r="AA597" s="40"/>
      <c r="AB597" s="40"/>
      <c r="AC597" s="40"/>
      <c r="AD597" s="40"/>
    </row>
    <row r="598" spans="1:30" x14ac:dyDescent="0.25">
      <c r="A598" s="39"/>
      <c r="AA598" s="40"/>
      <c r="AB598" s="40"/>
      <c r="AC598" s="40"/>
      <c r="AD598" s="40"/>
    </row>
    <row r="599" spans="1:30" x14ac:dyDescent="0.25">
      <c r="A599" s="39"/>
      <c r="AA599" s="40"/>
      <c r="AB599" s="40"/>
      <c r="AC599" s="40"/>
      <c r="AD599" s="40"/>
    </row>
    <row r="600" spans="1:30" x14ac:dyDescent="0.25">
      <c r="A600" s="39"/>
      <c r="AA600" s="40"/>
      <c r="AB600" s="40"/>
      <c r="AC600" s="40"/>
      <c r="AD600" s="40"/>
    </row>
    <row r="601" spans="1:30" x14ac:dyDescent="0.25">
      <c r="A601" s="39"/>
      <c r="AA601" s="40"/>
      <c r="AB601" s="40"/>
      <c r="AC601" s="40"/>
      <c r="AD601" s="40"/>
    </row>
    <row r="602" spans="1:30" x14ac:dyDescent="0.25">
      <c r="A602" s="39"/>
      <c r="AA602" s="40"/>
      <c r="AB602" s="40"/>
      <c r="AC602" s="40"/>
      <c r="AD602" s="40"/>
    </row>
    <row r="603" spans="1:30" x14ac:dyDescent="0.25">
      <c r="A603" s="39"/>
      <c r="AA603" s="40"/>
      <c r="AB603" s="40"/>
      <c r="AC603" s="40"/>
      <c r="AD603" s="40"/>
    </row>
    <row r="604" spans="1:30" x14ac:dyDescent="0.25">
      <c r="A604" s="39"/>
      <c r="AA604" s="40"/>
      <c r="AB604" s="40"/>
      <c r="AC604" s="40"/>
      <c r="AD604" s="40"/>
    </row>
    <row r="605" spans="1:30" x14ac:dyDescent="0.25">
      <c r="A605" s="39"/>
      <c r="AA605" s="40"/>
      <c r="AB605" s="40"/>
      <c r="AC605" s="40"/>
      <c r="AD605" s="40"/>
    </row>
    <row r="606" spans="1:30" x14ac:dyDescent="0.25">
      <c r="A606" s="39"/>
      <c r="AA606" s="40"/>
      <c r="AB606" s="40"/>
      <c r="AC606" s="40"/>
      <c r="AD606" s="40"/>
    </row>
    <row r="607" spans="1:30" x14ac:dyDescent="0.25">
      <c r="A607" s="39"/>
      <c r="AA607" s="40"/>
      <c r="AB607" s="40"/>
      <c r="AC607" s="40"/>
      <c r="AD607" s="40"/>
    </row>
    <row r="608" spans="1:30" x14ac:dyDescent="0.25">
      <c r="A608" s="39"/>
      <c r="AA608" s="40"/>
      <c r="AB608" s="40"/>
      <c r="AC608" s="40"/>
      <c r="AD608" s="40"/>
    </row>
    <row r="609" spans="1:30" x14ac:dyDescent="0.25">
      <c r="A609" s="39"/>
      <c r="AA609" s="40"/>
      <c r="AB609" s="40"/>
      <c r="AC609" s="40"/>
      <c r="AD609" s="40"/>
    </row>
    <row r="610" spans="1:30" x14ac:dyDescent="0.25">
      <c r="A610" s="39"/>
      <c r="AA610" s="40"/>
      <c r="AB610" s="40"/>
      <c r="AC610" s="40"/>
      <c r="AD610" s="40"/>
    </row>
    <row r="611" spans="1:30" x14ac:dyDescent="0.25">
      <c r="A611" s="39"/>
      <c r="AA611" s="40"/>
      <c r="AB611" s="40"/>
      <c r="AC611" s="40"/>
      <c r="AD611" s="40"/>
    </row>
    <row r="612" spans="1:30" x14ac:dyDescent="0.25">
      <c r="A612" s="39"/>
      <c r="AA612" s="40"/>
      <c r="AB612" s="40"/>
      <c r="AC612" s="40"/>
      <c r="AD612" s="40"/>
    </row>
    <row r="613" spans="1:30" x14ac:dyDescent="0.25">
      <c r="A613" s="39"/>
      <c r="AA613" s="40"/>
      <c r="AB613" s="40"/>
      <c r="AC613" s="40"/>
      <c r="AD613" s="40"/>
    </row>
    <row r="614" spans="1:30" x14ac:dyDescent="0.25">
      <c r="A614" s="39"/>
      <c r="AA614" s="40"/>
      <c r="AB614" s="40"/>
      <c r="AC614" s="40"/>
      <c r="AD614" s="40"/>
    </row>
    <row r="615" spans="1:30" x14ac:dyDescent="0.25">
      <c r="A615" s="39"/>
      <c r="AA615" s="40"/>
      <c r="AB615" s="40"/>
      <c r="AC615" s="40"/>
      <c r="AD615" s="40"/>
    </row>
    <row r="616" spans="1:30" x14ac:dyDescent="0.25">
      <c r="A616" s="39"/>
      <c r="AA616" s="40"/>
      <c r="AB616" s="40"/>
      <c r="AC616" s="40"/>
      <c r="AD616" s="40"/>
    </row>
    <row r="617" spans="1:30" x14ac:dyDescent="0.25">
      <c r="A617" s="39"/>
      <c r="AA617" s="40"/>
      <c r="AB617" s="40"/>
      <c r="AC617" s="40"/>
      <c r="AD617" s="40"/>
    </row>
    <row r="618" spans="1:30" x14ac:dyDescent="0.25">
      <c r="A618" s="39"/>
      <c r="AA618" s="40"/>
      <c r="AB618" s="40"/>
      <c r="AC618" s="40"/>
      <c r="AD618" s="40"/>
    </row>
    <row r="619" spans="1:30" x14ac:dyDescent="0.25">
      <c r="A619" s="39"/>
      <c r="AA619" s="40"/>
      <c r="AB619" s="40"/>
      <c r="AC619" s="40"/>
      <c r="AD619" s="40"/>
    </row>
    <row r="620" spans="1:30" x14ac:dyDescent="0.25">
      <c r="A620" s="39"/>
      <c r="AA620" s="40"/>
      <c r="AB620" s="40"/>
      <c r="AC620" s="40"/>
      <c r="AD620" s="40"/>
    </row>
    <row r="621" spans="1:30" x14ac:dyDescent="0.25">
      <c r="A621" s="39"/>
      <c r="AA621" s="40"/>
      <c r="AB621" s="40"/>
      <c r="AC621" s="40"/>
      <c r="AD621" s="40"/>
    </row>
    <row r="622" spans="1:30" x14ac:dyDescent="0.25">
      <c r="A622" s="39"/>
      <c r="AA622" s="40"/>
      <c r="AB622" s="40"/>
      <c r="AC622" s="40"/>
      <c r="AD622" s="40"/>
    </row>
    <row r="623" spans="1:30" x14ac:dyDescent="0.25">
      <c r="A623" s="39"/>
      <c r="AA623" s="40"/>
      <c r="AB623" s="40"/>
      <c r="AC623" s="40"/>
      <c r="AD623" s="40"/>
    </row>
    <row r="624" spans="1:30" x14ac:dyDescent="0.25">
      <c r="A624" s="39"/>
      <c r="AA624" s="40"/>
      <c r="AB624" s="40"/>
      <c r="AC624" s="40"/>
      <c r="AD624" s="40"/>
    </row>
    <row r="625" spans="1:30" x14ac:dyDescent="0.25">
      <c r="A625" s="39"/>
      <c r="AA625" s="40"/>
      <c r="AB625" s="40"/>
      <c r="AC625" s="40"/>
      <c r="AD625" s="40"/>
    </row>
    <row r="626" spans="1:30" x14ac:dyDescent="0.25">
      <c r="A626" s="39"/>
      <c r="AA626" s="40"/>
      <c r="AB626" s="40"/>
      <c r="AC626" s="40"/>
      <c r="AD626" s="40"/>
    </row>
    <row r="627" spans="1:30" x14ac:dyDescent="0.25">
      <c r="A627" s="39"/>
      <c r="AA627" s="40"/>
      <c r="AB627" s="40"/>
      <c r="AC627" s="40"/>
      <c r="AD627" s="40"/>
    </row>
    <row r="628" spans="1:30" x14ac:dyDescent="0.25">
      <c r="A628" s="39"/>
      <c r="AA628" s="40"/>
      <c r="AB628" s="40"/>
      <c r="AC628" s="40"/>
      <c r="AD628" s="40"/>
    </row>
    <row r="629" spans="1:30" x14ac:dyDescent="0.25">
      <c r="A629" s="39"/>
      <c r="AA629" s="40"/>
      <c r="AB629" s="40"/>
      <c r="AC629" s="40"/>
      <c r="AD629" s="40"/>
    </row>
    <row r="630" spans="1:30" x14ac:dyDescent="0.25">
      <c r="A630" s="39"/>
      <c r="AA630" s="40"/>
      <c r="AB630" s="40"/>
      <c r="AC630" s="40"/>
      <c r="AD630" s="40"/>
    </row>
    <row r="631" spans="1:30" x14ac:dyDescent="0.25">
      <c r="A631" s="39"/>
      <c r="AA631" s="40"/>
      <c r="AB631" s="40"/>
      <c r="AC631" s="40"/>
      <c r="AD631" s="40"/>
    </row>
    <row r="632" spans="1:30" x14ac:dyDescent="0.25">
      <c r="A632" s="39"/>
      <c r="AA632" s="40"/>
      <c r="AB632" s="40"/>
      <c r="AC632" s="40"/>
      <c r="AD632" s="40"/>
    </row>
    <row r="633" spans="1:30" x14ac:dyDescent="0.25">
      <c r="A633" s="39"/>
      <c r="AA633" s="40"/>
      <c r="AB633" s="40"/>
      <c r="AC633" s="40"/>
      <c r="AD633" s="40"/>
    </row>
    <row r="634" spans="1:30" x14ac:dyDescent="0.25">
      <c r="A634" s="39"/>
      <c r="AA634" s="40"/>
      <c r="AB634" s="40"/>
      <c r="AC634" s="40"/>
      <c r="AD634" s="40"/>
    </row>
    <row r="635" spans="1:30" x14ac:dyDescent="0.25">
      <c r="A635" s="39"/>
      <c r="AA635" s="40"/>
      <c r="AB635" s="40"/>
      <c r="AC635" s="40"/>
      <c r="AD635" s="40"/>
    </row>
    <row r="636" spans="1:30" x14ac:dyDescent="0.25">
      <c r="A636" s="39"/>
      <c r="AA636" s="40"/>
      <c r="AB636" s="40"/>
      <c r="AC636" s="40"/>
      <c r="AD636" s="40"/>
    </row>
    <row r="637" spans="1:30" x14ac:dyDescent="0.25">
      <c r="A637" s="39"/>
      <c r="AA637" s="40"/>
      <c r="AB637" s="40"/>
      <c r="AC637" s="40"/>
      <c r="AD637" s="40"/>
    </row>
    <row r="638" spans="1:30" x14ac:dyDescent="0.25">
      <c r="A638" s="39"/>
      <c r="AA638" s="40"/>
      <c r="AB638" s="40"/>
      <c r="AC638" s="40"/>
      <c r="AD638" s="40"/>
    </row>
    <row r="639" spans="1:30" x14ac:dyDescent="0.25">
      <c r="A639" s="39"/>
      <c r="AA639" s="40"/>
      <c r="AB639" s="40"/>
      <c r="AC639" s="40"/>
      <c r="AD639" s="40"/>
    </row>
    <row r="640" spans="1:30" x14ac:dyDescent="0.25">
      <c r="A640" s="39"/>
      <c r="AA640" s="40"/>
      <c r="AB640" s="40"/>
      <c r="AC640" s="40"/>
      <c r="AD640" s="40"/>
    </row>
    <row r="641" spans="1:30" x14ac:dyDescent="0.25">
      <c r="A641" s="39"/>
      <c r="AA641" s="40"/>
      <c r="AB641" s="40"/>
      <c r="AC641" s="40"/>
      <c r="AD641" s="40"/>
    </row>
    <row r="642" spans="1:30" x14ac:dyDescent="0.25">
      <c r="A642" s="39"/>
      <c r="AA642" s="40"/>
      <c r="AB642" s="40"/>
      <c r="AC642" s="40"/>
      <c r="AD642" s="40"/>
    </row>
    <row r="643" spans="1:30" x14ac:dyDescent="0.25">
      <c r="A643" s="39"/>
      <c r="AA643" s="40"/>
      <c r="AB643" s="40"/>
      <c r="AC643" s="40"/>
      <c r="AD643" s="40"/>
    </row>
    <row r="644" spans="1:30" x14ac:dyDescent="0.25">
      <c r="A644" s="39"/>
      <c r="AA644" s="40"/>
      <c r="AB644" s="40"/>
      <c r="AC644" s="40"/>
      <c r="AD644" s="40"/>
    </row>
    <row r="645" spans="1:30" x14ac:dyDescent="0.25">
      <c r="A645" s="39"/>
      <c r="AA645" s="40"/>
      <c r="AB645" s="40"/>
      <c r="AC645" s="40"/>
      <c r="AD645" s="40"/>
    </row>
    <row r="646" spans="1:30" x14ac:dyDescent="0.25">
      <c r="A646" s="39"/>
      <c r="AA646" s="40"/>
      <c r="AB646" s="40"/>
      <c r="AC646" s="40"/>
      <c r="AD646" s="40"/>
    </row>
    <row r="647" spans="1:30" x14ac:dyDescent="0.25">
      <c r="A647" s="39"/>
      <c r="AA647" s="40"/>
      <c r="AB647" s="40"/>
      <c r="AC647" s="40"/>
      <c r="AD647" s="40"/>
    </row>
    <row r="648" spans="1:30" x14ac:dyDescent="0.25">
      <c r="A648" s="39"/>
      <c r="AA648" s="40"/>
      <c r="AB648" s="40"/>
      <c r="AC648" s="40"/>
      <c r="AD648" s="40"/>
    </row>
    <row r="649" spans="1:30" x14ac:dyDescent="0.25">
      <c r="A649" s="39"/>
      <c r="AA649" s="40"/>
      <c r="AB649" s="40"/>
      <c r="AC649" s="40"/>
      <c r="AD649" s="40"/>
    </row>
    <row r="650" spans="1:30" x14ac:dyDescent="0.25">
      <c r="A650" s="39"/>
      <c r="AA650" s="40"/>
      <c r="AB650" s="40"/>
      <c r="AC650" s="40"/>
      <c r="AD650" s="40"/>
    </row>
    <row r="651" spans="1:30" x14ac:dyDescent="0.25">
      <c r="A651" s="39"/>
      <c r="AA651" s="40"/>
      <c r="AB651" s="40"/>
      <c r="AC651" s="40"/>
      <c r="AD651" s="40"/>
    </row>
    <row r="652" spans="1:30" x14ac:dyDescent="0.25">
      <c r="A652" s="39"/>
      <c r="AA652" s="40"/>
      <c r="AB652" s="40"/>
      <c r="AC652" s="40"/>
      <c r="AD652" s="40"/>
    </row>
    <row r="653" spans="1:30" x14ac:dyDescent="0.25">
      <c r="A653" s="39"/>
      <c r="AA653" s="40"/>
      <c r="AB653" s="40"/>
      <c r="AC653" s="40"/>
      <c r="AD653" s="40"/>
    </row>
    <row r="654" spans="1:30" x14ac:dyDescent="0.25">
      <c r="A654" s="39"/>
      <c r="AA654" s="40"/>
      <c r="AB654" s="40"/>
      <c r="AC654" s="40"/>
      <c r="AD654" s="40"/>
    </row>
    <row r="655" spans="1:30" x14ac:dyDescent="0.25">
      <c r="A655" s="39"/>
      <c r="AA655" s="40"/>
      <c r="AB655" s="40"/>
      <c r="AC655" s="40"/>
      <c r="AD655" s="40"/>
    </row>
    <row r="656" spans="1:30" x14ac:dyDescent="0.25">
      <c r="A656" s="39"/>
      <c r="AA656" s="40"/>
      <c r="AB656" s="40"/>
      <c r="AC656" s="40"/>
      <c r="AD656" s="40"/>
    </row>
    <row r="657" spans="1:30" x14ac:dyDescent="0.25">
      <c r="A657" s="39"/>
      <c r="AA657" s="40"/>
      <c r="AB657" s="40"/>
      <c r="AC657" s="40"/>
      <c r="AD657" s="40"/>
    </row>
    <row r="658" spans="1:30" x14ac:dyDescent="0.25">
      <c r="A658" s="39"/>
      <c r="AA658" s="40"/>
      <c r="AB658" s="40"/>
      <c r="AC658" s="40"/>
      <c r="AD658" s="40"/>
    </row>
    <row r="659" spans="1:30" x14ac:dyDescent="0.25">
      <c r="A659" s="39"/>
      <c r="AA659" s="40"/>
      <c r="AB659" s="40"/>
      <c r="AC659" s="40"/>
      <c r="AD659" s="40"/>
    </row>
    <row r="660" spans="1:30" x14ac:dyDescent="0.25">
      <c r="A660" s="39"/>
      <c r="AA660" s="40"/>
      <c r="AB660" s="40"/>
      <c r="AC660" s="40"/>
      <c r="AD660" s="40"/>
    </row>
    <row r="661" spans="1:30" x14ac:dyDescent="0.25">
      <c r="A661" s="39"/>
      <c r="AA661" s="40"/>
      <c r="AB661" s="40"/>
      <c r="AC661" s="40"/>
      <c r="AD661" s="40"/>
    </row>
    <row r="662" spans="1:30" x14ac:dyDescent="0.25">
      <c r="A662" s="39"/>
      <c r="AA662" s="40"/>
      <c r="AB662" s="40"/>
      <c r="AC662" s="40"/>
      <c r="AD662" s="40"/>
    </row>
    <row r="663" spans="1:30" x14ac:dyDescent="0.25">
      <c r="A663" s="39"/>
      <c r="AA663" s="40"/>
      <c r="AB663" s="40"/>
      <c r="AC663" s="40"/>
      <c r="AD663" s="40"/>
    </row>
    <row r="664" spans="1:30" x14ac:dyDescent="0.25">
      <c r="A664" s="39"/>
      <c r="AA664" s="40"/>
      <c r="AB664" s="40"/>
      <c r="AC664" s="40"/>
      <c r="AD664" s="40"/>
    </row>
    <row r="665" spans="1:30" x14ac:dyDescent="0.25">
      <c r="A665" s="39"/>
      <c r="AA665" s="40"/>
      <c r="AB665" s="40"/>
      <c r="AC665" s="40"/>
      <c r="AD665" s="40"/>
    </row>
    <row r="666" spans="1:30" x14ac:dyDescent="0.25">
      <c r="A666" s="39"/>
      <c r="AA666" s="40"/>
      <c r="AB666" s="40"/>
      <c r="AC666" s="40"/>
      <c r="AD666" s="40"/>
    </row>
    <row r="667" spans="1:30" x14ac:dyDescent="0.25">
      <c r="A667" s="39"/>
      <c r="AA667" s="40"/>
      <c r="AB667" s="40"/>
      <c r="AC667" s="40"/>
      <c r="AD667" s="40"/>
    </row>
    <row r="668" spans="1:30" x14ac:dyDescent="0.25">
      <c r="A668" s="39"/>
      <c r="AA668" s="40"/>
      <c r="AB668" s="40"/>
      <c r="AC668" s="40"/>
      <c r="AD668" s="40"/>
    </row>
    <row r="669" spans="1:30" x14ac:dyDescent="0.25">
      <c r="A669" s="39"/>
      <c r="AA669" s="40"/>
      <c r="AB669" s="40"/>
      <c r="AC669" s="40"/>
      <c r="AD669" s="40"/>
    </row>
    <row r="670" spans="1:30" x14ac:dyDescent="0.25">
      <c r="A670" s="39"/>
      <c r="AA670" s="40"/>
      <c r="AB670" s="40"/>
      <c r="AC670" s="40"/>
      <c r="AD670" s="40"/>
    </row>
    <row r="671" spans="1:30" x14ac:dyDescent="0.25">
      <c r="A671" s="39"/>
      <c r="AA671" s="40"/>
      <c r="AB671" s="40"/>
      <c r="AC671" s="40"/>
      <c r="AD671" s="40"/>
    </row>
    <row r="672" spans="1:30" x14ac:dyDescent="0.25">
      <c r="A672" s="39"/>
      <c r="AA672" s="40"/>
      <c r="AB672" s="40"/>
      <c r="AC672" s="40"/>
      <c r="AD672" s="40"/>
    </row>
    <row r="673" spans="1:30" x14ac:dyDescent="0.25">
      <c r="A673" s="39"/>
      <c r="AA673" s="40"/>
      <c r="AB673" s="40"/>
      <c r="AC673" s="40"/>
      <c r="AD673" s="40"/>
    </row>
    <row r="674" spans="1:30" x14ac:dyDescent="0.25">
      <c r="A674" s="39"/>
      <c r="AA674" s="40"/>
      <c r="AB674" s="40"/>
      <c r="AC674" s="40"/>
      <c r="AD674" s="40"/>
    </row>
    <row r="675" spans="1:30" x14ac:dyDescent="0.25">
      <c r="A675" s="39"/>
      <c r="AA675" s="40"/>
      <c r="AB675" s="40"/>
      <c r="AC675" s="40"/>
      <c r="AD675" s="40"/>
    </row>
    <row r="676" spans="1:30" x14ac:dyDescent="0.25">
      <c r="A676" s="39"/>
      <c r="AA676" s="40"/>
      <c r="AB676" s="40"/>
      <c r="AC676" s="40"/>
      <c r="AD676" s="40"/>
    </row>
    <row r="677" spans="1:30" x14ac:dyDescent="0.25">
      <c r="A677" s="39"/>
      <c r="AA677" s="40"/>
      <c r="AB677" s="40"/>
      <c r="AC677" s="40"/>
      <c r="AD677" s="40"/>
    </row>
    <row r="678" spans="1:30" x14ac:dyDescent="0.25">
      <c r="A678" s="39"/>
      <c r="AA678" s="40"/>
      <c r="AB678" s="40"/>
      <c r="AC678" s="40"/>
      <c r="AD678" s="40"/>
    </row>
    <row r="679" spans="1:30" x14ac:dyDescent="0.25">
      <c r="A679" s="39"/>
      <c r="AA679" s="40"/>
      <c r="AB679" s="40"/>
      <c r="AC679" s="40"/>
      <c r="AD679" s="40"/>
    </row>
    <row r="680" spans="1:30" x14ac:dyDescent="0.25">
      <c r="A680" s="39"/>
      <c r="AA680" s="40"/>
      <c r="AB680" s="40"/>
      <c r="AC680" s="40"/>
      <c r="AD680" s="40"/>
    </row>
    <row r="681" spans="1:30" x14ac:dyDescent="0.25">
      <c r="A681" s="39"/>
      <c r="AA681" s="40"/>
      <c r="AB681" s="40"/>
      <c r="AC681" s="40"/>
      <c r="AD681" s="40"/>
    </row>
    <row r="682" spans="1:30" x14ac:dyDescent="0.25">
      <c r="A682" s="39"/>
      <c r="AA682" s="40"/>
      <c r="AB682" s="40"/>
      <c r="AC682" s="40"/>
      <c r="AD682" s="40"/>
    </row>
    <row r="683" spans="1:30" x14ac:dyDescent="0.25">
      <c r="A683" s="39"/>
      <c r="AA683" s="40"/>
      <c r="AB683" s="40"/>
      <c r="AC683" s="40"/>
      <c r="AD683" s="40"/>
    </row>
    <row r="684" spans="1:30" x14ac:dyDescent="0.25">
      <c r="A684" s="39"/>
      <c r="AA684" s="40"/>
      <c r="AB684" s="40"/>
      <c r="AC684" s="40"/>
      <c r="AD684" s="40"/>
    </row>
    <row r="685" spans="1:30" x14ac:dyDescent="0.25">
      <c r="A685" s="39"/>
      <c r="AA685" s="40"/>
      <c r="AB685" s="40"/>
      <c r="AC685" s="40"/>
      <c r="AD685" s="40"/>
    </row>
    <row r="686" spans="1:30" x14ac:dyDescent="0.25">
      <c r="A686" s="39"/>
      <c r="AA686" s="40"/>
      <c r="AB686" s="40"/>
      <c r="AC686" s="40"/>
      <c r="AD686" s="40"/>
    </row>
    <row r="687" spans="1:30" x14ac:dyDescent="0.25">
      <c r="A687" s="39"/>
      <c r="AA687" s="40"/>
      <c r="AB687" s="40"/>
      <c r="AC687" s="40"/>
      <c r="AD687" s="40"/>
    </row>
    <row r="688" spans="1:30" x14ac:dyDescent="0.25">
      <c r="A688" s="39"/>
      <c r="AA688" s="40"/>
      <c r="AB688" s="40"/>
      <c r="AC688" s="40"/>
      <c r="AD688" s="40"/>
    </row>
    <row r="689" spans="1:30" x14ac:dyDescent="0.25">
      <c r="A689" s="39"/>
      <c r="AA689" s="40"/>
      <c r="AB689" s="40"/>
      <c r="AC689" s="40"/>
      <c r="AD689" s="40"/>
    </row>
    <row r="690" spans="1:30" x14ac:dyDescent="0.25">
      <c r="A690" s="39"/>
      <c r="AA690" s="40"/>
      <c r="AB690" s="40"/>
      <c r="AC690" s="40"/>
      <c r="AD690" s="40"/>
    </row>
    <row r="691" spans="1:30" x14ac:dyDescent="0.25">
      <c r="A691" s="39"/>
      <c r="AA691" s="40"/>
      <c r="AB691" s="40"/>
      <c r="AC691" s="40"/>
      <c r="AD691" s="40"/>
    </row>
    <row r="692" spans="1:30" x14ac:dyDescent="0.25">
      <c r="A692" s="39"/>
      <c r="AA692" s="40"/>
      <c r="AB692" s="40"/>
      <c r="AC692" s="40"/>
      <c r="AD692" s="40"/>
    </row>
    <row r="693" spans="1:30" x14ac:dyDescent="0.25">
      <c r="A693" s="39"/>
      <c r="AA693" s="40"/>
      <c r="AB693" s="40"/>
      <c r="AC693" s="40"/>
      <c r="AD693" s="40"/>
    </row>
    <row r="694" spans="1:30" x14ac:dyDescent="0.25">
      <c r="A694" s="39"/>
      <c r="AA694" s="40"/>
      <c r="AB694" s="40"/>
      <c r="AC694" s="40"/>
      <c r="AD694" s="40"/>
    </row>
    <row r="695" spans="1:30" x14ac:dyDescent="0.25">
      <c r="A695" s="39"/>
      <c r="AA695" s="40"/>
      <c r="AB695" s="40"/>
      <c r="AC695" s="40"/>
      <c r="AD695" s="40"/>
    </row>
    <row r="696" spans="1:30" x14ac:dyDescent="0.25">
      <c r="A696" s="39"/>
      <c r="AA696" s="40"/>
      <c r="AB696" s="40"/>
      <c r="AC696" s="40"/>
      <c r="AD696" s="40"/>
    </row>
    <row r="697" spans="1:30" x14ac:dyDescent="0.25">
      <c r="A697" s="39"/>
      <c r="AA697" s="40"/>
      <c r="AB697" s="40"/>
      <c r="AC697" s="40"/>
      <c r="AD697" s="40"/>
    </row>
    <row r="698" spans="1:30" x14ac:dyDescent="0.25">
      <c r="A698" s="39"/>
      <c r="AA698" s="40"/>
      <c r="AB698" s="40"/>
      <c r="AC698" s="40"/>
      <c r="AD698" s="40"/>
    </row>
    <row r="699" spans="1:30" x14ac:dyDescent="0.25">
      <c r="A699" s="39"/>
      <c r="AA699" s="40"/>
      <c r="AB699" s="40"/>
      <c r="AC699" s="40"/>
      <c r="AD699" s="40"/>
    </row>
    <row r="700" spans="1:30" x14ac:dyDescent="0.25">
      <c r="A700" s="39"/>
      <c r="AA700" s="40"/>
      <c r="AB700" s="40"/>
      <c r="AC700" s="40"/>
      <c r="AD700" s="40"/>
    </row>
    <row r="701" spans="1:30" x14ac:dyDescent="0.25">
      <c r="A701" s="39"/>
      <c r="AA701" s="40"/>
      <c r="AB701" s="40"/>
      <c r="AC701" s="40"/>
      <c r="AD701" s="40"/>
    </row>
    <row r="702" spans="1:30" x14ac:dyDescent="0.25">
      <c r="A702" s="39"/>
      <c r="AA702" s="40"/>
      <c r="AB702" s="40"/>
      <c r="AC702" s="40"/>
      <c r="AD702" s="40"/>
    </row>
    <row r="703" spans="1:30" x14ac:dyDescent="0.25">
      <c r="A703" s="39"/>
      <c r="AA703" s="40"/>
      <c r="AB703" s="40"/>
      <c r="AC703" s="40"/>
      <c r="AD703" s="40"/>
    </row>
    <row r="704" spans="1:30" x14ac:dyDescent="0.25">
      <c r="A704" s="39"/>
      <c r="AA704" s="40"/>
      <c r="AB704" s="40"/>
      <c r="AC704" s="40"/>
      <c r="AD704" s="40"/>
    </row>
    <row r="705" spans="1:30" x14ac:dyDescent="0.25">
      <c r="A705" s="39"/>
      <c r="AA705" s="40"/>
      <c r="AB705" s="40"/>
      <c r="AC705" s="40"/>
      <c r="AD705" s="40"/>
    </row>
    <row r="706" spans="1:30" x14ac:dyDescent="0.25">
      <c r="A706" s="39"/>
      <c r="AA706" s="40"/>
      <c r="AB706" s="40"/>
      <c r="AC706" s="40"/>
      <c r="AD706" s="40"/>
    </row>
    <row r="707" spans="1:30" x14ac:dyDescent="0.25">
      <c r="A707" s="39"/>
      <c r="AA707" s="40"/>
      <c r="AB707" s="40"/>
      <c r="AC707" s="40"/>
      <c r="AD707" s="40"/>
    </row>
    <row r="708" spans="1:30" x14ac:dyDescent="0.25">
      <c r="A708" s="39"/>
      <c r="AA708" s="40"/>
      <c r="AB708" s="40"/>
      <c r="AC708" s="40"/>
      <c r="AD708" s="40"/>
    </row>
    <row r="709" spans="1:30" x14ac:dyDescent="0.25">
      <c r="A709" s="39"/>
      <c r="AA709" s="40"/>
      <c r="AB709" s="40"/>
      <c r="AC709" s="40"/>
      <c r="AD709" s="40"/>
    </row>
    <row r="710" spans="1:30" x14ac:dyDescent="0.25">
      <c r="A710" s="39"/>
      <c r="AA710" s="40"/>
      <c r="AB710" s="40"/>
      <c r="AC710" s="40"/>
      <c r="AD710" s="40"/>
    </row>
    <row r="711" spans="1:30" x14ac:dyDescent="0.25">
      <c r="A711" s="39"/>
      <c r="AA711" s="40"/>
      <c r="AB711" s="40"/>
      <c r="AC711" s="40"/>
      <c r="AD711" s="40"/>
    </row>
    <row r="712" spans="1:30" x14ac:dyDescent="0.25">
      <c r="A712" s="39"/>
      <c r="AA712" s="40"/>
      <c r="AB712" s="40"/>
      <c r="AC712" s="40"/>
      <c r="AD712" s="40"/>
    </row>
    <row r="713" spans="1:30" x14ac:dyDescent="0.25">
      <c r="A713" s="39"/>
      <c r="AA713" s="40"/>
      <c r="AB713" s="40"/>
      <c r="AC713" s="40"/>
      <c r="AD713" s="40"/>
    </row>
    <row r="714" spans="1:30" x14ac:dyDescent="0.25">
      <c r="A714" s="39"/>
      <c r="AA714" s="40"/>
      <c r="AB714" s="40"/>
      <c r="AC714" s="40"/>
      <c r="AD714" s="40"/>
    </row>
    <row r="715" spans="1:30" x14ac:dyDescent="0.25">
      <c r="A715" s="39"/>
      <c r="AA715" s="40"/>
      <c r="AB715" s="40"/>
      <c r="AC715" s="40"/>
      <c r="AD715" s="40"/>
    </row>
    <row r="716" spans="1:30" x14ac:dyDescent="0.25">
      <c r="A716" s="39"/>
      <c r="AA716" s="40"/>
      <c r="AB716" s="40"/>
      <c r="AC716" s="40"/>
      <c r="AD716" s="40"/>
    </row>
    <row r="717" spans="1:30" x14ac:dyDescent="0.25">
      <c r="A717" s="39"/>
      <c r="AA717" s="40"/>
      <c r="AB717" s="40"/>
      <c r="AC717" s="40"/>
      <c r="AD717" s="40"/>
    </row>
    <row r="718" spans="1:30" x14ac:dyDescent="0.25">
      <c r="A718" s="39"/>
      <c r="AA718" s="40"/>
      <c r="AB718" s="40"/>
      <c r="AC718" s="40"/>
      <c r="AD718" s="40"/>
    </row>
    <row r="719" spans="1:30" x14ac:dyDescent="0.25">
      <c r="A719" s="39"/>
      <c r="AA719" s="40"/>
      <c r="AB719" s="40"/>
      <c r="AC719" s="40"/>
      <c r="AD719" s="40"/>
    </row>
    <row r="720" spans="1:30" x14ac:dyDescent="0.25">
      <c r="A720" s="39"/>
      <c r="AA720" s="40"/>
      <c r="AB720" s="40"/>
      <c r="AC720" s="40"/>
      <c r="AD720" s="40"/>
    </row>
    <row r="721" spans="1:30" x14ac:dyDescent="0.25">
      <c r="A721" s="39"/>
      <c r="AA721" s="40"/>
      <c r="AB721" s="40"/>
      <c r="AC721" s="40"/>
      <c r="AD721" s="40"/>
    </row>
    <row r="722" spans="1:30" x14ac:dyDescent="0.25">
      <c r="A722" s="39"/>
      <c r="AA722" s="40"/>
      <c r="AB722" s="40"/>
      <c r="AC722" s="40"/>
      <c r="AD722" s="40"/>
    </row>
    <row r="723" spans="1:30" x14ac:dyDescent="0.25">
      <c r="A723" s="39"/>
      <c r="AA723" s="40"/>
      <c r="AB723" s="40"/>
      <c r="AC723" s="40"/>
      <c r="AD723" s="40"/>
    </row>
    <row r="724" spans="1:30" x14ac:dyDescent="0.25">
      <c r="A724" s="39"/>
      <c r="AA724" s="40"/>
      <c r="AB724" s="40"/>
      <c r="AC724" s="40"/>
      <c r="AD724" s="40"/>
    </row>
    <row r="725" spans="1:30" x14ac:dyDescent="0.25">
      <c r="A725" s="39"/>
      <c r="AA725" s="40"/>
      <c r="AB725" s="40"/>
      <c r="AC725" s="40"/>
      <c r="AD725" s="40"/>
    </row>
    <row r="726" spans="1:30" x14ac:dyDescent="0.25">
      <c r="A726" s="39"/>
      <c r="AA726" s="40"/>
      <c r="AB726" s="40"/>
      <c r="AC726" s="40"/>
      <c r="AD726" s="40"/>
    </row>
    <row r="727" spans="1:30" x14ac:dyDescent="0.25">
      <c r="A727" s="39"/>
      <c r="AA727" s="40"/>
      <c r="AB727" s="40"/>
      <c r="AC727" s="40"/>
      <c r="AD727" s="40"/>
    </row>
    <row r="728" spans="1:30" x14ac:dyDescent="0.25">
      <c r="A728" s="39"/>
      <c r="AA728" s="40"/>
      <c r="AB728" s="40"/>
      <c r="AC728" s="40"/>
      <c r="AD728" s="40"/>
    </row>
    <row r="729" spans="1:30" x14ac:dyDescent="0.25">
      <c r="A729" s="39"/>
      <c r="AA729" s="40"/>
      <c r="AB729" s="40"/>
      <c r="AC729" s="40"/>
      <c r="AD729" s="40"/>
    </row>
    <row r="730" spans="1:30" x14ac:dyDescent="0.25">
      <c r="A730" s="39"/>
      <c r="AA730" s="40"/>
      <c r="AB730" s="40"/>
      <c r="AC730" s="40"/>
      <c r="AD730" s="40"/>
    </row>
    <row r="731" spans="1:30" x14ac:dyDescent="0.25">
      <c r="A731" s="39"/>
      <c r="AA731" s="40"/>
      <c r="AB731" s="40"/>
      <c r="AC731" s="40"/>
      <c r="AD731" s="40"/>
    </row>
    <row r="732" spans="1:30" x14ac:dyDescent="0.25">
      <c r="A732" s="39"/>
      <c r="AA732" s="40"/>
      <c r="AB732" s="40"/>
      <c r="AC732" s="40"/>
      <c r="AD732" s="40"/>
    </row>
    <row r="733" spans="1:30" x14ac:dyDescent="0.25">
      <c r="A733" s="39"/>
      <c r="AA733" s="40"/>
      <c r="AB733" s="40"/>
      <c r="AC733" s="40"/>
      <c r="AD733" s="40"/>
    </row>
    <row r="734" spans="1:30" x14ac:dyDescent="0.25">
      <c r="A734" s="39"/>
      <c r="AA734" s="40"/>
      <c r="AB734" s="40"/>
      <c r="AC734" s="40"/>
      <c r="AD734" s="40"/>
    </row>
    <row r="735" spans="1:30" x14ac:dyDescent="0.25">
      <c r="A735" s="39"/>
      <c r="AA735" s="40"/>
      <c r="AB735" s="40"/>
      <c r="AC735" s="40"/>
      <c r="AD735" s="40"/>
    </row>
    <row r="736" spans="1:30" x14ac:dyDescent="0.25">
      <c r="A736" s="39"/>
      <c r="AA736" s="40"/>
      <c r="AB736" s="40"/>
      <c r="AC736" s="40"/>
      <c r="AD736" s="40"/>
    </row>
    <row r="737" spans="1:30" x14ac:dyDescent="0.25">
      <c r="A737" s="39"/>
      <c r="AA737" s="40"/>
      <c r="AB737" s="40"/>
      <c r="AC737" s="40"/>
      <c r="AD737" s="40"/>
    </row>
    <row r="738" spans="1:30" x14ac:dyDescent="0.25">
      <c r="A738" s="39"/>
      <c r="AA738" s="40"/>
      <c r="AB738" s="40"/>
      <c r="AC738" s="40"/>
      <c r="AD738" s="40"/>
    </row>
    <row r="739" spans="1:30" x14ac:dyDescent="0.25">
      <c r="A739" s="39"/>
      <c r="AA739" s="40"/>
      <c r="AB739" s="40"/>
      <c r="AC739" s="40"/>
      <c r="AD739" s="40"/>
    </row>
    <row r="740" spans="1:30" x14ac:dyDescent="0.25">
      <c r="A740" s="39"/>
      <c r="AA740" s="40"/>
      <c r="AB740" s="40"/>
      <c r="AC740" s="40"/>
      <c r="AD740" s="40"/>
    </row>
    <row r="741" spans="1:30" x14ac:dyDescent="0.25">
      <c r="A741" s="39"/>
      <c r="AA741" s="40"/>
      <c r="AB741" s="40"/>
      <c r="AC741" s="40"/>
      <c r="AD741" s="40"/>
    </row>
    <row r="742" spans="1:30" x14ac:dyDescent="0.25">
      <c r="A742" s="39"/>
      <c r="AA742" s="40"/>
      <c r="AB742" s="40"/>
      <c r="AC742" s="40"/>
      <c r="AD742" s="40"/>
    </row>
    <row r="743" spans="1:30" x14ac:dyDescent="0.25">
      <c r="A743" s="39"/>
      <c r="AA743" s="40"/>
      <c r="AB743" s="40"/>
      <c r="AC743" s="40"/>
      <c r="AD743" s="40"/>
    </row>
    <row r="744" spans="1:30" x14ac:dyDescent="0.25">
      <c r="A744" s="39"/>
      <c r="AA744" s="40"/>
      <c r="AB744" s="40"/>
      <c r="AC744" s="40"/>
      <c r="AD744" s="40"/>
    </row>
    <row r="745" spans="1:30" x14ac:dyDescent="0.25">
      <c r="A745" s="39"/>
      <c r="AA745" s="40"/>
      <c r="AB745" s="40"/>
      <c r="AC745" s="40"/>
      <c r="AD745" s="40"/>
    </row>
    <row r="746" spans="1:30" x14ac:dyDescent="0.25">
      <c r="A746" s="39"/>
      <c r="AA746" s="40"/>
      <c r="AB746" s="40"/>
      <c r="AC746" s="40"/>
      <c r="AD746" s="40"/>
    </row>
    <row r="747" spans="1:30" x14ac:dyDescent="0.25">
      <c r="A747" s="39"/>
      <c r="AA747" s="40"/>
      <c r="AB747" s="40"/>
      <c r="AC747" s="40"/>
      <c r="AD747" s="40"/>
    </row>
    <row r="748" spans="1:30" x14ac:dyDescent="0.25">
      <c r="A748" s="39"/>
      <c r="AA748" s="40"/>
      <c r="AB748" s="40"/>
      <c r="AC748" s="40"/>
      <c r="AD748" s="40"/>
    </row>
    <row r="749" spans="1:30" x14ac:dyDescent="0.25">
      <c r="A749" s="39"/>
      <c r="AA749" s="40"/>
      <c r="AB749" s="40"/>
      <c r="AC749" s="40"/>
      <c r="AD749" s="40"/>
    </row>
    <row r="750" spans="1:30" x14ac:dyDescent="0.25">
      <c r="A750" s="39"/>
      <c r="AA750" s="40"/>
      <c r="AB750" s="40"/>
      <c r="AC750" s="40"/>
      <c r="AD750" s="40"/>
    </row>
    <row r="751" spans="1:30" x14ac:dyDescent="0.25">
      <c r="A751" s="39"/>
      <c r="AA751" s="40"/>
      <c r="AB751" s="40"/>
      <c r="AC751" s="40"/>
      <c r="AD751" s="40"/>
    </row>
    <row r="752" spans="1:30" x14ac:dyDescent="0.25">
      <c r="A752" s="39"/>
      <c r="AA752" s="40"/>
      <c r="AB752" s="40"/>
      <c r="AC752" s="40"/>
      <c r="AD752" s="40"/>
    </row>
    <row r="753" spans="1:30" x14ac:dyDescent="0.25">
      <c r="A753" s="39"/>
      <c r="AA753" s="40"/>
      <c r="AB753" s="40"/>
      <c r="AC753" s="40"/>
      <c r="AD753" s="40"/>
    </row>
    <row r="754" spans="1:30" x14ac:dyDescent="0.25">
      <c r="A754" s="39"/>
      <c r="AA754" s="40"/>
      <c r="AB754" s="40"/>
      <c r="AC754" s="40"/>
      <c r="AD754" s="40"/>
    </row>
    <row r="755" spans="1:30" x14ac:dyDescent="0.25">
      <c r="A755" s="39"/>
      <c r="AA755" s="40"/>
      <c r="AB755" s="40"/>
      <c r="AC755" s="40"/>
      <c r="AD755" s="40"/>
    </row>
    <row r="756" spans="1:30" x14ac:dyDescent="0.25">
      <c r="A756" s="39"/>
      <c r="AA756" s="40"/>
      <c r="AB756" s="40"/>
      <c r="AC756" s="40"/>
      <c r="AD756" s="40"/>
    </row>
    <row r="757" spans="1:30" x14ac:dyDescent="0.25">
      <c r="A757" s="39"/>
      <c r="AA757" s="40"/>
      <c r="AB757" s="40"/>
      <c r="AC757" s="40"/>
      <c r="AD757" s="40"/>
    </row>
    <row r="758" spans="1:30" x14ac:dyDescent="0.25">
      <c r="A758" s="39"/>
      <c r="AA758" s="40"/>
      <c r="AB758" s="40"/>
      <c r="AC758" s="40"/>
      <c r="AD758" s="40"/>
    </row>
    <row r="759" spans="1:30" x14ac:dyDescent="0.25">
      <c r="A759" s="39"/>
      <c r="AA759" s="40"/>
      <c r="AB759" s="40"/>
      <c r="AC759" s="40"/>
      <c r="AD759" s="40"/>
    </row>
    <row r="760" spans="1:30" x14ac:dyDescent="0.25">
      <c r="A760" s="39"/>
      <c r="AA760" s="40"/>
      <c r="AB760" s="40"/>
      <c r="AC760" s="40"/>
      <c r="AD760" s="40"/>
    </row>
    <row r="761" spans="1:30" x14ac:dyDescent="0.25">
      <c r="A761" s="39"/>
      <c r="AA761" s="40"/>
      <c r="AB761" s="40"/>
      <c r="AC761" s="40"/>
      <c r="AD761" s="40"/>
    </row>
    <row r="762" spans="1:30" x14ac:dyDescent="0.25">
      <c r="A762" s="39"/>
      <c r="AA762" s="40"/>
      <c r="AB762" s="40"/>
      <c r="AC762" s="40"/>
      <c r="AD762" s="40"/>
    </row>
    <row r="763" spans="1:30" x14ac:dyDescent="0.25">
      <c r="A763" s="39"/>
      <c r="AA763" s="40"/>
      <c r="AB763" s="40"/>
      <c r="AC763" s="40"/>
      <c r="AD763" s="40"/>
    </row>
    <row r="764" spans="1:30" x14ac:dyDescent="0.25">
      <c r="A764" s="39"/>
      <c r="AA764" s="40"/>
      <c r="AB764" s="40"/>
      <c r="AC764" s="40"/>
      <c r="AD764" s="40"/>
    </row>
    <row r="765" spans="1:30" x14ac:dyDescent="0.25">
      <c r="A765" s="39"/>
      <c r="AA765" s="40"/>
      <c r="AB765" s="40"/>
      <c r="AC765" s="40"/>
      <c r="AD765" s="40"/>
    </row>
    <row r="766" spans="1:30" x14ac:dyDescent="0.25">
      <c r="A766" s="39"/>
      <c r="AA766" s="40"/>
      <c r="AB766" s="40"/>
      <c r="AC766" s="40"/>
      <c r="AD766" s="40"/>
    </row>
    <row r="767" spans="1:30" x14ac:dyDescent="0.25">
      <c r="A767" s="39"/>
      <c r="AA767" s="40"/>
      <c r="AB767" s="40"/>
      <c r="AC767" s="40"/>
      <c r="AD767" s="40"/>
    </row>
    <row r="768" spans="1:30" x14ac:dyDescent="0.25">
      <c r="A768" s="39"/>
      <c r="AA768" s="40"/>
      <c r="AB768" s="40"/>
      <c r="AC768" s="40"/>
      <c r="AD768" s="40"/>
    </row>
    <row r="769" spans="1:30" x14ac:dyDescent="0.25">
      <c r="A769" s="39"/>
      <c r="AA769" s="40"/>
      <c r="AB769" s="40"/>
      <c r="AC769" s="40"/>
      <c r="AD769" s="40"/>
    </row>
    <row r="770" spans="1:30" x14ac:dyDescent="0.25">
      <c r="A770" s="39"/>
      <c r="AA770" s="40"/>
      <c r="AB770" s="40"/>
      <c r="AC770" s="40"/>
      <c r="AD770" s="40"/>
    </row>
    <row r="771" spans="1:30" x14ac:dyDescent="0.25">
      <c r="A771" s="39"/>
      <c r="AA771" s="40"/>
      <c r="AB771" s="40"/>
      <c r="AC771" s="40"/>
      <c r="AD771" s="40"/>
    </row>
    <row r="772" spans="1:30" x14ac:dyDescent="0.25">
      <c r="A772" s="39"/>
      <c r="AA772" s="40"/>
      <c r="AB772" s="40"/>
      <c r="AC772" s="40"/>
      <c r="AD772" s="40"/>
    </row>
    <row r="773" spans="1:30" x14ac:dyDescent="0.25">
      <c r="A773" s="39"/>
      <c r="AA773" s="40"/>
      <c r="AB773" s="40"/>
      <c r="AC773" s="40"/>
      <c r="AD773" s="40"/>
    </row>
    <row r="774" spans="1:30" x14ac:dyDescent="0.25">
      <c r="A774" s="39"/>
      <c r="AA774" s="40"/>
      <c r="AB774" s="40"/>
      <c r="AC774" s="40"/>
      <c r="AD774" s="40"/>
    </row>
    <row r="775" spans="1:30" x14ac:dyDescent="0.25">
      <c r="A775" s="39"/>
      <c r="AA775" s="40"/>
      <c r="AB775" s="40"/>
      <c r="AC775" s="40"/>
      <c r="AD775" s="40"/>
    </row>
    <row r="776" spans="1:30" x14ac:dyDescent="0.25">
      <c r="A776" s="39"/>
      <c r="AA776" s="40"/>
      <c r="AB776" s="40"/>
      <c r="AC776" s="40"/>
      <c r="AD776" s="40"/>
    </row>
    <row r="777" spans="1:30" x14ac:dyDescent="0.25">
      <c r="A777" s="39"/>
      <c r="AA777" s="40"/>
      <c r="AB777" s="40"/>
      <c r="AC777" s="40"/>
      <c r="AD777" s="40"/>
    </row>
    <row r="778" spans="1:30" x14ac:dyDescent="0.25">
      <c r="A778" s="39"/>
      <c r="AA778" s="40"/>
      <c r="AB778" s="40"/>
      <c r="AC778" s="40"/>
      <c r="AD778" s="40"/>
    </row>
    <row r="779" spans="1:30" x14ac:dyDescent="0.25">
      <c r="A779" s="39"/>
      <c r="AA779" s="40"/>
      <c r="AB779" s="40"/>
      <c r="AC779" s="40"/>
      <c r="AD779" s="40"/>
    </row>
    <row r="780" spans="1:30" x14ac:dyDescent="0.25">
      <c r="A780" s="39"/>
      <c r="AA780" s="40"/>
      <c r="AB780" s="40"/>
      <c r="AC780" s="40"/>
      <c r="AD780" s="40"/>
    </row>
    <row r="781" spans="1:30" x14ac:dyDescent="0.25">
      <c r="A781" s="39"/>
      <c r="AA781" s="40"/>
      <c r="AB781" s="40"/>
      <c r="AC781" s="40"/>
      <c r="AD781" s="40"/>
    </row>
    <row r="782" spans="1:30" x14ac:dyDescent="0.25">
      <c r="A782" s="39"/>
      <c r="AA782" s="40"/>
      <c r="AB782" s="40"/>
      <c r="AC782" s="40"/>
      <c r="AD782" s="40"/>
    </row>
    <row r="783" spans="1:30" x14ac:dyDescent="0.25">
      <c r="A783" s="39"/>
      <c r="AA783" s="40"/>
      <c r="AB783" s="40"/>
      <c r="AC783" s="40"/>
      <c r="AD783" s="40"/>
    </row>
    <row r="784" spans="1:30" x14ac:dyDescent="0.25">
      <c r="A784" s="39"/>
      <c r="AA784" s="40"/>
      <c r="AB784" s="40"/>
      <c r="AC784" s="40"/>
      <c r="AD784" s="40"/>
    </row>
    <row r="785" spans="1:30" x14ac:dyDescent="0.25">
      <c r="A785" s="39"/>
      <c r="AA785" s="40"/>
      <c r="AB785" s="40"/>
      <c r="AC785" s="40"/>
      <c r="AD785" s="40"/>
    </row>
    <row r="786" spans="1:30" x14ac:dyDescent="0.25">
      <c r="A786" s="39"/>
      <c r="AA786" s="40"/>
      <c r="AB786" s="40"/>
      <c r="AC786" s="40"/>
      <c r="AD786" s="40"/>
    </row>
    <row r="787" spans="1:30" x14ac:dyDescent="0.25">
      <c r="A787" s="39"/>
      <c r="AA787" s="40"/>
      <c r="AB787" s="40"/>
      <c r="AC787" s="40"/>
      <c r="AD787" s="40"/>
    </row>
    <row r="788" spans="1:30" x14ac:dyDescent="0.25">
      <c r="A788" s="39"/>
      <c r="AA788" s="40"/>
      <c r="AB788" s="40"/>
      <c r="AC788" s="40"/>
      <c r="AD788" s="40"/>
    </row>
    <row r="789" spans="1:30" x14ac:dyDescent="0.25">
      <c r="A789" s="39"/>
      <c r="AA789" s="40"/>
      <c r="AB789" s="40"/>
      <c r="AC789" s="40"/>
      <c r="AD789" s="40"/>
    </row>
    <row r="790" spans="1:30" x14ac:dyDescent="0.25">
      <c r="A790" s="39"/>
      <c r="AA790" s="40"/>
      <c r="AB790" s="40"/>
      <c r="AC790" s="40"/>
      <c r="AD790" s="40"/>
    </row>
    <row r="791" spans="1:30" x14ac:dyDescent="0.25">
      <c r="A791" s="39"/>
      <c r="AA791" s="40"/>
      <c r="AB791" s="40"/>
      <c r="AC791" s="40"/>
      <c r="AD791" s="40"/>
    </row>
    <row r="792" spans="1:30" x14ac:dyDescent="0.25">
      <c r="A792" s="39"/>
      <c r="AA792" s="40"/>
      <c r="AB792" s="40"/>
      <c r="AC792" s="40"/>
      <c r="AD792" s="40"/>
    </row>
    <row r="793" spans="1:30" x14ac:dyDescent="0.25">
      <c r="A793" s="39"/>
      <c r="AA793" s="40"/>
      <c r="AB793" s="40"/>
      <c r="AC793" s="40"/>
      <c r="AD793" s="40"/>
    </row>
    <row r="794" spans="1:30" x14ac:dyDescent="0.25">
      <c r="A794" s="39"/>
      <c r="AA794" s="40"/>
      <c r="AB794" s="40"/>
      <c r="AC794" s="40"/>
      <c r="AD794" s="40"/>
    </row>
    <row r="795" spans="1:30" x14ac:dyDescent="0.25">
      <c r="A795" s="39"/>
      <c r="AA795" s="40"/>
      <c r="AB795" s="40"/>
      <c r="AC795" s="40"/>
      <c r="AD795" s="40"/>
    </row>
    <row r="796" spans="1:30" x14ac:dyDescent="0.25">
      <c r="A796" s="39"/>
      <c r="AA796" s="40"/>
      <c r="AB796" s="40"/>
      <c r="AC796" s="40"/>
      <c r="AD796" s="40"/>
    </row>
    <row r="797" spans="1:30" x14ac:dyDescent="0.25">
      <c r="A797" s="39"/>
      <c r="AA797" s="40"/>
      <c r="AB797" s="40"/>
      <c r="AC797" s="40"/>
      <c r="AD797" s="40"/>
    </row>
    <row r="798" spans="1:30" x14ac:dyDescent="0.25">
      <c r="A798" s="39"/>
      <c r="AA798" s="40"/>
      <c r="AB798" s="40"/>
      <c r="AC798" s="40"/>
      <c r="AD798" s="40"/>
    </row>
    <row r="799" spans="1:30" x14ac:dyDescent="0.25">
      <c r="A799" s="39"/>
      <c r="AA799" s="40"/>
      <c r="AB799" s="40"/>
      <c r="AC799" s="40"/>
      <c r="AD799" s="40"/>
    </row>
    <row r="800" spans="1:30" x14ac:dyDescent="0.25">
      <c r="A800" s="39"/>
      <c r="AA800" s="40"/>
      <c r="AB800" s="40"/>
      <c r="AC800" s="40"/>
      <c r="AD800" s="40"/>
    </row>
    <row r="801" spans="1:30" x14ac:dyDescent="0.25">
      <c r="A801" s="39"/>
      <c r="AA801" s="40"/>
      <c r="AB801" s="40"/>
      <c r="AC801" s="40"/>
      <c r="AD801" s="40"/>
    </row>
    <row r="802" spans="1:30" x14ac:dyDescent="0.25">
      <c r="A802" s="39"/>
      <c r="AA802" s="40"/>
      <c r="AB802" s="40"/>
      <c r="AC802" s="40"/>
      <c r="AD802" s="40"/>
    </row>
    <row r="803" spans="1:30" x14ac:dyDescent="0.25">
      <c r="A803" s="39"/>
      <c r="AA803" s="40"/>
      <c r="AB803" s="40"/>
      <c r="AC803" s="40"/>
      <c r="AD803" s="40"/>
    </row>
    <row r="804" spans="1:30" x14ac:dyDescent="0.25">
      <c r="A804" s="39"/>
      <c r="AA804" s="40"/>
      <c r="AB804" s="40"/>
      <c r="AC804" s="40"/>
      <c r="AD804" s="40"/>
    </row>
    <row r="805" spans="1:30" x14ac:dyDescent="0.25">
      <c r="A805" s="39"/>
      <c r="AA805" s="40"/>
      <c r="AB805" s="40"/>
      <c r="AC805" s="40"/>
      <c r="AD805" s="40"/>
    </row>
    <row r="806" spans="1:30" x14ac:dyDescent="0.25">
      <c r="A806" s="39"/>
      <c r="AA806" s="40"/>
      <c r="AB806" s="40"/>
      <c r="AC806" s="40"/>
      <c r="AD806" s="40"/>
    </row>
    <row r="807" spans="1:30" x14ac:dyDescent="0.25">
      <c r="A807" s="39"/>
      <c r="AA807" s="40"/>
      <c r="AB807" s="40"/>
      <c r="AC807" s="40"/>
      <c r="AD807" s="40"/>
    </row>
    <row r="808" spans="1:30" x14ac:dyDescent="0.25">
      <c r="A808" s="39"/>
      <c r="AA808" s="40"/>
      <c r="AB808" s="40"/>
      <c r="AC808" s="40"/>
      <c r="AD808" s="40"/>
    </row>
    <row r="809" spans="1:30" x14ac:dyDescent="0.25">
      <c r="A809" s="39"/>
      <c r="AA809" s="40"/>
      <c r="AB809" s="40"/>
      <c r="AC809" s="40"/>
      <c r="AD809" s="40"/>
    </row>
    <row r="810" spans="1:30" x14ac:dyDescent="0.25">
      <c r="A810" s="39"/>
      <c r="AA810" s="40"/>
      <c r="AB810" s="40"/>
      <c r="AC810" s="40"/>
      <c r="AD810" s="40"/>
    </row>
    <row r="811" spans="1:30" x14ac:dyDescent="0.25">
      <c r="A811" s="39"/>
      <c r="AA811" s="40"/>
      <c r="AB811" s="40"/>
      <c r="AC811" s="40"/>
      <c r="AD811" s="40"/>
    </row>
    <row r="812" spans="1:30" x14ac:dyDescent="0.25">
      <c r="A812" s="39"/>
      <c r="AA812" s="40"/>
      <c r="AB812" s="40"/>
      <c r="AC812" s="40"/>
      <c r="AD812" s="40"/>
    </row>
    <row r="813" spans="1:30" x14ac:dyDescent="0.25">
      <c r="A813" s="39"/>
      <c r="AA813" s="40"/>
      <c r="AB813" s="40"/>
      <c r="AC813" s="40"/>
      <c r="AD813" s="40"/>
    </row>
    <row r="814" spans="1:30" x14ac:dyDescent="0.25">
      <c r="A814" s="39"/>
      <c r="AA814" s="40"/>
      <c r="AB814" s="40"/>
      <c r="AC814" s="40"/>
      <c r="AD814" s="40"/>
    </row>
    <row r="815" spans="1:30" x14ac:dyDescent="0.25">
      <c r="A815" s="39"/>
      <c r="AA815" s="40"/>
      <c r="AB815" s="40"/>
      <c r="AC815" s="40"/>
      <c r="AD815" s="40"/>
    </row>
    <row r="816" spans="1:30" x14ac:dyDescent="0.25">
      <c r="A816" s="39"/>
      <c r="AA816" s="40"/>
      <c r="AB816" s="40"/>
      <c r="AC816" s="40"/>
      <c r="AD816" s="40"/>
    </row>
    <row r="817" spans="1:30" x14ac:dyDescent="0.25">
      <c r="A817" s="39"/>
      <c r="AA817" s="40"/>
      <c r="AB817" s="40"/>
      <c r="AC817" s="40"/>
      <c r="AD817" s="40"/>
    </row>
    <row r="818" spans="1:30" x14ac:dyDescent="0.25">
      <c r="A818" s="39"/>
      <c r="AA818" s="40"/>
      <c r="AB818" s="40"/>
      <c r="AC818" s="40"/>
      <c r="AD818" s="40"/>
    </row>
    <row r="819" spans="1:30" x14ac:dyDescent="0.25">
      <c r="A819" s="39"/>
      <c r="AA819" s="40"/>
      <c r="AB819" s="40"/>
      <c r="AC819" s="40"/>
      <c r="AD819" s="40"/>
    </row>
    <row r="820" spans="1:30" x14ac:dyDescent="0.25">
      <c r="A820" s="39"/>
      <c r="AA820" s="40"/>
      <c r="AB820" s="40"/>
      <c r="AC820" s="40"/>
      <c r="AD820" s="40"/>
    </row>
    <row r="821" spans="1:30" x14ac:dyDescent="0.25">
      <c r="A821" s="39"/>
      <c r="AA821" s="40"/>
      <c r="AB821" s="40"/>
      <c r="AC821" s="40"/>
      <c r="AD821" s="40"/>
    </row>
    <row r="822" spans="1:30" x14ac:dyDescent="0.25">
      <c r="A822" s="39"/>
      <c r="AA822" s="40"/>
      <c r="AB822" s="40"/>
      <c r="AC822" s="40"/>
      <c r="AD822" s="40"/>
    </row>
    <row r="823" spans="1:30" x14ac:dyDescent="0.25">
      <c r="A823" s="39"/>
      <c r="AA823" s="40"/>
      <c r="AB823" s="40"/>
      <c r="AC823" s="40"/>
      <c r="AD823" s="40"/>
    </row>
    <row r="824" spans="1:30" x14ac:dyDescent="0.25">
      <c r="A824" s="39"/>
      <c r="AA824" s="40"/>
      <c r="AB824" s="40"/>
      <c r="AC824" s="40"/>
      <c r="AD824" s="40"/>
    </row>
    <row r="825" spans="1:30" x14ac:dyDescent="0.25">
      <c r="A825" s="39"/>
      <c r="AA825" s="40"/>
      <c r="AB825" s="40"/>
      <c r="AC825" s="40"/>
      <c r="AD825" s="40"/>
    </row>
    <row r="826" spans="1:30" x14ac:dyDescent="0.25">
      <c r="A826" s="39"/>
      <c r="AA826" s="40"/>
      <c r="AB826" s="40"/>
      <c r="AC826" s="40"/>
      <c r="AD826" s="40"/>
    </row>
    <row r="827" spans="1:30" x14ac:dyDescent="0.25">
      <c r="A827" s="39"/>
      <c r="AA827" s="40"/>
      <c r="AB827" s="40"/>
      <c r="AC827" s="40"/>
      <c r="AD827" s="40"/>
    </row>
    <row r="828" spans="1:30" x14ac:dyDescent="0.25">
      <c r="A828" s="39"/>
      <c r="AA828" s="40"/>
      <c r="AB828" s="40"/>
      <c r="AC828" s="40"/>
      <c r="AD828" s="40"/>
    </row>
    <row r="829" spans="1:30" x14ac:dyDescent="0.25">
      <c r="A829" s="39"/>
      <c r="AA829" s="40"/>
      <c r="AB829" s="40"/>
      <c r="AC829" s="40"/>
      <c r="AD829" s="40"/>
    </row>
    <row r="830" spans="1:30" x14ac:dyDescent="0.25">
      <c r="A830" s="39"/>
      <c r="AA830" s="40"/>
      <c r="AB830" s="40"/>
      <c r="AC830" s="40"/>
      <c r="AD830" s="40"/>
    </row>
    <row r="831" spans="1:30" x14ac:dyDescent="0.25">
      <c r="A831" s="39"/>
      <c r="AA831" s="40"/>
      <c r="AB831" s="40"/>
      <c r="AC831" s="40"/>
      <c r="AD831" s="40"/>
    </row>
    <row r="832" spans="1:30" x14ac:dyDescent="0.25">
      <c r="A832" s="39"/>
      <c r="AA832" s="40"/>
      <c r="AB832" s="40"/>
      <c r="AC832" s="40"/>
      <c r="AD832" s="40"/>
    </row>
    <row r="833" spans="1:30" x14ac:dyDescent="0.25">
      <c r="A833" s="39"/>
      <c r="AA833" s="40"/>
      <c r="AB833" s="40"/>
      <c r="AC833" s="40"/>
      <c r="AD833" s="40"/>
    </row>
    <row r="834" spans="1:30" x14ac:dyDescent="0.25">
      <c r="A834" s="39"/>
      <c r="AA834" s="40"/>
      <c r="AB834" s="40"/>
      <c r="AC834" s="40"/>
      <c r="AD834" s="40"/>
    </row>
    <row r="835" spans="1:30" x14ac:dyDescent="0.25">
      <c r="A835" s="39"/>
      <c r="AA835" s="40"/>
      <c r="AB835" s="40"/>
      <c r="AC835" s="40"/>
      <c r="AD835" s="40"/>
    </row>
    <row r="836" spans="1:30" x14ac:dyDescent="0.25">
      <c r="A836" s="39"/>
      <c r="AA836" s="40"/>
      <c r="AB836" s="40"/>
      <c r="AC836" s="40"/>
      <c r="AD836" s="40"/>
    </row>
    <row r="837" spans="1:30" x14ac:dyDescent="0.25">
      <c r="A837" s="39"/>
      <c r="AA837" s="40"/>
      <c r="AB837" s="40"/>
      <c r="AC837" s="40"/>
      <c r="AD837" s="40"/>
    </row>
    <row r="838" spans="1:30" x14ac:dyDescent="0.25">
      <c r="A838" s="39"/>
      <c r="AA838" s="40"/>
      <c r="AB838" s="40"/>
      <c r="AC838" s="40"/>
      <c r="AD838" s="40"/>
    </row>
    <row r="839" spans="1:30" x14ac:dyDescent="0.25">
      <c r="A839" s="39"/>
      <c r="AA839" s="40"/>
      <c r="AB839" s="40"/>
      <c r="AC839" s="40"/>
      <c r="AD839" s="40"/>
    </row>
    <row r="840" spans="1:30" x14ac:dyDescent="0.25">
      <c r="A840" s="39"/>
      <c r="AA840" s="40"/>
      <c r="AB840" s="40"/>
      <c r="AC840" s="40"/>
      <c r="AD840" s="40"/>
    </row>
    <row r="841" spans="1:30" x14ac:dyDescent="0.25">
      <c r="A841" s="39"/>
      <c r="AA841" s="40"/>
      <c r="AB841" s="40"/>
      <c r="AC841" s="40"/>
      <c r="AD841" s="40"/>
    </row>
    <row r="842" spans="1:30" x14ac:dyDescent="0.25">
      <c r="A842" s="39"/>
      <c r="AA842" s="40"/>
      <c r="AB842" s="40"/>
      <c r="AC842" s="40"/>
      <c r="AD842" s="40"/>
    </row>
    <row r="843" spans="1:30" x14ac:dyDescent="0.25">
      <c r="A843" s="39"/>
      <c r="AA843" s="40"/>
      <c r="AB843" s="40"/>
      <c r="AC843" s="40"/>
      <c r="AD843" s="40"/>
    </row>
    <row r="844" spans="1:30" x14ac:dyDescent="0.25">
      <c r="A844" s="39"/>
      <c r="AA844" s="40"/>
      <c r="AB844" s="40"/>
      <c r="AC844" s="40"/>
      <c r="AD844" s="40"/>
    </row>
    <row r="845" spans="1:30" x14ac:dyDescent="0.25">
      <c r="A845" s="39"/>
      <c r="AA845" s="40"/>
      <c r="AB845" s="40"/>
      <c r="AC845" s="40"/>
      <c r="AD845" s="40"/>
    </row>
    <row r="846" spans="1:30" x14ac:dyDescent="0.25">
      <c r="A846" s="39"/>
      <c r="AA846" s="40"/>
      <c r="AB846" s="40"/>
      <c r="AC846" s="40"/>
      <c r="AD846" s="40"/>
    </row>
    <row r="847" spans="1:30" x14ac:dyDescent="0.25">
      <c r="A847" s="39"/>
      <c r="AA847" s="40"/>
      <c r="AB847" s="40"/>
      <c r="AC847" s="40"/>
      <c r="AD847" s="40"/>
    </row>
    <row r="848" spans="1:30" x14ac:dyDescent="0.25">
      <c r="A848" s="39"/>
      <c r="AA848" s="40"/>
      <c r="AB848" s="40"/>
      <c r="AC848" s="40"/>
      <c r="AD848" s="40"/>
    </row>
    <row r="849" spans="1:30" x14ac:dyDescent="0.25">
      <c r="A849" s="39"/>
      <c r="AA849" s="40"/>
      <c r="AB849" s="40"/>
      <c r="AC849" s="40"/>
      <c r="AD849" s="40"/>
    </row>
    <row r="850" spans="1:30" x14ac:dyDescent="0.25">
      <c r="A850" s="39"/>
      <c r="AA850" s="40"/>
      <c r="AB850" s="40"/>
      <c r="AC850" s="40"/>
      <c r="AD850" s="40"/>
    </row>
    <row r="851" spans="1:30" x14ac:dyDescent="0.25">
      <c r="A851" s="39"/>
      <c r="AA851" s="40"/>
      <c r="AB851" s="40"/>
      <c r="AC851" s="40"/>
      <c r="AD851" s="40"/>
    </row>
    <row r="852" spans="1:30" x14ac:dyDescent="0.25">
      <c r="A852" s="39"/>
      <c r="AA852" s="40"/>
      <c r="AB852" s="40"/>
      <c r="AC852" s="40"/>
      <c r="AD852" s="40"/>
    </row>
    <row r="853" spans="1:30" x14ac:dyDescent="0.25">
      <c r="A853" s="39"/>
      <c r="AA853" s="40"/>
      <c r="AB853" s="40"/>
      <c r="AC853" s="40"/>
      <c r="AD853" s="40"/>
    </row>
    <row r="854" spans="1:30" x14ac:dyDescent="0.25">
      <c r="A854" s="39"/>
      <c r="AA854" s="40"/>
      <c r="AB854" s="40"/>
      <c r="AC854" s="40"/>
      <c r="AD854" s="40"/>
    </row>
    <row r="855" spans="1:30" x14ac:dyDescent="0.25">
      <c r="A855" s="39"/>
      <c r="AA855" s="40"/>
      <c r="AB855" s="40"/>
      <c r="AC855" s="40"/>
      <c r="AD855" s="40"/>
    </row>
    <row r="856" spans="1:30" x14ac:dyDescent="0.25">
      <c r="A856" s="39"/>
      <c r="AA856" s="40"/>
      <c r="AB856" s="40"/>
      <c r="AC856" s="40"/>
      <c r="AD856" s="40"/>
    </row>
    <row r="857" spans="1:30" x14ac:dyDescent="0.25">
      <c r="A857" s="39"/>
      <c r="AA857" s="40"/>
      <c r="AB857" s="40"/>
      <c r="AC857" s="40"/>
      <c r="AD857" s="40"/>
    </row>
    <row r="858" spans="1:30" x14ac:dyDescent="0.25">
      <c r="A858" s="39"/>
      <c r="AA858" s="40"/>
      <c r="AB858" s="40"/>
      <c r="AC858" s="40"/>
      <c r="AD858" s="40"/>
    </row>
    <row r="859" spans="1:30" x14ac:dyDescent="0.25">
      <c r="A859" s="39"/>
      <c r="AA859" s="40"/>
      <c r="AB859" s="40"/>
      <c r="AC859" s="40"/>
      <c r="AD859" s="40"/>
    </row>
    <row r="860" spans="1:30" x14ac:dyDescent="0.25">
      <c r="A860" s="39"/>
      <c r="AA860" s="40"/>
      <c r="AB860" s="40"/>
      <c r="AC860" s="40"/>
      <c r="AD860" s="40"/>
    </row>
    <row r="861" spans="1:30" x14ac:dyDescent="0.25">
      <c r="A861" s="39"/>
      <c r="AA861" s="40"/>
      <c r="AB861" s="40"/>
      <c r="AC861" s="40"/>
      <c r="AD861" s="40"/>
    </row>
    <row r="862" spans="1:30" x14ac:dyDescent="0.25">
      <c r="A862" s="39"/>
      <c r="AA862" s="40"/>
      <c r="AB862" s="40"/>
      <c r="AC862" s="40"/>
      <c r="AD862" s="40"/>
    </row>
    <row r="863" spans="1:30" x14ac:dyDescent="0.25">
      <c r="A863" s="39"/>
      <c r="AA863" s="40"/>
      <c r="AB863" s="40"/>
      <c r="AC863" s="40"/>
      <c r="AD863" s="40"/>
    </row>
    <row r="864" spans="1:30" x14ac:dyDescent="0.25">
      <c r="A864" s="39"/>
      <c r="AA864" s="40"/>
      <c r="AB864" s="40"/>
      <c r="AC864" s="40"/>
      <c r="AD864" s="40"/>
    </row>
    <row r="865" spans="1:30" x14ac:dyDescent="0.25">
      <c r="A865" s="39"/>
      <c r="AA865" s="40"/>
      <c r="AB865" s="40"/>
      <c r="AC865" s="40"/>
      <c r="AD865" s="40"/>
    </row>
    <row r="866" spans="1:30" x14ac:dyDescent="0.25">
      <c r="A866" s="39"/>
      <c r="AA866" s="40"/>
      <c r="AB866" s="40"/>
      <c r="AC866" s="40"/>
      <c r="AD866" s="40"/>
    </row>
    <row r="867" spans="1:30" x14ac:dyDescent="0.25">
      <c r="A867" s="39"/>
      <c r="AA867" s="40"/>
      <c r="AB867" s="40"/>
      <c r="AC867" s="40"/>
      <c r="AD867" s="40"/>
    </row>
    <row r="868" spans="1:30" x14ac:dyDescent="0.25">
      <c r="A868" s="39"/>
      <c r="AA868" s="40"/>
      <c r="AB868" s="40"/>
      <c r="AC868" s="40"/>
      <c r="AD868" s="40"/>
    </row>
    <row r="869" spans="1:30" x14ac:dyDescent="0.25">
      <c r="A869" s="39"/>
      <c r="AA869" s="40"/>
      <c r="AB869" s="40"/>
      <c r="AC869" s="40"/>
      <c r="AD869" s="40"/>
    </row>
    <row r="870" spans="1:30" x14ac:dyDescent="0.25">
      <c r="A870" s="39"/>
      <c r="AA870" s="40"/>
      <c r="AB870" s="40"/>
      <c r="AC870" s="40"/>
      <c r="AD870" s="40"/>
    </row>
    <row r="871" spans="1:30" x14ac:dyDescent="0.25">
      <c r="A871" s="39"/>
      <c r="AA871" s="40"/>
      <c r="AB871" s="40"/>
      <c r="AC871" s="40"/>
      <c r="AD871" s="40"/>
    </row>
    <row r="872" spans="1:30" x14ac:dyDescent="0.25">
      <c r="A872" s="39"/>
      <c r="AA872" s="40"/>
      <c r="AB872" s="40"/>
      <c r="AC872" s="40"/>
      <c r="AD872" s="40"/>
    </row>
    <row r="873" spans="1:30" x14ac:dyDescent="0.25">
      <c r="A873" s="39"/>
      <c r="AA873" s="40"/>
      <c r="AB873" s="40"/>
      <c r="AC873" s="40"/>
      <c r="AD873" s="40"/>
    </row>
    <row r="874" spans="1:30" x14ac:dyDescent="0.25">
      <c r="A874" s="39"/>
      <c r="AA874" s="40"/>
      <c r="AB874" s="40"/>
      <c r="AC874" s="40"/>
      <c r="AD874" s="40"/>
    </row>
    <row r="875" spans="1:30" x14ac:dyDescent="0.25">
      <c r="A875" s="39"/>
      <c r="AA875" s="40"/>
      <c r="AB875" s="40"/>
      <c r="AC875" s="40"/>
      <c r="AD875" s="40"/>
    </row>
    <row r="876" spans="1:30" x14ac:dyDescent="0.25">
      <c r="A876" s="39"/>
      <c r="AA876" s="40"/>
      <c r="AB876" s="40"/>
      <c r="AC876" s="40"/>
      <c r="AD876" s="40"/>
    </row>
    <row r="877" spans="1:30" x14ac:dyDescent="0.25">
      <c r="A877" s="39"/>
      <c r="AA877" s="40"/>
      <c r="AB877" s="40"/>
      <c r="AC877" s="40"/>
      <c r="AD877" s="40"/>
    </row>
    <row r="878" spans="1:30" x14ac:dyDescent="0.25">
      <c r="A878" s="39"/>
      <c r="AA878" s="40"/>
      <c r="AB878" s="40"/>
      <c r="AC878" s="40"/>
      <c r="AD878" s="40"/>
    </row>
    <row r="879" spans="1:30" x14ac:dyDescent="0.25">
      <c r="A879" s="39"/>
      <c r="AA879" s="40"/>
      <c r="AB879" s="40"/>
      <c r="AC879" s="40"/>
      <c r="AD879" s="40"/>
    </row>
    <row r="880" spans="1:30" x14ac:dyDescent="0.25">
      <c r="A880" s="39"/>
      <c r="AA880" s="40"/>
      <c r="AB880" s="40"/>
      <c r="AC880" s="40"/>
      <c r="AD880" s="40"/>
    </row>
    <row r="881" spans="1:30" x14ac:dyDescent="0.25">
      <c r="A881" s="39"/>
      <c r="AA881" s="40"/>
      <c r="AB881" s="40"/>
      <c r="AC881" s="40"/>
      <c r="AD881" s="40"/>
    </row>
    <row r="882" spans="1:30" x14ac:dyDescent="0.25">
      <c r="A882" s="39"/>
      <c r="AA882" s="40"/>
      <c r="AB882" s="40"/>
      <c r="AC882" s="40"/>
      <c r="AD882" s="40"/>
    </row>
    <row r="883" spans="1:30" x14ac:dyDescent="0.25">
      <c r="A883" s="39"/>
      <c r="AA883" s="40"/>
      <c r="AB883" s="40"/>
      <c r="AC883" s="40"/>
      <c r="AD883" s="40"/>
    </row>
    <row r="884" spans="1:30" x14ac:dyDescent="0.25">
      <c r="A884" s="39"/>
      <c r="AA884" s="40"/>
      <c r="AB884" s="40"/>
      <c r="AC884" s="40"/>
      <c r="AD884" s="40"/>
    </row>
    <row r="885" spans="1:30" x14ac:dyDescent="0.25">
      <c r="A885" s="39"/>
      <c r="AA885" s="40"/>
      <c r="AB885" s="40"/>
      <c r="AC885" s="40"/>
      <c r="AD885" s="40"/>
    </row>
    <row r="886" spans="1:30" x14ac:dyDescent="0.25">
      <c r="A886" s="39"/>
      <c r="AA886" s="40"/>
      <c r="AB886" s="40"/>
      <c r="AC886" s="40"/>
      <c r="AD886" s="40"/>
    </row>
    <row r="887" spans="1:30" x14ac:dyDescent="0.25">
      <c r="A887" s="39"/>
      <c r="AA887" s="40"/>
      <c r="AB887" s="40"/>
      <c r="AC887" s="40"/>
      <c r="AD887" s="40"/>
    </row>
    <row r="888" spans="1:30" x14ac:dyDescent="0.25">
      <c r="A888" s="39"/>
      <c r="AA888" s="40"/>
      <c r="AB888" s="40"/>
      <c r="AC888" s="40"/>
      <c r="AD888" s="40"/>
    </row>
    <row r="889" spans="1:30" x14ac:dyDescent="0.25">
      <c r="A889" s="39"/>
      <c r="AA889" s="40"/>
      <c r="AB889" s="40"/>
      <c r="AC889" s="40"/>
      <c r="AD889" s="40"/>
    </row>
    <row r="890" spans="1:30" x14ac:dyDescent="0.25">
      <c r="A890" s="39"/>
      <c r="AA890" s="40"/>
      <c r="AB890" s="40"/>
      <c r="AC890" s="40"/>
      <c r="AD890" s="40"/>
    </row>
    <row r="891" spans="1:30" x14ac:dyDescent="0.25">
      <c r="A891" s="39"/>
      <c r="AA891" s="40"/>
      <c r="AB891" s="40"/>
      <c r="AC891" s="40"/>
      <c r="AD891" s="40"/>
    </row>
    <row r="892" spans="1:30" x14ac:dyDescent="0.25">
      <c r="A892" s="39"/>
      <c r="AA892" s="40"/>
      <c r="AB892" s="40"/>
      <c r="AC892" s="40"/>
      <c r="AD892" s="40"/>
    </row>
    <row r="893" spans="1:30" x14ac:dyDescent="0.25">
      <c r="A893" s="39"/>
      <c r="AA893" s="40"/>
      <c r="AB893" s="40"/>
      <c r="AC893" s="40"/>
      <c r="AD893" s="40"/>
    </row>
    <row r="894" spans="1:30" x14ac:dyDescent="0.25">
      <c r="A894" s="39"/>
      <c r="AA894" s="40"/>
      <c r="AB894" s="40"/>
      <c r="AC894" s="40"/>
      <c r="AD894" s="40"/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  <row r="946" spans="1:30" x14ac:dyDescent="0.25">
      <c r="A946" s="39"/>
      <c r="AA946" s="40"/>
      <c r="AB946" s="40"/>
      <c r="AC946" s="40"/>
      <c r="AD946" s="40"/>
    </row>
    <row r="947" spans="1:30" x14ac:dyDescent="0.25">
      <c r="A947" s="39"/>
      <c r="AA947" s="40"/>
      <c r="AB947" s="40"/>
      <c r="AC947" s="40"/>
      <c r="AD947" s="40"/>
    </row>
    <row r="948" spans="1:30" x14ac:dyDescent="0.25">
      <c r="A948" s="39"/>
      <c r="AA948" s="40"/>
      <c r="AB948" s="40"/>
      <c r="AC948" s="40"/>
      <c r="AD948" s="40"/>
    </row>
    <row r="949" spans="1:30" x14ac:dyDescent="0.25">
      <c r="A949" s="39"/>
      <c r="AA949" s="40"/>
      <c r="AB949" s="40"/>
      <c r="AC949" s="40"/>
      <c r="AD949" s="40"/>
    </row>
  </sheetData>
  <autoFilter ref="A1:AD54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151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186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185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219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197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214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151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151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151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151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151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184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185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186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191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151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192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151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150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186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186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151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214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151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151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214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151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214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214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151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151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214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219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219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219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227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214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186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228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229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219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186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214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214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P1" sqref="P1:AE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3" t="s">
        <v>70</v>
      </c>
      <c r="C2" s="3" t="s">
        <v>70</v>
      </c>
      <c r="D2" s="12">
        <f>SUMIFS('Tourney History'!C:C,'Tourney History'!B:B,A2)</f>
        <v>77</v>
      </c>
      <c r="E2" s="4">
        <f>AVERAGEIFS('Tourney History'!C:C,'Tourney History'!B:B,A2)</f>
        <v>19.25</v>
      </c>
      <c r="F2" s="13">
        <f t="array" ref="F2">MAX(IF('Tourney History'!B:B=A2, 'Tourney History'!C:C))</f>
        <v>35</v>
      </c>
      <c r="G2" s="12">
        <f>COUNTIFS('Tourney History'!B:B,A2,'Tourney History'!D:D, 1)</f>
        <v>3</v>
      </c>
      <c r="H2" s="2">
        <f>COUNTIFS('Tourney History'!B:B,A2,'Tourney History'!D:D, 0)</f>
        <v>1</v>
      </c>
      <c r="I2" s="42">
        <f>LOOKUP(2, 1/('Tourney History'!$B:$B=A2), 'Tourney History'!$AD:$AD)</f>
        <v>0.75</v>
      </c>
      <c r="J2" s="12">
        <f>SUMIFS('Tourney History'!F:F,'Tourney History'!B:B,A2)</f>
        <v>11</v>
      </c>
      <c r="K2" s="2">
        <f>SUMIFS('Tourney History'!E:E,'Tourney History'!B:B,A2)-J2</f>
        <v>7</v>
      </c>
      <c r="L2" s="42">
        <f>LOOKUP(2, 1/('Tourney History'!$B:$B=A2), 'Tourney History'!$AB:$AB)</f>
        <v>0.625</v>
      </c>
      <c r="M2" s="12">
        <f>SUMIFS('Tourney History'!H:H,'Tourney History'!B:B,A2)</f>
        <v>43</v>
      </c>
      <c r="N2" s="2">
        <f>SUMIFS('Tourney History'!G:G,'Tourney History'!B:B,A2)-M2</f>
        <v>36</v>
      </c>
      <c r="O2" s="42">
        <f>LOOKUP(2, 1/('Tourney History'!$B:$B=A2), 'Tourney History'!$AC:$AC)</f>
        <v>0.55499999999999994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3</v>
      </c>
      <c r="S2" s="2">
        <f>COUNTIFS('Tourney History'!$B:$B,$A$2,'Tourney History'!N:N, 1)</f>
        <v>4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29</v>
      </c>
      <c r="E3" s="4">
        <f>AVERAGEIFS('Tourney History'!C:C,'Tourney History'!B:B,A3)</f>
        <v>14.5</v>
      </c>
      <c r="F3" s="13">
        <f t="array" ref="F3">MAX(IF('Tourney History'!B:B=A3, 'Tourney History'!C:C))</f>
        <v>18</v>
      </c>
      <c r="G3" s="12">
        <f>COUNTIFS('Tourney History'!B:B,A3,'Tourney History'!D:D, 1)</f>
        <v>0</v>
      </c>
      <c r="H3" s="2">
        <f>COUNTIFS('Tourney History'!B:B,A3,'Tourney History'!D:D, 0)</f>
        <v>2</v>
      </c>
      <c r="I3" s="42">
        <f>LOOKUP(2, 1/('Tourney History'!$B:$B=A3), 'Tourney History'!$AD:$AD)</f>
        <v>0</v>
      </c>
      <c r="J3" s="12">
        <f>SUMIFS('Tourney History'!F:F,'Tourney History'!B:B,A3)</f>
        <v>4</v>
      </c>
      <c r="K3" s="2">
        <f>SUMIFS('Tourney History'!E:E,'Tourney History'!B:B,A3)-J3</f>
        <v>6</v>
      </c>
      <c r="L3" s="42">
        <f>LOOKUP(2, 1/('Tourney History'!$B:$B=A3), 'Tourney History'!$AB:$AB)</f>
        <v>0.4</v>
      </c>
      <c r="M3" s="12">
        <f>SUMIFS('Tourney History'!H:H,'Tourney History'!B:B,A3)</f>
        <v>18</v>
      </c>
      <c r="N3" s="2">
        <f>SUMIFS('Tourney History'!G:G,'Tourney History'!B:B,A3)-M3</f>
        <v>23</v>
      </c>
      <c r="O3" s="42">
        <f>LOOKUP(2, 1/('Tourney History'!$B:$B=A3), 'Tourney History'!$AC:$AC)</f>
        <v>0.44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1</v>
      </c>
      <c r="AE3" s="2">
        <f>COUNTIFS('Tourney History'!$B:$B,$A$3,'Tourney History'!Z:Z, 1)</f>
        <v>0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250</v>
      </c>
      <c r="E4" s="4">
        <f>AVERAGEIFS('Tourney History'!C:C,'Tourney History'!B:B,A4)</f>
        <v>22.727272727272727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5</v>
      </c>
      <c r="I4" s="42">
        <f>LOOKUP(2, 1/('Tourney History'!$B:$B=A4), 'Tourney History'!$AD:$AD)</f>
        <v>0.54545454545454541</v>
      </c>
      <c r="J4" s="12">
        <f>SUMIFS('Tourney History'!F:F,'Tourney History'!B:B,A4)</f>
        <v>23</v>
      </c>
      <c r="K4" s="2">
        <f>SUMIFS('Tourney History'!E:E,'Tourney History'!B:B,A4)-J4</f>
        <v>24</v>
      </c>
      <c r="L4" s="42">
        <f>LOOKUP(2, 1/('Tourney History'!$B:$B=A4), 'Tourney History'!$AB:$AB)</f>
        <v>0.48181818181818181</v>
      </c>
      <c r="M4" s="12">
        <f>SUMIFS('Tourney History'!H:H,'Tourney History'!B:B,A4)</f>
        <v>93</v>
      </c>
      <c r="N4" s="2">
        <f>SUMIFS('Tourney History'!G:G,'Tourney History'!B:B,A4)-M4</f>
        <v>95</v>
      </c>
      <c r="O4" s="42">
        <f>LOOKUP(2, 1/('Tourney History'!$B:$B=A4), 'Tourney History'!$AC:$AC)</f>
        <v>0.48818181818181822</v>
      </c>
      <c r="P4" s="2">
        <f>COUNTIFS('Tourney History'!$B:$B,$A$4,'Tourney History'!K:K, 1)</f>
        <v>1</v>
      </c>
      <c r="Q4" s="2">
        <f>COUNTIFS('Tourney History'!$B:$B,$A$4,'Tourney History'!L:L, 1)</f>
        <v>1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70</v>
      </c>
      <c r="C5" s="2" t="s">
        <v>70</v>
      </c>
      <c r="D5" s="12">
        <f>SUMIFS('Tourney History'!C:C,'Tourney History'!B:B,A5)</f>
        <v>20</v>
      </c>
      <c r="E5" s="4">
        <f>AVERAGEIFS('Tourney History'!C:C,'Tourney History'!B:B,A5)</f>
        <v>20</v>
      </c>
      <c r="F5" s="13">
        <f t="array" ref="F5">MAX(IF('Tourney History'!B:B=A5, 'Tourney History'!C:C))</f>
        <v>20</v>
      </c>
      <c r="G5" s="12">
        <f>COUNTIFS('Tourney History'!B:B,A5,'Tourney History'!D:D, 1)</f>
        <v>0</v>
      </c>
      <c r="H5" s="2">
        <f>COUNTIFS('Tourney History'!B:B,A5,'Tourney History'!D:D, 0)</f>
        <v>1</v>
      </c>
      <c r="I5" s="42">
        <f>LOOKUP(2, 1/('Tourney History'!$B:$B=A5), 'Tourney History'!$AD:$AD)</f>
        <v>0</v>
      </c>
      <c r="J5" s="12">
        <f>SUMIFS('Tourney History'!F:F,'Tourney History'!B:B,A5)</f>
        <v>2</v>
      </c>
      <c r="K5" s="2">
        <f>SUMIFS('Tourney History'!E:E,'Tourney History'!B:B,A5)-J5</f>
        <v>3</v>
      </c>
      <c r="L5" s="42">
        <f>LOOKUP(2, 1/('Tourney History'!$B:$B=A5), 'Tourney History'!$AB:$AB)</f>
        <v>0.4</v>
      </c>
      <c r="M5" s="12">
        <f>SUMIFS('Tourney History'!H:H,'Tourney History'!B:B,A5)</f>
        <v>8</v>
      </c>
      <c r="N5" s="2">
        <f>SUMIFS('Tourney History'!G:G,'Tourney History'!B:B,A5)-M5</f>
        <v>12</v>
      </c>
      <c r="O5" s="42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133</v>
      </c>
      <c r="E6" s="4">
        <f>AVERAGEIFS('Tourney History'!C:C,'Tourney History'!B:B,A6)</f>
        <v>14.777777777777779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4</v>
      </c>
      <c r="I6" s="42">
        <f>LOOKUP(2, 1/('Tourney History'!$B:$B=A6), 'Tourney History'!$AD:$AD)</f>
        <v>0.55555555555555558</v>
      </c>
      <c r="J6" s="12">
        <f>SUMIFS('Tourney History'!F:F,'Tourney History'!B:B,A6)</f>
        <v>17</v>
      </c>
      <c r="K6" s="2">
        <f>SUMIFS('Tourney History'!E:E,'Tourney History'!B:B,A6)-J6</f>
        <v>20</v>
      </c>
      <c r="L6" s="42">
        <f>LOOKUP(2, 1/('Tourney History'!$B:$B=A6), 'Tourney History'!$AB:$AB)</f>
        <v>0.42222222222222228</v>
      </c>
      <c r="M6" s="12">
        <f>SUMIFS('Tourney History'!H:H,'Tourney History'!B:B,A6)</f>
        <v>76</v>
      </c>
      <c r="N6" s="2">
        <f>SUMIFS('Tourney History'!G:G,'Tourney History'!B:B,A6)-M6</f>
        <v>74</v>
      </c>
      <c r="O6" s="42">
        <f>LOOKUP(2, 1/('Tourney History'!$B:$B=A6), 'Tourney History'!$AC:$AC)</f>
        <v>0.49333333333333329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3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19</v>
      </c>
      <c r="B9" s="6" t="s">
        <v>70</v>
      </c>
      <c r="C9" s="2" t="s">
        <v>70</v>
      </c>
      <c r="D9" s="12">
        <f>SUMIFS('Tourney History'!C:C,'Tourney History'!B:B,A9)</f>
        <v>206</v>
      </c>
      <c r="E9" s="4">
        <f>AVERAGEIFS('Tourney History'!C:C,'Tourney History'!B:B,A9)</f>
        <v>29.428571428571427</v>
      </c>
      <c r="F9" s="13">
        <f t="array" ref="F9">MAX(IF('Tourney History'!B:B=A9, 'Tourney History'!C:C))</f>
        <v>50</v>
      </c>
      <c r="G9" s="12">
        <f>COUNTIFS('Tourney History'!B:B,A9,'Tourney History'!D:D, 1)</f>
        <v>1</v>
      </c>
      <c r="H9" s="2">
        <f>COUNTIFS('Tourney History'!B:B,A9,'Tourney History'!D:D, 0)</f>
        <v>6</v>
      </c>
      <c r="I9" s="42">
        <f>LOOKUP(2, 1/('Tourney History'!$B:$B=A9), 'Tourney History'!$AD:$AD)</f>
        <v>0.14285714285714285</v>
      </c>
      <c r="J9" s="12">
        <f>SUMIFS('Tourney History'!F:F,'Tourney History'!B:B,A9)</f>
        <v>14</v>
      </c>
      <c r="K9" s="2">
        <f>SUMIFS('Tourney History'!E:E,'Tourney History'!B:B,A9)-J9</f>
        <v>20</v>
      </c>
      <c r="L9" s="42">
        <f>LOOKUP(2, 1/('Tourney History'!$B:$B=A9), 'Tourney History'!$AB:$AB)</f>
        <v>0.40714285714285708</v>
      </c>
      <c r="M9" s="12">
        <f>SUMIFS('Tourney History'!H:H,'Tourney History'!B:B,A9)</f>
        <v>67</v>
      </c>
      <c r="N9" s="2">
        <f>SUMIFS('Tourney History'!G:G,'Tourney History'!B:B,A9)-M9</f>
        <v>78</v>
      </c>
      <c r="O9" s="42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118</v>
      </c>
      <c r="B10" s="6" t="s">
        <v>70</v>
      </c>
      <c r="C10" s="2" t="s">
        <v>70</v>
      </c>
      <c r="D10" s="12">
        <f>SUMIFS('Tourney History'!C:C,'Tourney History'!B:B,A10)</f>
        <v>102</v>
      </c>
      <c r="E10" s="4">
        <f>AVERAGEIFS('Tourney History'!C:C,'Tourney History'!B:B,A10)</f>
        <v>20.399999999999999</v>
      </c>
      <c r="F10" s="13">
        <f t="array" ref="F10">MAX(IF('Tourney History'!B:B=A10, 'Tourney History'!C:C))</f>
        <v>27</v>
      </c>
      <c r="G10" s="12">
        <f>COUNTIFS('Tourney History'!B:B,A10,'Tourney History'!D:D, 1)</f>
        <v>3</v>
      </c>
      <c r="H10" s="2">
        <f>COUNTIFS('Tourney History'!B:B,A10,'Tourney History'!D:D, 0)</f>
        <v>2</v>
      </c>
      <c r="I10" s="42">
        <f>LOOKUP(2, 1/('Tourney History'!$B:$B=A10), 'Tourney History'!$AD:$AD)</f>
        <v>0.6</v>
      </c>
      <c r="J10" s="12">
        <f>SUMIFS('Tourney History'!F:F,'Tourney History'!B:B,A10)</f>
        <v>13</v>
      </c>
      <c r="K10" s="2">
        <f>SUMIFS('Tourney History'!E:E,'Tourney History'!B:B,A10)-J10</f>
        <v>10</v>
      </c>
      <c r="L10" s="42">
        <f>LOOKUP(2, 1/('Tourney History'!$B:$B=A10), 'Tourney History'!$AB:$AB)</f>
        <v>0.57999999999999996</v>
      </c>
      <c r="M10" s="12">
        <f>SUMIFS('Tourney History'!H:H,'Tourney History'!B:B,A10)</f>
        <v>51</v>
      </c>
      <c r="N10" s="2">
        <f>SUMIFS('Tourney History'!G:G,'Tourney History'!B:B,A10)-M10</f>
        <v>48</v>
      </c>
      <c r="O10" s="42">
        <f>LOOKUP(2, 1/('Tourney History'!$B:$B=A10), 'Tourney History'!$AC:$AC)</f>
        <v>0.52400000000000002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3</v>
      </c>
      <c r="S10" s="2">
        <f>COUNTIFS('Tourney History'!$B:$B,$A$10,'Tourney History'!N:N, 1)</f>
        <v>4</v>
      </c>
      <c r="T10" s="2">
        <f>COUNTIFS('Tourney History'!$B:$B,$A$10,'Tourney History'!O:O, 1)</f>
        <v>1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x14ac:dyDescent="0.25">
      <c r="A11" s="1" t="s">
        <v>21</v>
      </c>
      <c r="B11" s="6" t="s">
        <v>69</v>
      </c>
      <c r="C11" s="6" t="s">
        <v>70</v>
      </c>
      <c r="D11" s="12">
        <f>SUMIFS('Tourney History'!C:C,'Tourney History'!B:B,A11)</f>
        <v>203</v>
      </c>
      <c r="E11" s="4">
        <f>AVERAGEIFS('Tourney History'!C:C,'Tourney History'!B:B,A11)</f>
        <v>18.454545454545453</v>
      </c>
      <c r="F11" s="13">
        <f t="array" ref="F11">MAX(IF('Tourney History'!B:B=A11, 'Tourney History'!C:C))</f>
        <v>44</v>
      </c>
      <c r="G11" s="12">
        <f>COUNTIFS('Tourney History'!B:B,A11,'Tourney History'!D:D, 1)</f>
        <v>5</v>
      </c>
      <c r="H11" s="2">
        <f>COUNTIFS('Tourney History'!B:B,A11,'Tourney History'!D:D, 0)</f>
        <v>6</v>
      </c>
      <c r="I11" s="42">
        <f>LOOKUP(2, 1/('Tourney History'!$B:$B=A11), 'Tourney History'!$AD:$AD)</f>
        <v>0.45454545454545453</v>
      </c>
      <c r="J11" s="12">
        <f>SUMIFS('Tourney History'!F:F,'Tourney History'!B:B,A11)</f>
        <v>21</v>
      </c>
      <c r="K11" s="2">
        <f>SUMIFS('Tourney History'!E:E,'Tourney History'!B:B,A11)-J11</f>
        <v>27</v>
      </c>
      <c r="L11" s="42">
        <f>LOOKUP(2, 1/('Tourney History'!$B:$B=A11), 'Tourney History'!$AB:$AB)</f>
        <v>0.40454545454545454</v>
      </c>
      <c r="M11" s="12">
        <f>SUMIFS('Tourney History'!H:H,'Tourney History'!B:B,A11)</f>
        <v>94</v>
      </c>
      <c r="N11" s="2">
        <f>SUMIFS('Tourney History'!G:G,'Tourney History'!B:B,A11)-M11</f>
        <v>105</v>
      </c>
      <c r="O11" s="42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20</v>
      </c>
      <c r="B12" s="6" t="s">
        <v>98</v>
      </c>
      <c r="C12" s="6" t="s">
        <v>70</v>
      </c>
      <c r="D12" s="12">
        <f>SUMIFS('Tourney History'!C:C,'Tourney History'!B:B,A12)</f>
        <v>186</v>
      </c>
      <c r="E12" s="4">
        <f>AVERAGEIFS('Tourney History'!C:C,'Tourney History'!B:B,A12)</f>
        <v>18.600000000000001</v>
      </c>
      <c r="F12" s="13">
        <f t="array" ref="F12">MAX(IF('Tourney History'!B:B=A12, 'Tourney History'!C:C))</f>
        <v>41</v>
      </c>
      <c r="G12" s="12">
        <f>COUNTIFS('Tourney History'!B:B,A12,'Tourney History'!D:D, 1)</f>
        <v>5</v>
      </c>
      <c r="H12" s="2">
        <f>COUNTIFS('Tourney History'!B:B,A12,'Tourney History'!D:D, 0)</f>
        <v>5</v>
      </c>
      <c r="I12" s="42">
        <f>LOOKUP(2, 1/('Tourney History'!$B:$B=A12), 'Tourney History'!$AD:$AD)</f>
        <v>0.5</v>
      </c>
      <c r="J12" s="12">
        <f>SUMIFS('Tourney History'!F:F,'Tourney History'!B:B,A12)</f>
        <v>23</v>
      </c>
      <c r="K12" s="2">
        <f>SUMIFS('Tourney History'!E:E,'Tourney History'!B:B,A12)-J12</f>
        <v>22</v>
      </c>
      <c r="L12" s="42">
        <f>LOOKUP(2, 1/('Tourney History'!$B:$B=A12), 'Tourney History'!$AB:$AB)</f>
        <v>0.52500000000000013</v>
      </c>
      <c r="M12" s="12">
        <f>SUMIFS('Tourney History'!H:H,'Tourney History'!B:B,A12)</f>
        <v>91</v>
      </c>
      <c r="N12" s="2">
        <f>SUMIFS('Tourney History'!G:G,'Tourney History'!B:B,A12)-M12</f>
        <v>92</v>
      </c>
      <c r="O12" s="42">
        <f>LOOKUP(2, 1/('Tourney History'!$B:$B=A12), 'Tourney History'!$AC:$AC)</f>
        <v>0.50600000000000001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2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39</v>
      </c>
      <c r="B13" s="36" t="s">
        <v>54</v>
      </c>
      <c r="C13" s="2" t="s">
        <v>70</v>
      </c>
      <c r="D13" s="12">
        <f>SUMIFS('Tourney History'!C:C,'Tourney History'!B:B,A13)</f>
        <v>100</v>
      </c>
      <c r="E13" s="4">
        <f>AVERAGEIFS('Tourney History'!C:C,'Tourney History'!B:B,A13)</f>
        <v>16.666666666666668</v>
      </c>
      <c r="F13" s="13">
        <f t="array" ref="F13">MAX(IF('Tourney History'!B:B=A13, 'Tourney History'!C:C))</f>
        <v>29</v>
      </c>
      <c r="G13" s="12">
        <f>COUNTIFS('Tourney History'!B:B,A13,'Tourney History'!D:D, 1)</f>
        <v>2</v>
      </c>
      <c r="H13" s="2">
        <f>COUNTIFS('Tourney History'!B:B,A13,'Tourney History'!D:D, 0)</f>
        <v>4</v>
      </c>
      <c r="I13" s="42">
        <f>LOOKUP(2, 1/('Tourney History'!$B:$B=A13), 'Tourney History'!$AD:$AD)</f>
        <v>0.33333333333333331</v>
      </c>
      <c r="J13" s="12">
        <f>SUMIFS('Tourney History'!F:F,'Tourney History'!B:B,A13)</f>
        <v>11</v>
      </c>
      <c r="K13" s="2">
        <f>SUMIFS('Tourney History'!E:E,'Tourney History'!B:B,A13)-J13</f>
        <v>14</v>
      </c>
      <c r="L13" s="42">
        <f>LOOKUP(2, 1/('Tourney History'!$B:$B=A13), 'Tourney History'!$AB:$AB)</f>
        <v>0.42499999999999999</v>
      </c>
      <c r="M13" s="12">
        <f>SUMIFS('Tourney History'!H:H,'Tourney History'!B:B,A13)</f>
        <v>49</v>
      </c>
      <c r="N13" s="2">
        <f>SUMIFS('Tourney History'!G:G,'Tourney History'!B:B,A13)-M13</f>
        <v>52</v>
      </c>
      <c r="O13" s="42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44</v>
      </c>
      <c r="B14" s="49" t="s">
        <v>70</v>
      </c>
      <c r="C14" s="2" t="s">
        <v>70</v>
      </c>
      <c r="D14" s="12">
        <f>SUMIFS('Tourney History'!C:C,'Tourney History'!B:B,A14)</f>
        <v>14</v>
      </c>
      <c r="E14" s="4">
        <f>AVERAGEIFS('Tourney History'!C:C,'Tourney History'!B:B,A14)</f>
        <v>14</v>
      </c>
      <c r="F14" s="13">
        <f t="array" ref="F14">MAX(IF('Tourney History'!B:B=A14, 'Tourney History'!C:C))</f>
        <v>14</v>
      </c>
      <c r="G14" s="12">
        <f>COUNTIFS('Tourney History'!B:B,A14,'Tourney History'!D:D, 1)</f>
        <v>0</v>
      </c>
      <c r="H14" s="2">
        <f>COUNTIFS('Tourney History'!B:B,A14,'Tourney History'!D:D, 0)</f>
        <v>1</v>
      </c>
      <c r="I14" s="42">
        <f>LOOKUP(2, 1/('Tourney History'!$B:$B=A14), 'Tourney History'!$AD:$AD)</f>
        <v>0</v>
      </c>
      <c r="J14" s="12">
        <f>SUMIFS('Tourney History'!F:F,'Tourney History'!B:B,A14)</f>
        <v>1</v>
      </c>
      <c r="K14" s="2">
        <f>SUMIFS('Tourney History'!E:E,'Tourney History'!B:B,A14)-J14</f>
        <v>3</v>
      </c>
      <c r="L14" s="42">
        <f>LOOKUP(2, 1/('Tourney History'!$B:$B=A14), 'Tourney History'!$AB:$AB)</f>
        <v>0.25</v>
      </c>
      <c r="M14" s="12">
        <f>SUMIFS('Tourney History'!H:H,'Tourney History'!B:B,A14)</f>
        <v>8</v>
      </c>
      <c r="N14" s="2">
        <f>SUMIFS('Tourney History'!G:G,'Tourney History'!B:B,A14)-M14</f>
        <v>11</v>
      </c>
      <c r="O14" s="42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46</v>
      </c>
      <c r="B15" s="2" t="s">
        <v>70</v>
      </c>
      <c r="C15" s="2" t="s">
        <v>70</v>
      </c>
      <c r="D15" s="12">
        <f>SUMIFS('Tourney History'!C:C,'Tourney History'!B:B,A15)</f>
        <v>5</v>
      </c>
      <c r="E15" s="4">
        <f>AVERAGEIFS('Tourney History'!C:C,'Tourney History'!B:B,A15)</f>
        <v>5</v>
      </c>
      <c r="F15" s="13">
        <f t="array" ref="F15">MAX(IF('Tourney History'!B:B=A15, 'Tourney History'!C:C))</f>
        <v>5</v>
      </c>
      <c r="G15" s="12">
        <f>COUNTIFS('Tourney History'!B:B,A15,'Tourney History'!D:D, 1)</f>
        <v>0</v>
      </c>
      <c r="H15" s="2">
        <f>COUNTIFS('Tourney History'!B:B,A15,'Tourney History'!D:D, 0)</f>
        <v>1</v>
      </c>
      <c r="I15" s="42">
        <f>LOOKUP(2, 1/('Tourney History'!$B:$B=A15), 'Tourney History'!$AD:$AD)</f>
        <v>0</v>
      </c>
      <c r="J15" s="12">
        <f>SUMIFS('Tourney History'!F:F,'Tourney History'!B:B,A15)</f>
        <v>0</v>
      </c>
      <c r="K15" s="2">
        <f>SUMIFS('Tourney History'!E:E,'Tourney History'!B:B,A15)-J15</f>
        <v>3</v>
      </c>
      <c r="L15" s="42">
        <f>LOOKUP(2, 1/('Tourney History'!$B:$B=A15), 'Tourney History'!$AB:$AB)</f>
        <v>0</v>
      </c>
      <c r="M15" s="12">
        <f>SUMIFS('Tourney History'!H:H,'Tourney History'!B:B,A15)</f>
        <v>4</v>
      </c>
      <c r="N15" s="2">
        <f>SUMIFS('Tourney History'!G:G,'Tourney History'!B:B,A15)-M15</f>
        <v>9</v>
      </c>
      <c r="O15" s="42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122</v>
      </c>
      <c r="B16" s="2" t="s">
        <v>70</v>
      </c>
      <c r="C16" s="2" t="s">
        <v>70</v>
      </c>
      <c r="D16" s="12">
        <f>SUMIFS('Tourney History'!C:C,'Tourney History'!B:B,A16)</f>
        <v>72</v>
      </c>
      <c r="E16" s="4">
        <f>AVERAGEIFS('Tourney History'!C:C,'Tourney History'!B:B,A16)</f>
        <v>36</v>
      </c>
      <c r="F16" s="13">
        <f t="array" ref="F16">MAX(IF('Tourney History'!B:B=A16, 'Tourney History'!C:C))</f>
        <v>41</v>
      </c>
      <c r="G16" s="12">
        <f>COUNTIFS('Tourney History'!B:B,A16,'Tourney History'!D:D, 1)</f>
        <v>0</v>
      </c>
      <c r="H16" s="2">
        <f>COUNTIFS('Tourney History'!B:B,A16,'Tourney History'!D:D, 0)</f>
        <v>2</v>
      </c>
      <c r="I16" s="42">
        <f>LOOKUP(2, 1/('Tourney History'!$B:$B=A16), 'Tourney History'!$AD:$AD)</f>
        <v>0</v>
      </c>
      <c r="J16" s="12">
        <f>SUMIFS('Tourney History'!F:F,'Tourney History'!B:B,A16)</f>
        <v>4</v>
      </c>
      <c r="K16" s="2">
        <f>SUMIFS('Tourney History'!E:E,'Tourney History'!B:B,A16)-J16</f>
        <v>6</v>
      </c>
      <c r="L16" s="42">
        <f>LOOKUP(2, 1/('Tourney History'!$B:$B=A16), 'Tourney History'!$AB:$AB)</f>
        <v>0.4</v>
      </c>
      <c r="M16" s="12">
        <f>SUMIFS('Tourney History'!H:H,'Tourney History'!B:B,A16)</f>
        <v>18</v>
      </c>
      <c r="N16" s="2">
        <f>SUMIFS('Tourney History'!G:G,'Tourney History'!B:B,A16)-M16</f>
        <v>23</v>
      </c>
      <c r="O16" s="42">
        <f>LOOKUP(2, 1/('Tourney History'!$B:$B=A16), 'Tourney History'!$AC:$AC)</f>
        <v>0.44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23</v>
      </c>
      <c r="B17" s="6" t="s">
        <v>145</v>
      </c>
      <c r="C17" s="2" t="s">
        <v>70</v>
      </c>
      <c r="D17" s="12">
        <f>SUMIFS('Tourney History'!C:C,'Tourney History'!B:B,A17)</f>
        <v>187</v>
      </c>
      <c r="E17" s="4">
        <f>AVERAGEIFS('Tourney History'!C:C,'Tourney History'!B:B,A17)</f>
        <v>13.357142857142858</v>
      </c>
      <c r="F17" s="13">
        <f t="array" ref="F17">MAX(IF('Tourney History'!B:B=A17, 'Tourney History'!C:C))</f>
        <v>21</v>
      </c>
      <c r="G17" s="12">
        <f>COUNTIFS('Tourney History'!B:B,A17,'Tourney History'!D:D, 1)</f>
        <v>12</v>
      </c>
      <c r="H17" s="2">
        <f>COUNTIFS('Tourney History'!B:B,A17,'Tourney History'!D:D, 0)</f>
        <v>2</v>
      </c>
      <c r="I17" s="42">
        <f>LOOKUP(2, 1/('Tourney History'!$B:$B=A17), 'Tourney History'!$AD:$AD)</f>
        <v>0.8571428571428571</v>
      </c>
      <c r="J17" s="12">
        <f>SUMIFS('Tourney History'!F:F,'Tourney History'!B:B,A17)</f>
        <v>38</v>
      </c>
      <c r="K17" s="2">
        <f>SUMIFS('Tourney History'!E:E,'Tourney History'!B:B,A17)-J17</f>
        <v>23</v>
      </c>
      <c r="L17" s="42">
        <f>LOOKUP(2, 1/('Tourney History'!$B:$B=A17), 'Tourney History'!$AB:$AB)</f>
        <v>0.63928571428571412</v>
      </c>
      <c r="M17" s="12">
        <f>SUMIFS('Tourney History'!H:H,'Tourney History'!B:B,A17)</f>
        <v>142</v>
      </c>
      <c r="N17" s="2">
        <f>SUMIFS('Tourney History'!G:G,'Tourney History'!B:B,A17)-M17</f>
        <v>108</v>
      </c>
      <c r="O17" s="42">
        <f>LOOKUP(2, 1/('Tourney History'!$B:$B=A17), 'Tourney History'!$AC:$AC)</f>
        <v>0.57857142857142851</v>
      </c>
      <c r="P17" s="2">
        <f>COUNTIFS('Tourney History'!$B:$B,$A$17,'Tourney History'!K:K, 1)</f>
        <v>1</v>
      </c>
      <c r="Q17" s="2">
        <f>COUNTIFS('Tourney History'!$B:$B,$A$17,'Tourney History'!L:L, 1)</f>
        <v>5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7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4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128</v>
      </c>
      <c r="C18" s="2" t="s">
        <v>70</v>
      </c>
      <c r="D18" s="12">
        <f>SUMIFS('Tourney History'!C:C,'Tourney History'!B:B,A18)</f>
        <v>353</v>
      </c>
      <c r="E18" s="4">
        <f>AVERAGEIFS('Tourney History'!C:C,'Tourney History'!B:B,A18)</f>
        <v>32.090909090909093</v>
      </c>
      <c r="F18" s="13">
        <f t="array" ref="F18">MAX(IF('Tourney History'!B:B=A18, 'Tourney History'!C:C))</f>
        <v>48</v>
      </c>
      <c r="G18" s="12">
        <f>COUNTIFS('Tourney History'!B:B,A18,'Tourney History'!D:D, 1)</f>
        <v>9</v>
      </c>
      <c r="H18" s="2">
        <f>COUNTIFS('Tourney History'!B:B,A18,'Tourney History'!D:D, 0)</f>
        <v>2</v>
      </c>
      <c r="I18" s="42">
        <f>LOOKUP(2, 1/('Tourney History'!$B:$B=A18), 'Tourney History'!$AD:$AD)</f>
        <v>0.81818181818181823</v>
      </c>
      <c r="J18" s="12">
        <f>SUMIFS('Tourney History'!F:F,'Tourney History'!B:B,A18)</f>
        <v>30</v>
      </c>
      <c r="K18" s="2">
        <f>SUMIFS('Tourney History'!E:E,'Tourney History'!B:B,A18)-J18</f>
        <v>18</v>
      </c>
      <c r="L18" s="42">
        <f>LOOKUP(2, 1/('Tourney History'!$B:$B=A18), 'Tourney History'!$AB:$AB)</f>
        <v>0.64999999999999991</v>
      </c>
      <c r="M18" s="12">
        <f>SUMIFS('Tourney History'!H:H,'Tourney History'!B:B,A18)</f>
        <v>111</v>
      </c>
      <c r="N18" s="2">
        <f>SUMIFS('Tourney History'!G:G,'Tourney History'!B:B,A18)-M18</f>
        <v>91</v>
      </c>
      <c r="O18" s="42">
        <f>LOOKUP(2, 1/('Tourney History'!$B:$B=A18), 'Tourney History'!$AC:$AC)</f>
        <v>0.56545454545454543</v>
      </c>
      <c r="P18" s="2">
        <f>COUNTIFS('Tourney History'!$B:$B,$A$18,'Tourney History'!K:K, 1)</f>
        <v>0</v>
      </c>
      <c r="Q18" s="2">
        <f>COUNTIFS('Tourney History'!$B:$B,$A$18,'Tourney History'!L:L, 1)</f>
        <v>4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5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6</v>
      </c>
      <c r="AE18" s="2">
        <f>COUNTIFS('Tourney History'!$B:$B,$A$18,'Tourney History'!Z:Z, 1)</f>
        <v>6</v>
      </c>
    </row>
    <row r="19" spans="1:31" x14ac:dyDescent="0.25">
      <c r="A19" s="2" t="s">
        <v>40</v>
      </c>
      <c r="B19" s="6" t="s">
        <v>130</v>
      </c>
      <c r="C19" s="2" t="s">
        <v>70</v>
      </c>
      <c r="D19" s="12">
        <f>SUMIFS('Tourney History'!C:C,'Tourney History'!B:B,A19)</f>
        <v>106</v>
      </c>
      <c r="E19" s="4">
        <f>AVERAGEIFS('Tourney History'!C:C,'Tourney History'!B:B,A19)</f>
        <v>21.2</v>
      </c>
      <c r="F19" s="13">
        <f t="array" ref="F19">MAX(IF('Tourney History'!B:B=A19, 'Tourney History'!C:C))</f>
        <v>36</v>
      </c>
      <c r="G19" s="12">
        <f>COUNTIFS('Tourney History'!B:B,A19,'Tourney History'!D:D, 1)</f>
        <v>2</v>
      </c>
      <c r="H19" s="2">
        <f>COUNTIFS('Tourney History'!B:B,A19,'Tourney History'!D:D, 0)</f>
        <v>3</v>
      </c>
      <c r="I19" s="42">
        <f>LOOKUP(2, 1/('Tourney History'!$B:$B=A19), 'Tourney History'!$AD:$AD)</f>
        <v>0.4</v>
      </c>
      <c r="J19" s="12">
        <f>SUMIFS('Tourney History'!F:F,'Tourney History'!B:B,A19)</f>
        <v>8</v>
      </c>
      <c r="K19" s="2">
        <f>SUMIFS('Tourney History'!E:E,'Tourney History'!B:B,A19)-J19</f>
        <v>11</v>
      </c>
      <c r="L19" s="42">
        <f>LOOKUP(2, 1/('Tourney History'!$B:$B=A19), 'Tourney History'!$AB:$AB)</f>
        <v>0.4</v>
      </c>
      <c r="M19" s="12">
        <f>SUMIFS('Tourney History'!H:H,'Tourney History'!B:B,A19)</f>
        <v>35</v>
      </c>
      <c r="N19" s="2">
        <f>SUMIFS('Tourney History'!G:G,'Tourney History'!B:B,A19)-M19</f>
        <v>45</v>
      </c>
      <c r="O19" s="42">
        <f>LOOKUP(2, 1/('Tourney History'!$B:$B=A19), 'Tourney History'!$AC:$AC)</f>
        <v>0.42800000000000005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0</v>
      </c>
      <c r="AD19" s="2">
        <f>COUNTIFS('Tourney History'!$B:$B,$A$19,'Tourney History'!Y:Y, 1)</f>
        <v>1</v>
      </c>
      <c r="AE19" s="2">
        <f>COUNTIFS('Tourney History'!$B:$B,$A$19,'Tourney History'!Z:Z, 1)</f>
        <v>0</v>
      </c>
    </row>
    <row r="20" spans="1:31" x14ac:dyDescent="0.25">
      <c r="A20" s="2" t="s">
        <v>111</v>
      </c>
      <c r="B20" s="6" t="s">
        <v>70</v>
      </c>
      <c r="C20" s="2" t="s">
        <v>70</v>
      </c>
      <c r="D20" s="12">
        <f>SUMIFS('Tourney History'!C:C,'Tourney History'!B:B,A20)</f>
        <v>32</v>
      </c>
      <c r="E20" s="4">
        <f>AVERAGEIFS('Tourney History'!C:C,'Tourney History'!B:B,A20)</f>
        <v>16</v>
      </c>
      <c r="F20" s="13">
        <f t="array" ref="F20">MAX(IF('Tourney History'!B:B=A20, 'Tourney History'!C:C))</f>
        <v>21</v>
      </c>
      <c r="G20" s="12">
        <f>COUNTIFS('Tourney History'!B:B,A20,'Tourney History'!D:D, 1)</f>
        <v>0</v>
      </c>
      <c r="H20" s="2">
        <f>COUNTIFS('Tourney History'!B:B,A20,'Tourney History'!D:D, 0)</f>
        <v>2</v>
      </c>
      <c r="I20" s="42">
        <f>LOOKUP(2, 1/('Tourney History'!$B:$B=A20), 'Tourney History'!$AD:$AD)</f>
        <v>0</v>
      </c>
      <c r="J20" s="12">
        <f>SUMIFS('Tourney History'!F:F,'Tourney History'!B:B,A20)</f>
        <v>4</v>
      </c>
      <c r="K20" s="2">
        <f>SUMIFS('Tourney History'!E:E,'Tourney History'!B:B,A20)-J20</f>
        <v>6</v>
      </c>
      <c r="L20" s="42">
        <f>LOOKUP(2, 1/('Tourney History'!$B:$B=A20), 'Tourney History'!$AB:$AB)</f>
        <v>0.4</v>
      </c>
      <c r="M20" s="12">
        <f>SUMIFS('Tourney History'!H:H,'Tourney History'!B:B,A20)</f>
        <v>17</v>
      </c>
      <c r="N20" s="2">
        <f>SUMIFS('Tourney History'!G:G,'Tourney History'!B:B,A20)-M20</f>
        <v>22</v>
      </c>
      <c r="O20" s="42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22</v>
      </c>
      <c r="B21" s="6" t="s">
        <v>54</v>
      </c>
      <c r="C21" s="2" t="s">
        <v>70</v>
      </c>
      <c r="D21" s="12">
        <f>SUMIFS('Tourney History'!C:C,'Tourney History'!B:B,A21)</f>
        <v>207</v>
      </c>
      <c r="E21" s="4">
        <f>AVERAGEIFS('Tourney History'!C:C,'Tourney History'!B:B,A21)</f>
        <v>23</v>
      </c>
      <c r="F21" s="13">
        <f t="array" ref="F21">MAX(IF('Tourney History'!B:B=A21, 'Tourney History'!C:C))</f>
        <v>43</v>
      </c>
      <c r="G21" s="12">
        <f>COUNTIFS('Tourney History'!B:B,A21,'Tourney History'!D:D, 1)</f>
        <v>3</v>
      </c>
      <c r="H21" s="2">
        <f>COUNTIFS('Tourney History'!B:B,A21,'Tourney History'!D:D, 0)</f>
        <v>6</v>
      </c>
      <c r="I21" s="42">
        <f>LOOKUP(2, 1/('Tourney History'!$B:$B=A21), 'Tourney History'!$AD:$AD)</f>
        <v>0.33333333333333331</v>
      </c>
      <c r="J21" s="12">
        <f>SUMIFS('Tourney History'!F:F,'Tourney History'!B:B,A21)</f>
        <v>20</v>
      </c>
      <c r="K21" s="2">
        <f>SUMIFS('Tourney History'!E:E,'Tourney History'!B:B,A21)-J21</f>
        <v>23</v>
      </c>
      <c r="L21" s="42">
        <f>LOOKUP(2, 1/('Tourney History'!$B:$B=A21), 'Tourney History'!$AB:$AB)</f>
        <v>0.46666666666666667</v>
      </c>
      <c r="M21" s="12">
        <f>SUMIFS('Tourney History'!H:H,'Tourney History'!B:B,A21)</f>
        <v>90</v>
      </c>
      <c r="N21" s="2">
        <f>SUMIFS('Tourney History'!G:G,'Tourney History'!B:B,A21)-M21</f>
        <v>96</v>
      </c>
      <c r="O21" s="42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47</v>
      </c>
      <c r="B22" s="6" t="s">
        <v>54</v>
      </c>
      <c r="C22" s="2" t="s">
        <v>70</v>
      </c>
      <c r="D22" s="12">
        <f>SUMIFS('Tourney History'!C:C,'Tourney History'!B:B,A22)</f>
        <v>85</v>
      </c>
      <c r="E22" s="4">
        <f>AVERAGEIFS('Tourney History'!C:C,'Tourney History'!B:B,A22)</f>
        <v>14.166666666666666</v>
      </c>
      <c r="F22" s="13">
        <f t="array" ref="F22">MAX(IF('Tourney History'!B:B=A22, 'Tourney History'!C:C))</f>
        <v>25</v>
      </c>
      <c r="G22" s="12">
        <f>COUNTIFS('Tourney History'!B:B,A22,'Tourney History'!D:D, 1)</f>
        <v>3</v>
      </c>
      <c r="H22" s="2">
        <f>COUNTIFS('Tourney History'!B:B,A22,'Tourney History'!D:D, 0)</f>
        <v>3</v>
      </c>
      <c r="I22" s="42">
        <f>LOOKUP(2, 1/('Tourney History'!$B:$B=A22), 'Tourney History'!$AD:$AD)</f>
        <v>0.5</v>
      </c>
      <c r="J22" s="12">
        <f>SUMIFS('Tourney History'!F:F,'Tourney History'!B:B,A22)</f>
        <v>12</v>
      </c>
      <c r="K22" s="2">
        <f>SUMIFS('Tourney History'!E:E,'Tourney History'!B:B,A22)-J22</f>
        <v>14</v>
      </c>
      <c r="L22" s="42">
        <f>LOOKUP(2, 1/('Tourney History'!$B:$B=A22), 'Tourney History'!$AB:$AB)</f>
        <v>0.43333333333333335</v>
      </c>
      <c r="M22" s="12">
        <f>SUMIFS('Tourney History'!H:H,'Tourney History'!B:B,A22)</f>
        <v>51</v>
      </c>
      <c r="N22" s="2">
        <f>SUMIFS('Tourney History'!G:G,'Tourney History'!B:B,A22)-M22</f>
        <v>52</v>
      </c>
      <c r="O22" s="42">
        <f>LOOKUP(2, 1/('Tourney History'!$B:$B=A22), 'Tourney History'!$AC:$AC)</f>
        <v>0.48333333333333339</v>
      </c>
      <c r="P22" s="2">
        <f>COUNTIFS('Tourney History'!$B:$B,$A$22,'Tourney History'!K:K, 1)</f>
        <v>3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1</v>
      </c>
    </row>
    <row r="23" spans="1:31" x14ac:dyDescent="0.25">
      <c r="A23" s="2" t="s">
        <v>45</v>
      </c>
      <c r="B23" s="6" t="s">
        <v>70</v>
      </c>
      <c r="C23" s="2" t="s">
        <v>70</v>
      </c>
      <c r="D23" s="12">
        <f>SUMIFS('Tourney History'!C:C,'Tourney History'!B:B,A23)</f>
        <v>105</v>
      </c>
      <c r="E23" s="4">
        <f>AVERAGEIFS('Tourney History'!C:C,'Tourney History'!B:B,A23)</f>
        <v>17.5</v>
      </c>
      <c r="F23" s="13">
        <f t="array" ref="F23">MAX(IF('Tourney History'!B:B=A23, 'Tourney History'!C:C))</f>
        <v>22</v>
      </c>
      <c r="G23" s="12">
        <f>COUNTIFS('Tourney History'!B:B,A23,'Tourney History'!D:D, 1)</f>
        <v>3</v>
      </c>
      <c r="H23" s="2">
        <f>COUNTIFS('Tourney History'!B:B,A23,'Tourney History'!D:D, 0)</f>
        <v>3</v>
      </c>
      <c r="I23" s="42">
        <f>LOOKUP(2, 1/('Tourney History'!$B:$B=A23), 'Tourney History'!$AD:$AD)</f>
        <v>0.5</v>
      </c>
      <c r="J23" s="12">
        <f>SUMIFS('Tourney History'!F:F,'Tourney History'!B:B,A23)</f>
        <v>14</v>
      </c>
      <c r="K23" s="2">
        <f>SUMIFS('Tourney History'!E:E,'Tourney History'!B:B,A23)-J23</f>
        <v>11</v>
      </c>
      <c r="L23" s="42">
        <f>LOOKUP(2, 1/('Tourney History'!$B:$B=A23), 'Tourney History'!$AB:$AB)</f>
        <v>0.59166666666666667</v>
      </c>
      <c r="M23" s="12">
        <f>SUMIFS('Tourney History'!H:H,'Tourney History'!B:B,A23)</f>
        <v>51</v>
      </c>
      <c r="N23" s="2">
        <f>SUMIFS('Tourney History'!G:G,'Tourney History'!B:B,A23)-M23</f>
        <v>49</v>
      </c>
      <c r="O23" s="42">
        <f>LOOKUP(2, 1/('Tourney History'!$B:$B=A23), 'Tourney History'!$AC:$AC)</f>
        <v>0.51833333333333342</v>
      </c>
      <c r="P23" s="2">
        <f>COUNTIFS('Tourney History'!$B:$B,$A$23,'Tourney History'!K:K, 1)</f>
        <v>2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2" t="s">
        <v>18</v>
      </c>
      <c r="B24" s="36" t="s">
        <v>54</v>
      </c>
      <c r="C24" s="2" t="s">
        <v>70</v>
      </c>
      <c r="D24" s="12">
        <f>SUMIFS('Tourney History'!C:C,'Tourney History'!B:B,A24)</f>
        <v>223</v>
      </c>
      <c r="E24" s="4">
        <f>AVERAGEIFS('Tourney History'!C:C,'Tourney History'!B:B,A24)</f>
        <v>18.583333333333332</v>
      </c>
      <c r="F24" s="13">
        <f t="array" ref="F24">MAX(IF('Tourney History'!B:B=A24, 'Tourney History'!C:C))</f>
        <v>37</v>
      </c>
      <c r="G24" s="12">
        <f>COUNTIFS('Tourney History'!B:B,A24,'Tourney History'!D:D, 1)</f>
        <v>4</v>
      </c>
      <c r="H24" s="2">
        <f>COUNTIFS('Tourney History'!B:B,A24,'Tourney History'!D:D, 0)</f>
        <v>8</v>
      </c>
      <c r="I24" s="42">
        <f>LOOKUP(2, 1/('Tourney History'!$B:$B=A24), 'Tourney History'!$AD:$AD)</f>
        <v>0.33333333333333331</v>
      </c>
      <c r="J24" s="12">
        <f>SUMIFS('Tourney History'!F:F,'Tourney History'!B:B,A24)</f>
        <v>25</v>
      </c>
      <c r="K24" s="2">
        <f>SUMIFS('Tourney History'!E:E,'Tourney History'!B:B,A24)-J24</f>
        <v>28</v>
      </c>
      <c r="L24" s="42">
        <f>LOOKUP(2, 1/('Tourney History'!$B:$B=A24), 'Tourney History'!$AB:$AB)</f>
        <v>0.47916666666666669</v>
      </c>
      <c r="M24" s="12">
        <f>SUMIFS('Tourney History'!H:H,'Tourney History'!B:B,A24)</f>
        <v>107</v>
      </c>
      <c r="N24" s="2">
        <f>SUMIFS('Tourney History'!G:G,'Tourney History'!B:B,A24)-M24</f>
        <v>110</v>
      </c>
      <c r="O24" s="42">
        <f>LOOKUP(2, 1/('Tourney History'!$B:$B=A24), 'Tourney History'!$AC:$AC)</f>
        <v>0.49999999999999994</v>
      </c>
      <c r="P24" s="2">
        <f>COUNTIFS('Tourney History'!$B:$B,$A$24,'Tourney History'!K:K, 1)</f>
        <v>4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3</v>
      </c>
    </row>
    <row r="25" spans="1:31" x14ac:dyDescent="0.25">
      <c r="A25" s="1" t="s">
        <v>41</v>
      </c>
      <c r="B25" s="2" t="s">
        <v>70</v>
      </c>
      <c r="C25" s="2" t="s">
        <v>70</v>
      </c>
      <c r="D25" s="12">
        <f>SUMIFS('Tourney History'!C:C,'Tourney History'!B:B,A25)</f>
        <v>68</v>
      </c>
      <c r="E25" s="4">
        <f>AVERAGEIFS('Tourney History'!C:C,'Tourney History'!B:B,A25)</f>
        <v>9.7142857142857135</v>
      </c>
      <c r="F25" s="13">
        <f t="array" ref="F25">MAX(IF('Tourney History'!B:B=A25, 'Tourney History'!C:C))</f>
        <v>14</v>
      </c>
      <c r="G25" s="12">
        <f>COUNTIFS('Tourney History'!B:B,A25,'Tourney History'!D:D, 1)</f>
        <v>3</v>
      </c>
      <c r="H25" s="2">
        <f>COUNTIFS('Tourney History'!B:B,A25,'Tourney History'!D:D, 0)</f>
        <v>4</v>
      </c>
      <c r="I25" s="42">
        <f>LOOKUP(2, 1/('Tourney History'!$B:$B=A25), 'Tourney History'!$AD:$AD)</f>
        <v>0.42857142857142855</v>
      </c>
      <c r="J25" s="12">
        <f>SUMIFS('Tourney History'!F:F,'Tourney History'!B:B,A25)</f>
        <v>13</v>
      </c>
      <c r="K25" s="2">
        <f>SUMIFS('Tourney History'!E:E,'Tourney History'!B:B,A25)-J25</f>
        <v>15</v>
      </c>
      <c r="L25" s="42">
        <f>LOOKUP(2, 1/('Tourney History'!$B:$B=A25), 'Tourney History'!$AB:$AB)</f>
        <v>0.4642857142857143</v>
      </c>
      <c r="M25" s="12">
        <f>SUMIFS('Tourney History'!H:H,'Tourney History'!B:B,A25)</f>
        <v>56</v>
      </c>
      <c r="N25" s="2">
        <f>SUMIFS('Tourney History'!G:G,'Tourney History'!B:B,A25)-M25</f>
        <v>61</v>
      </c>
      <c r="O25" s="42">
        <f>LOOKUP(2, 1/('Tourney History'!$B:$B=A25), 'Tourney History'!$AC:$AC)</f>
        <v>0.46857142857142858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36" t="s">
        <v>129</v>
      </c>
      <c r="C26" s="2" t="s">
        <v>131</v>
      </c>
      <c r="D26" s="12">
        <f>SUMIFS('Tourney History'!C:C,'Tourney History'!B:B,A26)</f>
        <v>213</v>
      </c>
      <c r="E26" s="4">
        <f>AVERAGEIFS('Tourney History'!C:C,'Tourney History'!B:B,A26)</f>
        <v>30.428571428571427</v>
      </c>
      <c r="F26" s="13">
        <f t="array" ref="F26">MAX(IF('Tourney History'!B:B=A26, 'Tourney History'!C:C))</f>
        <v>44</v>
      </c>
      <c r="G26" s="12">
        <f>COUNTIFS('Tourney History'!B:B,A26,'Tourney History'!D:D, 1)</f>
        <v>5</v>
      </c>
      <c r="H26" s="2">
        <f>COUNTIFS('Tourney History'!B:B,A26,'Tourney History'!D:D, 0)</f>
        <v>2</v>
      </c>
      <c r="I26" s="42">
        <f>LOOKUP(2, 1/('Tourney History'!$B:$B=A26), 'Tourney History'!$AD:$AD)</f>
        <v>0.7142857142857143</v>
      </c>
      <c r="J26" s="12">
        <f>SUMIFS('Tourney History'!F:F,'Tourney History'!B:B,A26)</f>
        <v>17</v>
      </c>
      <c r="K26" s="2">
        <f>SUMIFS('Tourney History'!E:E,'Tourney History'!B:B,A26)-J26</f>
        <v>15</v>
      </c>
      <c r="L26" s="42">
        <f>LOOKUP(2, 1/('Tourney History'!$B:$B=A26), 'Tourney History'!$AB:$AB)</f>
        <v>0.52142857142857146</v>
      </c>
      <c r="M26" s="12">
        <f>SUMIFS('Tourney History'!H:H,'Tourney History'!B:B,A26)</f>
        <v>66</v>
      </c>
      <c r="N26" s="2">
        <f>SUMIFS('Tourney History'!G:G,'Tourney History'!B:B,A26)-M26</f>
        <v>63</v>
      </c>
      <c r="O26" s="42">
        <f>LOOKUP(2, 1/('Tourney History'!$B:$B=A26), 'Tourney History'!$AC:$AC)</f>
        <v>0.5099999999999999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4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4</v>
      </c>
      <c r="AE26" s="2">
        <f>COUNTIFS('Tourney History'!$B:$B,$A$26,'Tourney History'!Z:Z, 1)</f>
        <v>1</v>
      </c>
    </row>
    <row r="27" spans="1:31" ht="15.75" x14ac:dyDescent="0.25">
      <c r="A27" s="1" t="s">
        <v>120</v>
      </c>
      <c r="B27" s="36" t="s">
        <v>70</v>
      </c>
      <c r="C27" s="2" t="s">
        <v>70</v>
      </c>
      <c r="D27" s="12">
        <f>SUMIFS('Tourney History'!C:C,'Tourney History'!B:B,A27)</f>
        <v>39</v>
      </c>
      <c r="E27" s="4">
        <f>AVERAGEIFS('Tourney History'!C:C,'Tourney History'!B:B,A27)</f>
        <v>19.5</v>
      </c>
      <c r="F27" s="13">
        <f t="array" ref="F27">MAX(IF('Tourney History'!B:B=A27, 'Tourney History'!C:C))</f>
        <v>27</v>
      </c>
      <c r="G27" s="12">
        <f>COUNTIFS('Tourney History'!B:B,A27,'Tourney History'!D:D, 1)</f>
        <v>0</v>
      </c>
      <c r="H27" s="2">
        <f>COUNTIFS('Tourney History'!B:B,A27,'Tourney History'!D:D, 0)</f>
        <v>2</v>
      </c>
      <c r="I27" s="42">
        <f>LOOKUP(2, 1/('Tourney History'!$B:$B=A27), 'Tourney History'!$AD:$AD)</f>
        <v>0</v>
      </c>
      <c r="J27" s="12">
        <f>SUMIFS('Tourney History'!F:F,'Tourney History'!B:B,A27)</f>
        <v>4</v>
      </c>
      <c r="K27" s="2">
        <f>SUMIFS('Tourney History'!E:E,'Tourney History'!B:B,A27)-J27</f>
        <v>6</v>
      </c>
      <c r="L27" s="42">
        <f>LOOKUP(2, 1/('Tourney History'!$B:$B=A27), 'Tourney History'!$AB:$AB)</f>
        <v>0.4</v>
      </c>
      <c r="M27" s="12">
        <f>SUMIFS('Tourney History'!H:H,'Tourney History'!B:B,A27)</f>
        <v>17</v>
      </c>
      <c r="N27" s="2">
        <f>SUMIFS('Tourney History'!G:G,'Tourney History'!B:B,A27)-M27</f>
        <v>22</v>
      </c>
      <c r="O27" s="42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14</v>
      </c>
      <c r="B28" s="2" t="s">
        <v>70</v>
      </c>
      <c r="C28" s="2" t="s">
        <v>70</v>
      </c>
      <c r="D28" s="12">
        <f>SUMIFS('Tourney History'!C:C,'Tourney History'!B:B,A28)</f>
        <v>335</v>
      </c>
      <c r="E28" s="4">
        <f>AVERAGEIFS('Tourney History'!C:C,'Tourney History'!B:B,A28)</f>
        <v>30.454545454545453</v>
      </c>
      <c r="F28" s="13">
        <f t="array" ref="F28">MAX(IF('Tourney History'!B:B=A28, 'Tourney History'!C:C))</f>
        <v>55</v>
      </c>
      <c r="G28" s="12">
        <f>COUNTIFS('Tourney History'!B:B,A28,'Tourney History'!D:D, 1)</f>
        <v>3</v>
      </c>
      <c r="H28" s="2">
        <f>COUNTIFS('Tourney History'!B:B,A28,'Tourney History'!D:D, 0)</f>
        <v>8</v>
      </c>
      <c r="I28" s="42">
        <f>LOOKUP(2, 1/('Tourney History'!$B:$B=A28), 'Tourney History'!$AD:$AD)</f>
        <v>0.27272727272727271</v>
      </c>
      <c r="J28" s="12">
        <f>SUMIFS('Tourney History'!F:F,'Tourney History'!B:B,A28)</f>
        <v>20</v>
      </c>
      <c r="K28" s="2">
        <f>SUMIFS('Tourney History'!E:E,'Tourney History'!B:B,A28)-J28</f>
        <v>27</v>
      </c>
      <c r="L28" s="42">
        <f>LOOKUP(2, 1/('Tourney History'!$B:$B=A28), 'Tourney History'!$AB:$AB)</f>
        <v>0.42727272727272719</v>
      </c>
      <c r="M28" s="12">
        <f>SUMIFS('Tourney History'!H:H,'Tourney History'!B:B,A28)</f>
        <v>93</v>
      </c>
      <c r="N28" s="2">
        <f>SUMIFS('Tourney History'!G:G,'Tourney History'!B:B,A28)-M28</f>
        <v>107</v>
      </c>
      <c r="O28" s="42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12</v>
      </c>
      <c r="B29" s="6" t="s">
        <v>98</v>
      </c>
      <c r="C29" s="1" t="s">
        <v>131</v>
      </c>
      <c r="D29" s="12">
        <f>SUMIFS('Tourney History'!C:C,'Tourney History'!B:B,A29)</f>
        <v>456</v>
      </c>
      <c r="E29" s="4">
        <f>AVERAGEIFS('Tourney History'!C:C,'Tourney History'!B:B,A29)</f>
        <v>35.07692307692308</v>
      </c>
      <c r="F29" s="13">
        <f t="array" ref="F29">MAX(IF('Tourney History'!B:B=A29, 'Tourney History'!C:C))</f>
        <v>58</v>
      </c>
      <c r="G29" s="12">
        <f>COUNTIFS('Tourney History'!B:B,A29,'Tourney History'!D:D, 1)</f>
        <v>7</v>
      </c>
      <c r="H29" s="2">
        <f>COUNTIFS('Tourney History'!B:B,A29,'Tourney History'!D:D, 0)</f>
        <v>6</v>
      </c>
      <c r="I29" s="42">
        <f>LOOKUP(2, 1/('Tourney History'!$B:$B=A29), 'Tourney History'!$AD:$AD)</f>
        <v>0.53846153846153844</v>
      </c>
      <c r="J29" s="12">
        <f>SUMIFS('Tourney History'!F:F,'Tourney History'!B:B,A29)</f>
        <v>28</v>
      </c>
      <c r="K29" s="2">
        <f>SUMIFS('Tourney History'!E:E,'Tourney History'!B:B,A29)-J29</f>
        <v>28</v>
      </c>
      <c r="L29" s="42">
        <f>LOOKUP(2, 1/('Tourney History'!$B:$B=A29), 'Tourney History'!$AB:$AB)</f>
        <v>0.4884615384615385</v>
      </c>
      <c r="M29" s="12">
        <f>SUMIFS('Tourney History'!H:H,'Tourney History'!B:B,A29)</f>
        <v>116</v>
      </c>
      <c r="N29" s="2">
        <f>SUMIFS('Tourney History'!G:G,'Tourney History'!B:B,A29)-M29</f>
        <v>109</v>
      </c>
      <c r="O29" s="42">
        <f>LOOKUP(2, 1/('Tourney History'!$B:$B=A29), 'Tourney History'!$AC:$AC)</f>
        <v>0.50538461538461543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3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98</v>
      </c>
      <c r="C30" s="6" t="s">
        <v>70</v>
      </c>
      <c r="D30" s="12">
        <f>SUMIFS('Tourney History'!C:C,'Tourney History'!B:B,A30)</f>
        <v>359</v>
      </c>
      <c r="E30" s="4">
        <f>AVERAGEIFS('Tourney History'!C:C,'Tourney History'!B:B,A30)</f>
        <v>39.888888888888886</v>
      </c>
      <c r="F30" s="13">
        <f t="array" ref="F30">MAX(IF('Tourney History'!B:B=A30, 'Tourney History'!C:C))</f>
        <v>68</v>
      </c>
      <c r="G30" s="12">
        <f>COUNTIFS('Tourney History'!B:B,A30,'Tourney History'!D:D, 1)</f>
        <v>3</v>
      </c>
      <c r="H30" s="2">
        <f>COUNTIFS('Tourney History'!B:B,A30,'Tourney History'!D:D, 0)</f>
        <v>6</v>
      </c>
      <c r="I30" s="42">
        <f>LOOKUP(2, 1/('Tourney History'!$B:$B=A30), 'Tourney History'!$AD:$AD)</f>
        <v>0.33333333333333331</v>
      </c>
      <c r="J30" s="12">
        <f>SUMIFS('Tourney History'!F:F,'Tourney History'!B:B,A30)</f>
        <v>20</v>
      </c>
      <c r="K30" s="2">
        <f>SUMIFS('Tourney History'!E:E,'Tourney History'!B:B,A30)-J30</f>
        <v>21</v>
      </c>
      <c r="L30" s="42">
        <f>LOOKUP(2, 1/('Tourney History'!$B:$B=A30), 'Tourney History'!$AB:$AB)</f>
        <v>0.5</v>
      </c>
      <c r="M30" s="12">
        <f>SUMIFS('Tourney History'!H:H,'Tourney History'!B:B,A30)</f>
        <v>86</v>
      </c>
      <c r="N30" s="2">
        <f>SUMIFS('Tourney History'!G:G,'Tourney History'!B:B,A30)-M30</f>
        <v>89</v>
      </c>
      <c r="O30" s="42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48</v>
      </c>
      <c r="B31" s="6" t="s">
        <v>54</v>
      </c>
      <c r="C31" s="6" t="s">
        <v>70</v>
      </c>
      <c r="D31" s="12">
        <f>SUMIFS('Tourney History'!C:C,'Tourney History'!B:B,A31)</f>
        <v>53</v>
      </c>
      <c r="E31" s="4">
        <f>AVERAGEIFS('Tourney History'!C:C,'Tourney History'!B:B,A31)</f>
        <v>26.5</v>
      </c>
      <c r="F31" s="13">
        <f t="array" ref="F31">MAX(IF('Tourney History'!B:B=A31, 'Tourney History'!C:C))</f>
        <v>29</v>
      </c>
      <c r="G31" s="12">
        <f>COUNTIFS('Tourney History'!B:B,A31,'Tourney History'!D:D, 1)</f>
        <v>2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6</v>
      </c>
      <c r="K31" s="2">
        <f>SUMIFS('Tourney History'!E:E,'Tourney History'!B:B,A31)-J31</f>
        <v>4</v>
      </c>
      <c r="L31" s="42">
        <f>LOOKUP(2, 1/('Tourney History'!$B:$B=A31), 'Tourney History'!$AB:$AB)</f>
        <v>0.6</v>
      </c>
      <c r="M31" s="12">
        <f>SUMIFS('Tourney History'!H:H,'Tourney History'!B:B,A31)</f>
        <v>23</v>
      </c>
      <c r="N31" s="2">
        <f>SUMIFS('Tourney History'!G:G,'Tourney History'!B:B,A31)-M31</f>
        <v>17</v>
      </c>
      <c r="O31" s="42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149</v>
      </c>
      <c r="C32" s="1" t="s">
        <v>131</v>
      </c>
      <c r="D32" s="12">
        <f>SUMIFS('Tourney History'!C:C,'Tourney History'!B:B,A32)</f>
        <v>263</v>
      </c>
      <c r="E32" s="4">
        <f>AVERAGEIFS('Tourney History'!C:C,'Tourney History'!B:B,A32)</f>
        <v>29.222222222222221</v>
      </c>
      <c r="F32" s="13">
        <f t="array" ref="F32">MAX(IF('Tourney History'!B:B=A32, 'Tourney History'!C:C))</f>
        <v>51</v>
      </c>
      <c r="G32" s="12">
        <f>COUNTIFS('Tourney History'!B:B,A32,'Tourney History'!D:D, 1)</f>
        <v>6</v>
      </c>
      <c r="H32" s="2">
        <f>COUNTIFS('Tourney History'!B:B,A32,'Tourney History'!D:D, 0)</f>
        <v>3</v>
      </c>
      <c r="I32" s="42">
        <f>LOOKUP(2, 1/('Tourney History'!$B:$B=A32), 'Tourney History'!$AD:$AD)</f>
        <v>0.66666666666666663</v>
      </c>
      <c r="J32" s="12">
        <f>SUMIFS('Tourney History'!F:F,'Tourney History'!B:B,A32)</f>
        <v>22</v>
      </c>
      <c r="K32" s="2">
        <f>SUMIFS('Tourney History'!E:E,'Tourney History'!B:B,A32)-J32</f>
        <v>18</v>
      </c>
      <c r="L32" s="42">
        <f>LOOKUP(2, 1/('Tourney History'!$B:$B=A32), 'Tourney History'!$AB:$AB)</f>
        <v>0.55000000000000016</v>
      </c>
      <c r="M32" s="12">
        <f>SUMIFS('Tourney History'!H:H,'Tourney History'!B:B,A32)</f>
        <v>87</v>
      </c>
      <c r="N32" s="2">
        <f>SUMIFS('Tourney History'!G:G,'Tourney History'!B:B,A32)-M32</f>
        <v>79</v>
      </c>
      <c r="O32" s="42">
        <f>LOOKUP(2, 1/('Tourney History'!$B:$B=A32), 'Tourney History'!$AC:$AC)</f>
        <v>0.51888888888888884</v>
      </c>
      <c r="P32" s="2">
        <f>COUNTIFS('Tourney History'!$B:$B,$A$32,'Tourney History'!K:K, 1)</f>
        <v>4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2</v>
      </c>
    </row>
    <row r="33" spans="1:31" x14ac:dyDescent="0.25">
      <c r="A33" s="2" t="s">
        <v>32</v>
      </c>
      <c r="B33" s="6" t="s">
        <v>70</v>
      </c>
      <c r="C33" s="6" t="s">
        <v>70</v>
      </c>
      <c r="D33" s="12">
        <f>SUMIFS('Tourney History'!C:C,'Tourney History'!B:B,A33)</f>
        <v>10</v>
      </c>
      <c r="E33" s="4">
        <f>AVERAGEIFS('Tourney History'!C:C,'Tourney History'!B:B,A33)</f>
        <v>5</v>
      </c>
      <c r="F33" s="13">
        <f t="array" ref="F33">MAX(IF('Tourney History'!B:B=A33, 'Tourney History'!C:C))</f>
        <v>6</v>
      </c>
      <c r="G33" s="12">
        <f>COUNTIFS('Tourney History'!B:B,A33,'Tourney History'!D:D, 1)</f>
        <v>1</v>
      </c>
      <c r="H33" s="2">
        <f>COUNTIFS('Tourney History'!B:B,A33,'Tourney History'!D:D, 0)</f>
        <v>1</v>
      </c>
      <c r="I33" s="42">
        <f>LOOKUP(2, 1/('Tourney History'!$B:$B=A33), 'Tourney History'!$AD:$AD)</f>
        <v>0.5</v>
      </c>
      <c r="J33" s="12">
        <f>SUMIFS('Tourney History'!F:F,'Tourney History'!B:B,A33)</f>
        <v>4</v>
      </c>
      <c r="K33" s="2">
        <f>SUMIFS('Tourney History'!E:E,'Tourney History'!B:B,A33)-J33</f>
        <v>4</v>
      </c>
      <c r="L33" s="42">
        <f>LOOKUP(2, 1/('Tourney History'!$B:$B=A33), 'Tourney History'!$AB:$AB)</f>
        <v>0.5</v>
      </c>
      <c r="M33" s="12">
        <f>SUMIFS('Tourney History'!H:H,'Tourney History'!B:B,A33)</f>
        <v>15</v>
      </c>
      <c r="N33" s="2">
        <f>SUMIFS('Tourney History'!G:G,'Tourney History'!B:B,A33)-M33</f>
        <v>19</v>
      </c>
      <c r="O33" s="42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113</v>
      </c>
      <c r="B34" s="6" t="s">
        <v>70</v>
      </c>
      <c r="C34" s="6" t="s">
        <v>70</v>
      </c>
      <c r="D34" s="12">
        <f>SUMIFS('Tourney History'!C:C,'Tourney History'!B:B,A34)</f>
        <v>127</v>
      </c>
      <c r="E34" s="4">
        <f>AVERAGEIFS('Tourney History'!C:C,'Tourney History'!B:B,A34)</f>
        <v>25.4</v>
      </c>
      <c r="F34" s="13">
        <f t="array" ref="F34">MAX(IF('Tourney History'!B:B=A34, 'Tourney History'!C:C))</f>
        <v>48</v>
      </c>
      <c r="G34" s="12">
        <f>COUNTIFS('Tourney History'!B:B,A34,'Tourney History'!D:D, 1)</f>
        <v>4</v>
      </c>
      <c r="H34" s="2">
        <f>COUNTIFS('Tourney History'!B:B,A34,'Tourney History'!D:D, 0)</f>
        <v>1</v>
      </c>
      <c r="I34" s="42">
        <f>LOOKUP(2, 1/('Tourney History'!$B:$B=A34), 'Tourney History'!$AD:$AD)</f>
        <v>0.8</v>
      </c>
      <c r="J34" s="12">
        <f>SUMIFS('Tourney History'!F:F,'Tourney History'!B:B,A34)</f>
        <v>13</v>
      </c>
      <c r="K34" s="2">
        <f>SUMIFS('Tourney History'!E:E,'Tourney History'!B:B,A34)-J34</f>
        <v>9</v>
      </c>
      <c r="L34" s="42">
        <f>LOOKUP(2, 1/('Tourney History'!$B:$B=A34), 'Tourney History'!$AB:$AB)</f>
        <v>0.6100000000000001</v>
      </c>
      <c r="M34" s="12">
        <f>SUMIFS('Tourney History'!H:H,'Tourney History'!B:B,A34)</f>
        <v>48</v>
      </c>
      <c r="N34" s="2">
        <f>SUMIFS('Tourney History'!G:G,'Tourney History'!B:B,A34)-M34</f>
        <v>40</v>
      </c>
      <c r="O34" s="42">
        <f>LOOKUP(2, 1/('Tourney History'!$B:$B=A34), 'Tourney History'!$AC:$AC)</f>
        <v>0.55399999999999994</v>
      </c>
      <c r="P34" s="2">
        <f>COUNTIFS('Tourney History'!$B:$B,$A$34,'Tourney History'!K:K, 1)</f>
        <v>0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0</v>
      </c>
      <c r="T34" s="2">
        <f>COUNTIFS('Tourney History'!$B:$B,$A$34,'Tourney History'!O:O, 1)</f>
        <v>3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4</v>
      </c>
      <c r="AE34" s="2">
        <f>COUNTIFS('Tourney History'!$B:$B,$A$34,'Tourney History'!Z:Z, 1)</f>
        <v>3</v>
      </c>
    </row>
    <row r="35" spans="1:31" x14ac:dyDescent="0.25">
      <c r="A35" s="2" t="s">
        <v>34</v>
      </c>
      <c r="B35" s="2" t="s">
        <v>70</v>
      </c>
      <c r="C35" s="2" t="s">
        <v>70</v>
      </c>
      <c r="D35" s="12">
        <f>SUMIFS('Tourney History'!C:C,'Tourney History'!B:B,A35)</f>
        <v>191</v>
      </c>
      <c r="E35" s="4">
        <f>AVERAGEIFS('Tourney History'!C:C,'Tourney History'!B:B,A35)</f>
        <v>27.285714285714285</v>
      </c>
      <c r="F35" s="13">
        <f t="array" ref="F35">MAX(IF('Tourney History'!B:B=A35, 'Tourney History'!C:C))</f>
        <v>40</v>
      </c>
      <c r="G35" s="12">
        <f>COUNTIFS('Tourney History'!B:B,A35,'Tourney History'!D:D, 1)</f>
        <v>4</v>
      </c>
      <c r="H35" s="2">
        <f>COUNTIFS('Tourney History'!B:B,A35,'Tourney History'!D:D, 0)</f>
        <v>3</v>
      </c>
      <c r="I35" s="42">
        <f>LOOKUP(2, 1/('Tourney History'!$B:$B=A35), 'Tourney History'!$AD:$AD)</f>
        <v>0.5714285714285714</v>
      </c>
      <c r="J35" s="12">
        <f>SUMIFS('Tourney History'!F:F,'Tourney History'!B:B,A35)</f>
        <v>17</v>
      </c>
      <c r="K35" s="2">
        <f>SUMIFS('Tourney History'!E:E,'Tourney History'!B:B,A35)-J35</f>
        <v>15</v>
      </c>
      <c r="L35" s="42">
        <f>LOOKUP(2, 1/('Tourney History'!$B:$B=A35), 'Tourney History'!$AB:$AB)</f>
        <v>0.5357142857142857</v>
      </c>
      <c r="M35" s="12">
        <f>SUMIFS('Tourney History'!H:H,'Tourney History'!B:B,A35)</f>
        <v>71</v>
      </c>
      <c r="N35" s="2">
        <f>SUMIFS('Tourney History'!G:G,'Tourney History'!B:B,A35)-M35</f>
        <v>67</v>
      </c>
      <c r="O35" s="42">
        <f>LOOKUP(2, 1/('Tourney History'!$B:$B=A35), 'Tourney History'!$AC:$AC)</f>
        <v>0.51857142857142857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3</v>
      </c>
      <c r="S35" s="2">
        <f>COUNTIFS('Tourney History'!$B:$B,$A$35,'Tourney History'!N:N, 1)</f>
        <v>3</v>
      </c>
      <c r="T35" s="2">
        <f>COUNTIFS('Tourney History'!$B:$B,$A$35,'Tourney History'!O:O, 1)</f>
        <v>2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3</v>
      </c>
    </row>
    <row r="36" spans="1:31" x14ac:dyDescent="0.25">
      <c r="A36" s="2" t="s">
        <v>119</v>
      </c>
      <c r="B36" s="2" t="s">
        <v>70</v>
      </c>
      <c r="C36" s="2" t="s">
        <v>70</v>
      </c>
      <c r="D36" s="12">
        <f>SUMIFS('Tourney History'!C:C,'Tourney History'!B:B,A36)</f>
        <v>134</v>
      </c>
      <c r="E36" s="4">
        <f>AVERAGEIFS('Tourney History'!C:C,'Tourney History'!B:B,A36)</f>
        <v>26.8</v>
      </c>
      <c r="F36" s="13">
        <f t="array" ref="F36">MAX(IF('Tourney History'!B:B=A36, 'Tourney History'!C:C))</f>
        <v>35</v>
      </c>
      <c r="G36" s="12">
        <f>COUNTIFS('Tourney History'!B:B,A36,'Tourney History'!D:D, 1)</f>
        <v>3</v>
      </c>
      <c r="H36" s="2">
        <f>COUNTIFS('Tourney History'!B:B,A36,'Tourney History'!D:D, 0)</f>
        <v>2</v>
      </c>
      <c r="I36" s="42">
        <f>LOOKUP(2, 1/('Tourney History'!$B:$B=A36), 'Tourney History'!$AD:$AD)</f>
        <v>0.6</v>
      </c>
      <c r="J36" s="12">
        <f>SUMIFS('Tourney History'!F:F,'Tourney History'!B:B,A36)</f>
        <v>13</v>
      </c>
      <c r="K36" s="2">
        <f>SUMIFS('Tourney History'!E:E,'Tourney History'!B:B,A36)-J36</f>
        <v>10</v>
      </c>
      <c r="L36" s="42">
        <f>LOOKUP(2, 1/('Tourney History'!$B:$B=A36), 'Tourney History'!$AB:$AB)</f>
        <v>0.57999999999999996</v>
      </c>
      <c r="M36" s="12">
        <f>SUMIFS('Tourney History'!H:H,'Tourney History'!B:B,A36)</f>
        <v>51</v>
      </c>
      <c r="N36" s="2">
        <f>SUMIFS('Tourney History'!G:G,'Tourney History'!B:B,A36)-M36</f>
        <v>48</v>
      </c>
      <c r="O36" s="42">
        <f>LOOKUP(2, 1/('Tourney History'!$B:$B=A36), 'Tourney History'!$AC:$AC)</f>
        <v>0.52400000000000002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3</v>
      </c>
      <c r="S36" s="2">
        <f>COUNTIFS('Tourney History'!$B:$B,$A$36,'Tourney History'!N:N, 1)</f>
        <v>4</v>
      </c>
      <c r="T36" s="2">
        <f>COUNTIFS('Tourney History'!$B:$B,$A$36,'Tourney History'!O:O, 1)</f>
        <v>1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1</v>
      </c>
      <c r="AE36" s="2">
        <f>COUNTIFS('Tourney History'!$B:$B,$A$36,'Tourney History'!Z:Z, 1)</f>
        <v>1</v>
      </c>
    </row>
    <row r="37" spans="1:31" x14ac:dyDescent="0.25">
      <c r="A37" s="2" t="s">
        <v>15</v>
      </c>
      <c r="B37" s="2" t="s">
        <v>70</v>
      </c>
      <c r="C37" s="2" t="s">
        <v>70</v>
      </c>
      <c r="D37" s="12">
        <f>SUMIFS('Tourney History'!C:C,'Tourney History'!B:B,A37)</f>
        <v>365</v>
      </c>
      <c r="E37" s="4">
        <f>AVERAGEIFS('Tourney History'!C:C,'Tourney History'!B:B,A37)</f>
        <v>36.5</v>
      </c>
      <c r="F37" s="13">
        <f t="array" ref="F37">MAX(IF('Tourney History'!B:B=A37, 'Tourney History'!C:C))</f>
        <v>58</v>
      </c>
      <c r="G37" s="12">
        <f>COUNTIFS('Tourney History'!B:B,A37,'Tourney History'!D:D, 1)</f>
        <v>2</v>
      </c>
      <c r="H37" s="2">
        <f>COUNTIFS('Tourney History'!B:B,A37,'Tourney History'!D:D, 0)</f>
        <v>8</v>
      </c>
      <c r="I37" s="42">
        <f>LOOKUP(2, 1/('Tourney History'!$B:$B=A37), 'Tourney History'!$AD:$AD)</f>
        <v>0.2</v>
      </c>
      <c r="J37" s="12">
        <f>SUMIFS('Tourney History'!F:F,'Tourney History'!B:B,A37)</f>
        <v>20</v>
      </c>
      <c r="K37" s="2">
        <f>SUMIFS('Tourney History'!E:E,'Tourney History'!B:B,A37)-J37</f>
        <v>26</v>
      </c>
      <c r="L37" s="42">
        <f>LOOKUP(2, 1/('Tourney History'!$B:$B=A37), 'Tourney History'!$AB:$AB)</f>
        <v>0.45</v>
      </c>
      <c r="M37" s="12">
        <f>SUMIFS('Tourney History'!H:H,'Tourney History'!B:B,A37)</f>
        <v>92</v>
      </c>
      <c r="N37" s="2">
        <f>SUMIFS('Tourney History'!G:G,'Tourney History'!B:B,A37)-M37</f>
        <v>105</v>
      </c>
      <c r="O37" s="42">
        <f>LOOKUP(2, 1/('Tourney History'!$B:$B=A37), 'Tourney History'!$AC:$AC)</f>
        <v>0.47199999999999998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2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3</v>
      </c>
      <c r="AC37" s="2">
        <f>COUNTIFS('Tourney History'!$B:$B,$A$37,'Tourney History'!X:X, 1)</f>
        <v>5</v>
      </c>
      <c r="AD37" s="2">
        <f>COUNTIFS('Tourney History'!$B:$B,$A$37,'Tourney History'!Y:Y, 1)</f>
        <v>2</v>
      </c>
      <c r="AE37" s="2">
        <f>COUNTIFS('Tourney History'!$B:$B,$A$37,'Tourney History'!Z:Z, 1)</f>
        <v>4</v>
      </c>
    </row>
    <row r="38" spans="1:31" ht="15.75" x14ac:dyDescent="0.25">
      <c r="A38" s="2" t="s">
        <v>127</v>
      </c>
      <c r="B38" s="51" t="s">
        <v>148</v>
      </c>
      <c r="C38" s="2" t="s">
        <v>70</v>
      </c>
      <c r="D38" s="12">
        <f>SUMIFS('Tourney History'!C:C,'Tourney History'!B:B,A38)</f>
        <v>132</v>
      </c>
      <c r="E38" s="4">
        <f>AVERAGEIFS('Tourney History'!C:C,'Tourney History'!B:B,A38)</f>
        <v>26.4</v>
      </c>
      <c r="F38" s="13">
        <f t="array" ref="F38">MAX(IF('Tourney History'!B:B=A38, 'Tourney History'!C:C))</f>
        <v>43</v>
      </c>
      <c r="G38" s="12">
        <f>COUNTIFS('Tourney History'!B:B,A38,'Tourney History'!D:D, 1)</f>
        <v>3</v>
      </c>
      <c r="H38" s="2">
        <f>COUNTIFS('Tourney History'!B:B,A38,'Tourney History'!D:D, 0)</f>
        <v>2</v>
      </c>
      <c r="I38" s="42">
        <f>LOOKUP(2, 1/('Tourney History'!$B:$B=A38), 'Tourney History'!$AD:$AD)</f>
        <v>0.6</v>
      </c>
      <c r="J38" s="12">
        <f>SUMIFS('Tourney History'!F:F,'Tourney History'!B:B,A38)</f>
        <v>10</v>
      </c>
      <c r="K38" s="2">
        <f>SUMIFS('Tourney History'!E:E,'Tourney History'!B:B,A38)-J38</f>
        <v>12</v>
      </c>
      <c r="L38" s="42">
        <f>LOOKUP(2, 1/('Tourney History'!$B:$B=A38), 'Tourney History'!$AB:$AB)</f>
        <v>0.41</v>
      </c>
      <c r="M38" s="12">
        <f>SUMIFS('Tourney History'!H:H,'Tourney History'!B:B,A38)</f>
        <v>45</v>
      </c>
      <c r="N38" s="2">
        <f>SUMIFS('Tourney History'!G:G,'Tourney History'!B:B,A38)-M38</f>
        <v>45</v>
      </c>
      <c r="O38" s="42">
        <f>LOOKUP(2, 1/('Tourney History'!$B:$B=A38), 'Tourney History'!$AC:$AC)</f>
        <v>0.48199999999999993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1</v>
      </c>
      <c r="AC38" s="2">
        <f>COUNTIFS('Tourney History'!$B:$B,$A$38,'Tourney History'!X:X, 1)</f>
        <v>1</v>
      </c>
      <c r="AD38" s="2">
        <f>COUNTIFS('Tourney History'!$B:$B,$A$38,'Tourney History'!Y:Y, 1)</f>
        <v>0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129</v>
      </c>
      <c r="C39" s="2" t="s">
        <v>70</v>
      </c>
      <c r="D39" s="12">
        <f>SUMIFS('Tourney History'!C:C,'Tourney History'!B:B,A39)</f>
        <v>349</v>
      </c>
      <c r="E39" s="4">
        <f>AVERAGEIFS('Tourney History'!C:C,'Tourney History'!B:B,A39)</f>
        <v>31.727272727272727</v>
      </c>
      <c r="F39" s="13">
        <f t="array" ref="F39">MAX(IF('Tourney History'!B:B=A39, 'Tourney History'!C:C))</f>
        <v>66</v>
      </c>
      <c r="G39" s="12">
        <f>COUNTIFS('Tourney History'!B:B,A39,'Tourney History'!D:D, 1)</f>
        <v>8</v>
      </c>
      <c r="H39" s="2">
        <f>COUNTIFS('Tourney History'!B:B,A39,'Tourney History'!D:D, 0)</f>
        <v>3</v>
      </c>
      <c r="I39" s="42">
        <f>LOOKUP(2, 1/('Tourney History'!$B:$B=A39), 'Tourney History'!$AD:$AD)</f>
        <v>0.72727272727272729</v>
      </c>
      <c r="J39" s="12">
        <f>SUMIFS('Tourney History'!F:F,'Tourney History'!B:B,A39)</f>
        <v>29</v>
      </c>
      <c r="K39" s="2">
        <f>SUMIFS('Tourney History'!E:E,'Tourney History'!B:B,A39)-J39</f>
        <v>17</v>
      </c>
      <c r="L39" s="42">
        <f>LOOKUP(2, 1/('Tourney History'!$B:$B=A39), 'Tourney History'!$AB:$AB)</f>
        <v>0.65909090909090906</v>
      </c>
      <c r="M39" s="12">
        <f>SUMIFS('Tourney History'!H:H,'Tourney History'!B:B,A39)</f>
        <v>106</v>
      </c>
      <c r="N39" s="2">
        <f>SUMIFS('Tourney History'!G:G,'Tourney History'!B:B,A39)-M39</f>
        <v>90</v>
      </c>
      <c r="O39" s="42">
        <f>LOOKUP(2, 1/('Tourney History'!$B:$B=A39), 'Tourney History'!$AC:$AC)</f>
        <v>0.55727272727272714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5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4</v>
      </c>
      <c r="AC39" s="2">
        <f>COUNTIFS('Tourney History'!$B:$B,$A$39,'Tourney History'!X:X, 1)</f>
        <v>1</v>
      </c>
      <c r="AD39" s="2">
        <f>COUNTIFS('Tourney History'!$B:$B,$A$39,'Tourney History'!Y:Y, 1)</f>
        <v>2</v>
      </c>
      <c r="AE39" s="2">
        <f>COUNTIFS('Tourney History'!$B:$B,$A$39,'Tourney History'!Z:Z, 1)</f>
        <v>3</v>
      </c>
    </row>
    <row r="40" spans="1:31" ht="15.75" x14ac:dyDescent="0.25">
      <c r="A40" s="2" t="s">
        <v>16</v>
      </c>
      <c r="B40" s="51" t="s">
        <v>148</v>
      </c>
      <c r="C40" s="2" t="s">
        <v>70</v>
      </c>
      <c r="D40" s="12">
        <f>SUMIFS('Tourney History'!C:C,'Tourney History'!B:B,A40)</f>
        <v>397</v>
      </c>
      <c r="E40" s="4">
        <f>AVERAGEIFS('Tourney History'!C:C,'Tourney History'!B:B,A40)</f>
        <v>36.090909090909093</v>
      </c>
      <c r="F40" s="13">
        <f t="array" ref="F40">MAX(IF('Tourney History'!B:B=A40, 'Tourney History'!C:C))</f>
        <v>58</v>
      </c>
      <c r="G40" s="12">
        <f>COUNTIFS('Tourney History'!B:B,A40,'Tourney History'!D:D, 1)</f>
        <v>4</v>
      </c>
      <c r="H40" s="2">
        <f>COUNTIFS('Tourney History'!B:B,A40,'Tourney History'!D:D, 0)</f>
        <v>7</v>
      </c>
      <c r="I40" s="42">
        <f>LOOKUP(2, 1/('Tourney History'!$B:$B=A40), 'Tourney History'!$AD:$AD)</f>
        <v>0.36363636363636365</v>
      </c>
      <c r="J40" s="12">
        <f>SUMIFS('Tourney History'!F:F,'Tourney History'!B:B,A40)</f>
        <v>23</v>
      </c>
      <c r="K40" s="2">
        <f>SUMIFS('Tourney History'!E:E,'Tourney History'!B:B,A40)-J40</f>
        <v>27</v>
      </c>
      <c r="L40" s="42">
        <f>LOOKUP(2, 1/('Tourney History'!$B:$B=A40), 'Tourney History'!$AB:$AB)</f>
        <v>0.45909090909090916</v>
      </c>
      <c r="M40" s="12">
        <f>SUMIFS('Tourney History'!H:H,'Tourney History'!B:B,A40)</f>
        <v>99</v>
      </c>
      <c r="N40" s="2">
        <f>SUMIFS('Tourney History'!G:G,'Tourney History'!B:B,A40)-M40</f>
        <v>108</v>
      </c>
      <c r="O40" s="42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90</v>
      </c>
      <c r="B41" s="2" t="s">
        <v>70</v>
      </c>
      <c r="C41" s="2" t="s">
        <v>70</v>
      </c>
      <c r="D41" s="12">
        <f>SUMIFS('Tourney History'!C:C,'Tourney History'!B:B,A41)</f>
        <v>170</v>
      </c>
      <c r="E41" s="4">
        <f>AVERAGEIFS('Tourney History'!C:C,'Tourney History'!B:B,A41)</f>
        <v>42.5</v>
      </c>
      <c r="F41" s="13">
        <f t="array" ref="F41">MAX(IF('Tourney History'!B:B=A41, 'Tourney History'!C:C))</f>
        <v>50</v>
      </c>
      <c r="G41" s="12">
        <f>COUNTIFS('Tourney History'!B:B,A41,'Tourney History'!D:D, 1)</f>
        <v>3</v>
      </c>
      <c r="H41" s="2">
        <f>COUNTIFS('Tourney History'!B:B,A41,'Tourney History'!D:D, 0)</f>
        <v>1</v>
      </c>
      <c r="I41" s="42">
        <f>LOOKUP(2, 1/('Tourney History'!$B:$B=A41), 'Tourney History'!$AD:$AD)</f>
        <v>0.75</v>
      </c>
      <c r="J41" s="12">
        <f>SUMIFS('Tourney History'!F:F,'Tourney History'!B:B,A41)</f>
        <v>11</v>
      </c>
      <c r="K41" s="2">
        <f>SUMIFS('Tourney History'!E:E,'Tourney History'!B:B,A41)-J41</f>
        <v>7</v>
      </c>
      <c r="L41" s="42">
        <f>LOOKUP(2, 1/('Tourney History'!$B:$B=A41), 'Tourney History'!$AB:$AB)</f>
        <v>0.625</v>
      </c>
      <c r="M41" s="12">
        <f>SUMIFS('Tourney History'!H:H,'Tourney History'!B:B,A41)</f>
        <v>43</v>
      </c>
      <c r="N41" s="2">
        <f>SUMIFS('Tourney History'!G:G,'Tourney History'!B:B,A41)-M41</f>
        <v>36</v>
      </c>
      <c r="O41" s="42">
        <f>LOOKUP(2, 1/('Tourney History'!$B:$B=A41), 'Tourney History'!$AC:$AC)</f>
        <v>0.55499999999999994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3</v>
      </c>
      <c r="S41" s="2">
        <f>COUNTIFS('Tourney History'!$B:$B,$A$41,'Tourney History'!N:N, 1)</f>
        <v>4</v>
      </c>
      <c r="T41" s="2">
        <f>COUNTIFS('Tourney History'!$B:$B,$A$41,'Tourney History'!O:O, 1)</f>
        <v>1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0</v>
      </c>
      <c r="AD41" s="2">
        <f>COUNTIFS('Tourney History'!$B:$B,$A$41,'Tourney History'!Y:Y, 1)</f>
        <v>0</v>
      </c>
      <c r="AE41" s="2">
        <f>COUNTIFS('Tourney History'!$B:$B,$A$41,'Tourney History'!Z:Z, 1)</f>
        <v>1</v>
      </c>
    </row>
    <row r="42" spans="1:31" x14ac:dyDescent="0.25">
      <c r="A42" s="2" t="s">
        <v>13</v>
      </c>
      <c r="B42" s="6" t="s">
        <v>98</v>
      </c>
      <c r="C42" s="6" t="s">
        <v>132</v>
      </c>
      <c r="D42" s="12">
        <f>SUMIFS('Tourney History'!C:C,'Tourney History'!B:B,A42)</f>
        <v>458</v>
      </c>
      <c r="E42" s="4">
        <f>AVERAGEIFS('Tourney History'!C:C,'Tourney History'!B:B,A42)</f>
        <v>38.166666666666664</v>
      </c>
      <c r="F42" s="13">
        <f t="array" ref="F42">MAX(IF('Tourney History'!B:B=A42, 'Tourney History'!C:C))</f>
        <v>56</v>
      </c>
      <c r="G42" s="12">
        <f>COUNTIFS('Tourney History'!B:B,A42,'Tourney History'!D:D, 1)</f>
        <v>6</v>
      </c>
      <c r="H42" s="2">
        <f>COUNTIFS('Tourney History'!B:B,A42,'Tourney History'!D:D, 0)</f>
        <v>6</v>
      </c>
      <c r="I42" s="42">
        <f>LOOKUP(2, 1/('Tourney History'!$B:$B=A42), 'Tourney History'!$AD:$AD)</f>
        <v>0.5</v>
      </c>
      <c r="J42" s="12">
        <f>SUMIFS('Tourney History'!F:F,'Tourney History'!B:B,A42)</f>
        <v>24</v>
      </c>
      <c r="K42" s="2">
        <f>SUMIFS('Tourney History'!E:E,'Tourney History'!B:B,A42)-J42</f>
        <v>27</v>
      </c>
      <c r="L42" s="42">
        <f>LOOKUP(2, 1/('Tourney History'!$B:$B=A42), 'Tourney History'!$AB:$AB)</f>
        <v>0.46249999999999997</v>
      </c>
      <c r="M42" s="12">
        <f>SUMIFS('Tourney History'!H:H,'Tourney History'!B:B,A42)</f>
        <v>108</v>
      </c>
      <c r="N42" s="2">
        <f>SUMIFS('Tourney History'!G:G,'Tourney History'!B:B,A42)-M42</f>
        <v>110</v>
      </c>
      <c r="O42" s="42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64</v>
      </c>
      <c r="B43" s="6" t="s">
        <v>70</v>
      </c>
      <c r="C43" s="6" t="s">
        <v>70</v>
      </c>
      <c r="D43" s="12">
        <f>SUMIFS('Tourney History'!C:C,'Tourney History'!B:B,A43)</f>
        <v>154</v>
      </c>
      <c r="E43" s="4">
        <f>AVERAGEIFS('Tourney History'!C:C,'Tourney History'!B:B,A43)</f>
        <v>19.25</v>
      </c>
      <c r="F43" s="13">
        <f t="array" ref="F43">MAX(IF('Tourney History'!B:B=A43, 'Tourney History'!C:C))</f>
        <v>27</v>
      </c>
      <c r="G43" s="12">
        <f>COUNTIFS('Tourney History'!B:B,A43,'Tourney History'!D:D, 1)</f>
        <v>5</v>
      </c>
      <c r="H43" s="2">
        <f>COUNTIFS('Tourney History'!B:B,A43,'Tourney History'!D:D, 0)</f>
        <v>3</v>
      </c>
      <c r="I43" s="42">
        <f>LOOKUP(2, 1/('Tourney History'!$B:$B=A43), 'Tourney History'!$AD:$AD)</f>
        <v>0.625</v>
      </c>
      <c r="J43" s="12">
        <f>SUMIFS('Tourney History'!F:F,'Tourney History'!B:B,A43)</f>
        <v>20</v>
      </c>
      <c r="K43" s="2">
        <f>SUMIFS('Tourney History'!E:E,'Tourney History'!B:B,A43)-J43</f>
        <v>17</v>
      </c>
      <c r="L43" s="42">
        <f>LOOKUP(2, 1/('Tourney History'!$B:$B=A43), 'Tourney History'!$AB:$AB)</f>
        <v>0.55625000000000002</v>
      </c>
      <c r="M43" s="12">
        <f>SUMIFS('Tourney History'!H:H,'Tourney History'!B:B,A43)</f>
        <v>80</v>
      </c>
      <c r="N43" s="2">
        <f>SUMIFS('Tourney History'!G:G,'Tourney History'!B:B,A43)-M43</f>
        <v>73</v>
      </c>
      <c r="O43" s="42">
        <f>LOOKUP(2, 1/('Tourney History'!$B:$B=A43), 'Tourney History'!$AC:$AC)</f>
        <v>0.53125</v>
      </c>
      <c r="P43" s="2">
        <f>COUNTIFS('Tourney History'!$B:$B,$A$43,'Tourney History'!K:K, 1)</f>
        <v>1</v>
      </c>
      <c r="Q43" s="2">
        <f>COUNTIFS('Tourney History'!$B:$B,$A$43,'Tourney History'!L:L, 1)</f>
        <v>1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4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4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147</v>
      </c>
      <c r="C44" s="2" t="s">
        <v>70</v>
      </c>
      <c r="D44" s="12">
        <f>SUMIFS('Tourney History'!C:C,'Tourney History'!B:B,A44)</f>
        <v>236</v>
      </c>
      <c r="E44" s="4">
        <f>AVERAGEIFS('Tourney History'!C:C,'Tourney History'!B:B,A44)</f>
        <v>29.5</v>
      </c>
      <c r="F44" s="13">
        <f t="array" ref="F44">MAX(IF('Tourney History'!B:B=A44, 'Tourney History'!C:C))</f>
        <v>53</v>
      </c>
      <c r="G44" s="12">
        <f>COUNTIFS('Tourney History'!B:B,A44,'Tourney History'!D:D, 1)</f>
        <v>5</v>
      </c>
      <c r="H44" s="2">
        <f>COUNTIFS('Tourney History'!B:B,A44,'Tourney History'!D:D, 0)</f>
        <v>3</v>
      </c>
      <c r="I44" s="42">
        <f>LOOKUP(2, 1/('Tourney History'!$B:$B=A44), 'Tourney History'!$AD:$AD)</f>
        <v>0.625</v>
      </c>
      <c r="J44" s="12">
        <f>SUMIFS('Tourney History'!F:F,'Tourney History'!B:B,A44)</f>
        <v>18</v>
      </c>
      <c r="K44" s="2">
        <f>SUMIFS('Tourney History'!E:E,'Tourney History'!B:B,A44)-J44</f>
        <v>17</v>
      </c>
      <c r="L44" s="42">
        <f>LOOKUP(2, 1/('Tourney History'!$B:$B=A44), 'Tourney History'!$AB:$AB)</f>
        <v>0.49375000000000002</v>
      </c>
      <c r="M44" s="12">
        <f>SUMIFS('Tourney History'!H:H,'Tourney History'!B:B,A44)</f>
        <v>71</v>
      </c>
      <c r="N44" s="2">
        <f>SUMIFS('Tourney History'!G:G,'Tourney History'!B:B,A44)-M44</f>
        <v>68</v>
      </c>
      <c r="O44" s="42">
        <f>LOOKUP(2, 1/('Tourney History'!$B:$B=A44), 'Tourney History'!$AC:$AC)</f>
        <v>0.49124999999999996</v>
      </c>
      <c r="P44" s="2">
        <f>COUNTIFS('Tourney History'!$B:$B,$A$44,'Tourney History'!K:K, 1)</f>
        <v>4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2</v>
      </c>
    </row>
    <row r="45" spans="1:31" x14ac:dyDescent="0.25">
      <c r="A45" s="2" t="s">
        <v>49</v>
      </c>
      <c r="B45" s="2" t="s">
        <v>70</v>
      </c>
      <c r="C45" s="2" t="s">
        <v>70</v>
      </c>
      <c r="D45" s="12">
        <f>SUMIFS('Tourney History'!C:C,'Tourney History'!B:B,A45)</f>
        <v>18</v>
      </c>
      <c r="E45" s="4">
        <f>AVERAGEIFS('Tourney History'!C:C,'Tourney History'!B:B,A45)</f>
        <v>9</v>
      </c>
      <c r="F45" s="13">
        <f t="array" ref="F45">MAX(IF('Tourney History'!B:B=A45, 'Tourney History'!C:C))</f>
        <v>12</v>
      </c>
      <c r="G45" s="12">
        <f>COUNTIFS('Tourney History'!B:B,A45,'Tourney History'!D:D, 1)</f>
        <v>1</v>
      </c>
      <c r="H45" s="2">
        <f>COUNTIFS('Tourney History'!B:B,A45,'Tourney History'!D:D, 0)</f>
        <v>1</v>
      </c>
      <c r="I45" s="42">
        <f>LOOKUP(2, 1/('Tourney History'!$B:$B=A45), 'Tourney History'!$AD:$AD)</f>
        <v>0.5</v>
      </c>
      <c r="J45" s="12">
        <f>SUMIFS('Tourney History'!F:F,'Tourney History'!B:B,A45)</f>
        <v>4</v>
      </c>
      <c r="K45" s="2">
        <f>SUMIFS('Tourney History'!E:E,'Tourney History'!B:B,A45)-J45</f>
        <v>5</v>
      </c>
      <c r="L45" s="42">
        <f>LOOKUP(2, 1/('Tourney History'!$B:$B=A45), 'Tourney History'!$AB:$AB)</f>
        <v>0.42499999999999999</v>
      </c>
      <c r="M45" s="12">
        <f>SUMIFS('Tourney History'!H:H,'Tourney History'!B:B,A45)</f>
        <v>18</v>
      </c>
      <c r="N45" s="2">
        <f>SUMIFS('Tourney History'!G:G,'Tourney History'!B:B,A45)-M45</f>
        <v>19</v>
      </c>
      <c r="O45" s="42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03"/>
  <sheetViews>
    <sheetView workbookViewId="0">
      <selection activeCell="AG298" sqref="AG298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122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122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</sheetData>
  <autoFilter ref="A1:AD159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3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14" sqref="A14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203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190</v>
      </c>
      <c r="AL1" s="31" t="s">
        <v>50</v>
      </c>
      <c r="AM1" s="31" t="s">
        <v>245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388</v>
      </c>
      <c r="H2" s="27">
        <f>AVERAGEIFS('BA History'!C:C,'BA History'!B:B,A2)</f>
        <v>12.516129032258064</v>
      </c>
      <c r="I2" s="27">
        <f t="array" ref="I2">MEDIAN(IF('BA History'!B:B=A2, 'BA History'!C:C))</f>
        <v>12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16</v>
      </c>
      <c r="M2" s="33">
        <f>LOOKUP(2, 1/('BA History'!$B:$B=A2), 'BA History'!$AO:$AO)</f>
        <v>0.4838709677419355</v>
      </c>
      <c r="N2" s="12">
        <f>SUMIFS('BA History'!F:F,'BA History'!B:B,A2)</f>
        <v>65</v>
      </c>
      <c r="O2" s="2">
        <f>SUMIFS('BA History'!E:E,'BA History'!B:B,A2)-N2</f>
        <v>63</v>
      </c>
      <c r="P2" s="33">
        <f>LOOKUP(2, 1/('BA History'!$B:$B=A2), 'BA History'!$AM:$AM)</f>
        <v>0.51129032258064522</v>
      </c>
      <c r="Q2" s="12">
        <f>SUMIFS('BA History'!H:H,'BA History'!B:B,A2)</f>
        <v>268</v>
      </c>
      <c r="R2" s="2">
        <f>SUMIFS('BA History'!G:G,'BA History'!B:B,A2)-Q2</f>
        <v>263</v>
      </c>
      <c r="S2" s="33">
        <f>LOOKUP(2, 1/('BA History'!$B:$B=A2), 'BA History'!$AN:$AN)</f>
        <v>0.50451612903225806</v>
      </c>
      <c r="T2" s="12">
        <f>COUNTIFS('BA History'!$B:$B,$A$2,'BA History'!K:K, 1)</f>
        <v>4</v>
      </c>
      <c r="U2" s="2">
        <f>COUNTIFS('BA History'!$B:$B,$A$2,'BA History'!L:L, 1)</f>
        <v>3</v>
      </c>
      <c r="V2" s="2">
        <f>COUNTIFS('BA History'!$B:$B,$A$2,'BA History'!M:M, 1)</f>
        <v>7</v>
      </c>
      <c r="W2" s="2">
        <f>COUNTIFS('BA History'!$B:$B,$A$2,'BA History'!N:N, 1)</f>
        <v>8</v>
      </c>
      <c r="X2" s="2">
        <f>COUNTIFS('BA History'!$B:$B,$A$2,'BA History'!O:O, 1)</f>
        <v>3</v>
      </c>
      <c r="Y2" s="2">
        <f>COUNTIFS('BA History'!$B:$B,$A$2,'BA History'!P:P, 1)</f>
        <v>0</v>
      </c>
      <c r="Z2" s="2">
        <f>COUNTIFS('BA History'!$B:$B,$A$2,'BA History'!Q:Q, 1)</f>
        <v>1</v>
      </c>
      <c r="AA2" s="2">
        <f>COUNTIFS('BA History'!$B:$B,$A$2,'BA History'!R:R, 1)</f>
        <v>1</v>
      </c>
      <c r="AB2" s="2">
        <f>COUNTIFS('BA History'!$B:$B,$A$2,'BA History'!S:S, 1)</f>
        <v>1</v>
      </c>
      <c r="AC2" s="2">
        <f>COUNTIFS('BA History'!$B:$B,$A$2,'BA History'!T:T, 1)</f>
        <v>0</v>
      </c>
      <c r="AD2" s="2">
        <f>COUNTIFS('BA History'!$B:$B,$A2,'BA History'!U:U, 1)</f>
        <v>0</v>
      </c>
      <c r="AE2" s="2">
        <f>COUNTIFS('BA History'!$B:$B,$A$2,'BA History'!V:V, 1)</f>
        <v>2</v>
      </c>
      <c r="AF2" s="2">
        <f>COUNTIFS('BA History'!$B:$B,$A$2,'BA History'!W:W, 1)</f>
        <v>3</v>
      </c>
      <c r="AG2" s="2">
        <f>COUNTIFS('BA History'!$B:$B,$A$2,'BA History'!X:X, 1)</f>
        <v>2</v>
      </c>
      <c r="AH2" s="2">
        <f>COUNTIFS('BA History'!$B:$B,$A$2,'BA History'!Y:Y, 1)</f>
        <v>0</v>
      </c>
      <c r="AI2" s="2">
        <f>COUNTIFS('BA History'!$B:$B,$A$2,'BA History'!Z:Z, 1)</f>
        <v>2</v>
      </c>
      <c r="AJ2" s="2">
        <f>COUNTIFS('BA History'!$B:$B,$A2,'BA History'!AA:AA, 1)</f>
        <v>0</v>
      </c>
      <c r="AK2" s="2">
        <f>COUNTIFS('BA History'!$B:$B,$A2,'BA History'!AB:AB, 1)</f>
        <v>0</v>
      </c>
      <c r="AL2" s="2">
        <f>COUNTIFS('BA History'!$B:$B,$A$2,'BA History'!AC:AC, 1)</f>
        <v>8</v>
      </c>
      <c r="AM2" s="2">
        <f>COUNTIFS('BA History'!$B:$B,$A2,'BA History'!AD:AD, 1)</f>
        <v>0</v>
      </c>
      <c r="AN2" s="2">
        <f>COUNTIFS('BA History'!$B:$B,$A$2,'BA History'!AE:AE, 1)</f>
        <v>0</v>
      </c>
      <c r="AO2" s="2">
        <f>COUNTIFS('BA History'!$B:$B,$A$2,'BA History'!AF:AF, 1)</f>
        <v>9</v>
      </c>
      <c r="AP2" s="2">
        <f>COUNTIFS('BA History'!$B:$B,$A$2,'BA History'!AG:AG, 1)</f>
        <v>1</v>
      </c>
      <c r="AQ2" s="2">
        <f>COUNTIFS('BA History'!$B:$B,$A$2,'BA History'!AH:AH, 1)</f>
        <v>4</v>
      </c>
      <c r="AR2" s="2">
        <f>COUNTIFS('BA History'!$B:$B,$A$2,'BA History'!AI:AI, 1)</f>
        <v>6</v>
      </c>
      <c r="AS2" s="2">
        <f>COUNTIFS('BA History'!$B:$B,$A2,'BA History'!AJ:AJ, 1)</f>
        <v>0</v>
      </c>
      <c r="AT2" s="21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3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3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/>
      <c r="E5" s="2">
        <v>1</v>
      </c>
      <c r="F5" s="2"/>
      <c r="G5" s="12">
        <f>SUMIFS('BA History'!C:C,'BA History'!B:B,A5)</f>
        <v>816</v>
      </c>
      <c r="H5" s="27">
        <f>AVERAGEIFS('BA History'!C:C,'BA History'!B:B,A5)</f>
        <v>16.653061224489797</v>
      </c>
      <c r="I5" s="27">
        <f t="array" ref="I5">MEDIAN(IF('BA History'!B:B=A5, 'BA History'!C:C))</f>
        <v>15</v>
      </c>
      <c r="J5" s="13">
        <f t="array" ref="J5">MAX(IF('BA History'!B:B=A5, 'BA History'!C:C))</f>
        <v>44</v>
      </c>
      <c r="K5" s="12">
        <f>COUNTIFS('BA History'!B:B,A5,'BA History'!D:D, 1)</f>
        <v>26</v>
      </c>
      <c r="L5" s="2">
        <f>COUNTIFS('BA History'!B:B,A5,'BA History'!D:D, 0)</f>
        <v>23</v>
      </c>
      <c r="M5" s="33">
        <f>LOOKUP(2, 1/('BA History'!$B:$B=A5), 'BA History'!$AO:$AO)</f>
        <v>0.53061224489795922</v>
      </c>
      <c r="N5" s="12">
        <f>SUMIFS('BA History'!F:F,'BA History'!B:B,A5)</f>
        <v>103</v>
      </c>
      <c r="O5" s="2">
        <f>SUMIFS('BA History'!E:E,'BA History'!B:B,A5)-N5</f>
        <v>101</v>
      </c>
      <c r="P5" s="33">
        <f>LOOKUP(2, 1/('BA History'!$B:$B=A5), 'BA History'!$AM:$AM)</f>
        <v>0.49489795918367346</v>
      </c>
      <c r="Q5" s="12">
        <f>SUMIFS('BA History'!H:H,'BA History'!B:B,A5)</f>
        <v>420</v>
      </c>
      <c r="R5" s="2">
        <f>SUMIFS('BA History'!G:G,'BA History'!B:B,A5)-Q5</f>
        <v>428</v>
      </c>
      <c r="S5" s="33">
        <f>LOOKUP(2, 1/('BA History'!$B:$B=A5), 'BA History'!$AN:$AN)</f>
        <v>0.49020408163265289</v>
      </c>
      <c r="T5" s="12">
        <f>COUNTIFS('BA History'!$B:$B,$A$5,'BA History'!K:K, 1)</f>
        <v>4</v>
      </c>
      <c r="U5" s="2">
        <f>COUNTIFS('BA History'!$B:$B,$A$5,'BA History'!L:L, 1)</f>
        <v>8</v>
      </c>
      <c r="V5" s="2">
        <f>COUNTIFS('BA History'!$B:$B,$A$5,'BA History'!M:M, 1)</f>
        <v>11</v>
      </c>
      <c r="W5" s="2">
        <f>COUNTIFS('BA History'!$B:$B,$A$5,'BA History'!N:N, 1)</f>
        <v>8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0</v>
      </c>
      <c r="AA5" s="2">
        <f>COUNTIFS('BA History'!$B:$B,$A$5,'BA History'!R:R, 1)</f>
        <v>0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3</v>
      </c>
      <c r="AH5" s="2">
        <f>COUNTIFS('BA History'!$B:$B,$A$5,'BA History'!Y:Y, 1)</f>
        <v>0</v>
      </c>
      <c r="AI5" s="2">
        <f>COUNTIFS('BA History'!$B:$B,$A$5,'BA History'!Z:Z, 1)</f>
        <v>8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9</v>
      </c>
      <c r="AM5" s="2">
        <f>COUNTIFS('BA History'!$B:$B,$A5,'BA History'!AD:AD, 1)</f>
        <v>0</v>
      </c>
      <c r="AN5" s="2">
        <f>COUNTIFS('BA History'!$B:$B,$A$5,'BA History'!AE:AE, 1)</f>
        <v>2</v>
      </c>
      <c r="AO5" s="2">
        <f>COUNTIFS('BA History'!$B:$B,$A$5,'BA History'!AF:AF, 1)</f>
        <v>10</v>
      </c>
      <c r="AP5" s="2">
        <f>COUNTIFS('BA History'!$B:$B,$A$5,'BA History'!AG:AG, 1)</f>
        <v>4</v>
      </c>
      <c r="AQ5" s="2">
        <f>COUNTIFS('BA History'!$B:$B,$A$5,'BA History'!AH:AH, 1)</f>
        <v>9</v>
      </c>
      <c r="AR5" s="2">
        <f>COUNTIFS('BA History'!$B:$B,$A$5,'BA History'!AI:AI, 1)</f>
        <v>9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3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/>
      <c r="E7" s="2"/>
      <c r="F7" s="2"/>
      <c r="G7" s="12">
        <f>SUMIFS('BA History'!C:C,'BA History'!B:B,A7)</f>
        <v>466</v>
      </c>
      <c r="H7" s="27">
        <f>AVERAGEIFS('BA History'!C:C,'BA History'!B:B,A7)</f>
        <v>10.130434782608695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20</v>
      </c>
      <c r="L7" s="2">
        <f>COUNTIFS('BA History'!B:B,A7,'BA History'!D:D, 0)</f>
        <v>26</v>
      </c>
      <c r="M7" s="33">
        <f>LOOKUP(2, 1/('BA History'!$B:$B=A7), 'BA History'!$AO:$AO)</f>
        <v>0.43478260869565216</v>
      </c>
      <c r="N7" s="12">
        <f>SUMIFS('BA History'!F:F,'BA History'!B:B,A7)</f>
        <v>89</v>
      </c>
      <c r="O7" s="2">
        <f>SUMIFS('BA History'!E:E,'BA History'!B:B,A7)-N7</f>
        <v>99</v>
      </c>
      <c r="P7" s="33">
        <f>LOOKUP(2, 1/('BA History'!$B:$B=A7), 'BA History'!$AM:$AM)</f>
        <v>0.46152173913043482</v>
      </c>
      <c r="Q7" s="12">
        <f>SUMIFS('BA History'!H:H,'BA History'!B:B,A7)</f>
        <v>384</v>
      </c>
      <c r="R7" s="2">
        <f>SUMIFS('BA History'!G:G,'BA History'!B:B,A7)-Q7</f>
        <v>400</v>
      </c>
      <c r="S7" s="33">
        <f>LOOKUP(2, 1/('BA History'!$B:$B=A7), 'BA History'!$AN:$AN)</f>
        <v>0.4854347826086956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7</v>
      </c>
      <c r="W7" s="2">
        <f>COUNTIFS('BA History'!$B:$B,$A$7,'BA History'!N:N, 1)</f>
        <v>6</v>
      </c>
      <c r="X7" s="2">
        <f>COUNTIFS('BA History'!$B:$B,$A$7,'BA History'!O:O, 1)</f>
        <v>1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3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5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11</v>
      </c>
      <c r="AM7" s="2">
        <f>COUNTIFS('BA History'!$B:$B,$A7,'BA History'!AD:AD, 1)</f>
        <v>0</v>
      </c>
      <c r="AN7" s="2">
        <f>COUNTIFS('BA History'!$B:$B,$A$7,'BA History'!AE:AE, 1)</f>
        <v>2</v>
      </c>
      <c r="AO7" s="2">
        <f>COUNTIFS('BA History'!$B:$B,$A$7,'BA History'!AF:AF, 1)</f>
        <v>11</v>
      </c>
      <c r="AP7" s="2">
        <f>COUNTIFS('BA History'!$B:$B,$A$7,'BA History'!AG:AG, 1)</f>
        <v>6</v>
      </c>
      <c r="AQ7" s="2">
        <f>COUNTIFS('BA History'!$B:$B,$A$7,'BA History'!AH:AH, 1)</f>
        <v>8</v>
      </c>
      <c r="AR7" s="2">
        <f>COUNTIFS('BA History'!$B:$B,$A$7,'BA History'!AI:AI, 1)</f>
        <v>3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112</v>
      </c>
      <c r="H8" s="27">
        <f>AVERAGEIFS('BA History'!C:C,'BA History'!B:B,A8)</f>
        <v>8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9</v>
      </c>
      <c r="L8" s="2">
        <f>COUNTIFS('BA History'!B:B,A8,'BA History'!D:D, 0)</f>
        <v>5</v>
      </c>
      <c r="M8" s="33">
        <f>LOOKUP(2, 1/('BA History'!$B:$B=A8), 'BA History'!$AO:$AO)</f>
        <v>0.6428571428571429</v>
      </c>
      <c r="N8" s="12">
        <f>SUMIFS('BA History'!F:F,'BA History'!B:B,A8)</f>
        <v>31</v>
      </c>
      <c r="O8" s="2">
        <f>SUMIFS('BA History'!E:E,'BA History'!B:B,A8)-N8</f>
        <v>24</v>
      </c>
      <c r="P8" s="33">
        <f>LOOKUP(2, 1/('BA History'!$B:$B=A8), 'BA History'!$AM:$AM)</f>
        <v>0.56285714285714283</v>
      </c>
      <c r="Q8" s="12">
        <f>SUMIFS('BA History'!H:H,'BA History'!B:B,A8)</f>
        <v>125</v>
      </c>
      <c r="R8" s="2">
        <f>SUMIFS('BA History'!G:G,'BA History'!B:B,A8)-Q8</f>
        <v>101</v>
      </c>
      <c r="S8" s="33">
        <f>LOOKUP(2, 1/('BA History'!$B:$B=A8), 'BA History'!$AN:$AN)</f>
        <v>0.56285714285714283</v>
      </c>
      <c r="T8" s="12">
        <f>COUNTIFS('BA History'!$B:$B,$A$8,'BA History'!K:K, 1)</f>
        <v>1</v>
      </c>
      <c r="U8" s="2">
        <f>COUNTIFS('BA History'!$B:$B,$A$8,'BA History'!L:L, 1)</f>
        <v>1</v>
      </c>
      <c r="V8" s="2">
        <f>COUNTIFS('BA History'!$B:$B,$A$8,'BA History'!M:M, 1)</f>
        <v>2</v>
      </c>
      <c r="W8" s="2">
        <f>COUNTIFS('BA History'!$B:$B,$A$8,'BA History'!N:N, 1)</f>
        <v>2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3</v>
      </c>
      <c r="AQ8" s="2">
        <f>COUNTIFS('BA History'!$B:$B,$A$8,'BA History'!AH:AH, 1)</f>
        <v>3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/>
      <c r="E9" s="2"/>
      <c r="F9" s="2"/>
      <c r="G9" s="12">
        <f>SUMIFS('BA History'!C:C,'BA History'!B:B,A9)</f>
        <v>1198</v>
      </c>
      <c r="H9" s="27">
        <f>AVERAGEIFS('BA History'!C:C,'BA History'!B:B,A9)</f>
        <v>17.880597014925375</v>
      </c>
      <c r="I9" s="27">
        <f t="array" ref="I9">MEDIAN(IF('BA History'!B:B=A9, 'BA History'!C:C))</f>
        <v>17</v>
      </c>
      <c r="J9" s="13">
        <f t="array" ref="J9">MAX(IF('BA History'!B:B=A9, 'BA History'!C:C))</f>
        <v>40</v>
      </c>
      <c r="K9" s="12">
        <f>COUNTIFS('BA History'!B:B,A9,'BA History'!D:D, 1)</f>
        <v>31</v>
      </c>
      <c r="L9" s="2">
        <f>COUNTIFS('BA History'!B:B,A9,'BA History'!D:D, 0)</f>
        <v>36</v>
      </c>
      <c r="M9" s="33">
        <f>LOOKUP(2, 1/('BA History'!$B:$B=A9), 'BA History'!$AO:$AO)</f>
        <v>0.46268656716417911</v>
      </c>
      <c r="N9" s="12">
        <f>SUMIFS('BA History'!F:F,'BA History'!B:B,A9)</f>
        <v>126</v>
      </c>
      <c r="O9" s="2">
        <f>SUMIFS('BA History'!E:E,'BA History'!B:B,A9)-N9</f>
        <v>145</v>
      </c>
      <c r="P9" s="33">
        <f>LOOKUP(2, 1/('BA History'!$B:$B=A9), 'BA History'!$AM:$AM)</f>
        <v>0.45671641791044776</v>
      </c>
      <c r="Q9" s="12">
        <f>SUMIFS('BA History'!H:H,'BA History'!B:B,A9)</f>
        <v>540</v>
      </c>
      <c r="R9" s="2">
        <f>SUMIFS('BA History'!G:G,'BA History'!B:B,A9)-Q9</f>
        <v>589</v>
      </c>
      <c r="S9" s="33">
        <f>LOOKUP(2, 1/('BA History'!$B:$B=A9), 'BA History'!$AN:$AN)</f>
        <v>0.47074626865671632</v>
      </c>
      <c r="T9" s="12">
        <f>COUNTIFS('BA History'!$B:$B,$A$9,'BA History'!K:K, 1)</f>
        <v>10</v>
      </c>
      <c r="U9" s="2">
        <f>COUNTIFS('BA History'!$B:$B,$A$9,'BA History'!L:L, 1)</f>
        <v>9</v>
      </c>
      <c r="V9" s="2">
        <f>COUNTIFS('BA History'!$B:$B,$A$9,'BA History'!M:M, 1)</f>
        <v>8</v>
      </c>
      <c r="W9" s="2">
        <f>COUNTIFS('BA History'!$B:$B,$A$9,'BA History'!N:N, 1)</f>
        <v>12</v>
      </c>
      <c r="X9" s="2">
        <f>COUNTIFS('BA History'!$B:$B,$A$9,'BA History'!O:O, 1)</f>
        <v>1</v>
      </c>
      <c r="Y9" s="2">
        <f>COUNTIFS('BA History'!$B:$B,$A$9,'BA History'!P:P, 1)</f>
        <v>1</v>
      </c>
      <c r="Z9" s="2">
        <f>COUNTIFS('BA History'!$B:$B,$A$9,'BA History'!Q:Q, 1)</f>
        <v>2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4</v>
      </c>
      <c r="AF9" s="2">
        <f>COUNTIFS('BA History'!$B:$B,$A$9,'BA History'!W:W, 1)</f>
        <v>5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9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13</v>
      </c>
      <c r="AM9" s="2">
        <f>COUNTIFS('BA History'!$B:$B,$A9,'BA History'!AD:AD, 1)</f>
        <v>0</v>
      </c>
      <c r="AN9" s="2">
        <f>COUNTIFS('BA History'!$B:$B,$A$9,'BA History'!AE:AE, 1)</f>
        <v>4</v>
      </c>
      <c r="AO9" s="2">
        <f>COUNTIFS('BA History'!$B:$B,$A$9,'BA History'!AF:AF, 1)</f>
        <v>16</v>
      </c>
      <c r="AP9" s="2">
        <f>COUNTIFS('BA History'!$B:$B,$A$9,'BA History'!AG:AG, 1)</f>
        <v>6</v>
      </c>
      <c r="AQ9" s="2">
        <f>COUNTIFS('BA History'!$B:$B,$A$9,'BA History'!AH:AH, 1)</f>
        <v>12</v>
      </c>
      <c r="AR9" s="2">
        <f>COUNTIFS('BA History'!$B:$B,$A$9,'BA History'!AI:AI, 1)</f>
        <v>6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151</v>
      </c>
      <c r="B10" s="1" t="s">
        <v>54</v>
      </c>
      <c r="C10" s="1" t="s">
        <v>131</v>
      </c>
      <c r="D10" s="2">
        <v>2</v>
      </c>
      <c r="E10" s="2"/>
      <c r="F10" s="2"/>
      <c r="G10" s="12">
        <f>SUMIFS('BA History'!C:C,'BA History'!B:B,A10)</f>
        <v>567</v>
      </c>
      <c r="H10" s="27">
        <f>AVERAGEIFS('BA History'!C:C,'BA History'!B:B,A10)</f>
        <v>21</v>
      </c>
      <c r="I10" s="27">
        <f t="array" ref="I10">MEDIAN(IF('BA History'!B:B=A10, 'BA History'!C:C))</f>
        <v>21</v>
      </c>
      <c r="J10" s="13">
        <f t="array" ref="J10">MAX(IF('BA History'!B:B=A10, 'BA History'!C:C))</f>
        <v>33</v>
      </c>
      <c r="K10" s="12">
        <f>COUNTIFS('BA History'!B:B,A10,'BA History'!D:D, 1)</f>
        <v>16</v>
      </c>
      <c r="L10" s="2">
        <f>COUNTIFS('BA History'!B:B,A10,'BA History'!D:D, 0)</f>
        <v>11</v>
      </c>
      <c r="M10" s="33">
        <f>LOOKUP(2, 1/('BA History'!$B:$B=A10), 'BA History'!$AO:$AO)</f>
        <v>0.59259259259259256</v>
      </c>
      <c r="N10" s="12">
        <f>SUMIFS('BA History'!F:F,'BA History'!B:B,A10)</f>
        <v>60</v>
      </c>
      <c r="O10" s="2">
        <f>SUMIFS('BA History'!E:E,'BA History'!B:B,A10)-N10</f>
        <v>50</v>
      </c>
      <c r="P10" s="33">
        <f>LOOKUP(2, 1/('BA History'!$B:$B=A10), 'BA History'!$AM:$AM)</f>
        <v>0.54629629629629628</v>
      </c>
      <c r="Q10" s="12">
        <f>SUMIFS('BA History'!H:H,'BA History'!B:B,A10)</f>
        <v>238</v>
      </c>
      <c r="R10" s="2">
        <f>SUMIFS('BA History'!G:G,'BA History'!B:B,A10)-Q10</f>
        <v>215</v>
      </c>
      <c r="S10" s="33">
        <f>LOOKUP(2, 1/('BA History'!$B:$B=A10), 'BA History'!$AN:$AN)</f>
        <v>0.53148148148148144</v>
      </c>
      <c r="T10" s="12">
        <f>COUNTIFS('BA History'!$B:$B,$A$10,'BA History'!K:K, 1)</f>
        <v>5</v>
      </c>
      <c r="U10" s="2">
        <f>COUNTIFS('BA History'!$B:$B,$A$10,'BA History'!L:L, 1)</f>
        <v>1</v>
      </c>
      <c r="V10" s="2">
        <f>COUNTIFS('BA History'!$B:$B,$A$10,'BA History'!M:M, 1)</f>
        <v>5</v>
      </c>
      <c r="W10" s="2">
        <f>COUNTIFS('BA History'!$B:$B,$A$10,'BA History'!N:N, 1)</f>
        <v>11</v>
      </c>
      <c r="X10" s="2">
        <f>COUNTIFS('BA History'!$B:$B,$A$10,'BA History'!O:O, 1)</f>
        <v>2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2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4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8</v>
      </c>
      <c r="AP10" s="2">
        <f>COUNTIFS('BA History'!$B:$B,$A$10,'BA History'!AG:AG, 1)</f>
        <v>1</v>
      </c>
      <c r="AQ10" s="2">
        <f>COUNTIFS('BA History'!$B:$B,$A$10,'BA History'!AH:AH, 1)</f>
        <v>7</v>
      </c>
      <c r="AR10" s="2">
        <f>COUNTIFS('BA History'!$B:$B,$A$10,'BA History'!AI:AI, 1)</f>
        <v>4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186</v>
      </c>
      <c r="B11" s="2" t="s">
        <v>54</v>
      </c>
      <c r="C11" s="3" t="s">
        <v>70</v>
      </c>
      <c r="D11" s="2"/>
      <c r="E11" s="2"/>
      <c r="F11" s="2"/>
      <c r="G11" s="12">
        <f>SUMIFS('BA History'!C:C,'BA History'!B:B,A11)</f>
        <v>96</v>
      </c>
      <c r="H11" s="27">
        <f>AVERAGEIFS('BA History'!C:C,'BA History'!B:B,A11)</f>
        <v>6.8571428571428568</v>
      </c>
      <c r="I11" s="27">
        <f t="array" ref="I11">MEDIAN(IF('BA History'!B:B=A11, 'BA History'!C:C))</f>
        <v>7</v>
      </c>
      <c r="J11" s="13">
        <f t="array" ref="J11">MAX(IF('BA History'!B:B=A11, 'BA History'!C:C))</f>
        <v>13</v>
      </c>
      <c r="K11" s="12">
        <f>COUNTIFS('BA History'!B:B,A11,'BA History'!D:D, 1)</f>
        <v>10</v>
      </c>
      <c r="L11" s="2">
        <f>COUNTIFS('BA History'!B:B,A11,'BA History'!D:D, 0)</f>
        <v>4</v>
      </c>
      <c r="M11" s="33">
        <f>LOOKUP(2, 1/('BA History'!$B:$B=A11), 'BA History'!$AO:$AO)</f>
        <v>0.7142857142857143</v>
      </c>
      <c r="N11" s="12">
        <f>SUMIFS('BA History'!F:F,'BA History'!B:B,A11)</f>
        <v>34</v>
      </c>
      <c r="O11" s="2">
        <f>SUMIFS('BA History'!E:E,'BA History'!B:B,A11)-N11</f>
        <v>19</v>
      </c>
      <c r="P11" s="33">
        <f>LOOKUP(2, 1/('BA History'!$B:$B=A11), 'BA History'!$AM:$AM)</f>
        <v>0.66785714285714282</v>
      </c>
      <c r="Q11" s="12">
        <f>SUMIFS('BA History'!H:H,'BA History'!B:B,A11)</f>
        <v>124</v>
      </c>
      <c r="R11" s="2">
        <f>SUMIFS('BA History'!G:G,'BA History'!B:B,A11)-Q11</f>
        <v>97</v>
      </c>
      <c r="S11" s="33">
        <f>LOOKUP(2, 1/('BA History'!$B:$B=A11), 'BA History'!$AN:$AN)</f>
        <v>0.57428571428571418</v>
      </c>
      <c r="T11" s="12">
        <f>COUNTIFS('BA History'!$B:$B,$A$11,'BA History'!K:K, 1)</f>
        <v>2</v>
      </c>
      <c r="U11" s="2">
        <f>COUNTIFS('BA History'!$B:$B,$A$11,'BA History'!L:L, 1)</f>
        <v>1</v>
      </c>
      <c r="V11" s="2">
        <f>COUNTIFS('BA History'!$B:$B,$A$11,'BA History'!M:M, 1)</f>
        <v>5</v>
      </c>
      <c r="W11" s="2">
        <f>COUNTIFS('BA History'!$B:$B,$A$11,'BA History'!N:N, 1)</f>
        <v>7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1</v>
      </c>
      <c r="AA11" s="2">
        <f>COUNTIFS('BA History'!$B:$B,$A$11,'BA History'!R:R, 1)</f>
        <v>0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0</v>
      </c>
      <c r="AF11" s="2">
        <f>COUNTIFS('BA History'!$B:$B,$A$11,'BA History'!W:W, 1)</f>
        <v>1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3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3</v>
      </c>
      <c r="AM11" s="2">
        <f>COUNTIFS('BA History'!$B:$B,$A11,'BA History'!AD:AD, 1)</f>
        <v>0</v>
      </c>
      <c r="AN11" s="2">
        <f>COUNTIFS('BA History'!$B:$B,$A$11,'BA History'!AE:AE, 1)</f>
        <v>1</v>
      </c>
      <c r="AO11" s="2">
        <f>COUNTIFS('BA History'!$B:$B,$A$11,'BA History'!AF:AF, 1)</f>
        <v>1</v>
      </c>
      <c r="AP11" s="2">
        <f>COUNTIFS('BA History'!$B:$B,$A$11,'BA History'!AG:AG, 1)</f>
        <v>0</v>
      </c>
      <c r="AQ11" s="2">
        <f>COUNTIFS('BA History'!$B:$B,$A$11,'BA History'!AH:AH, 1)</f>
        <v>5</v>
      </c>
      <c r="AR11" s="2">
        <f>COUNTIFS('BA History'!$B:$B,$A$11,'BA History'!AI:AI, 1)</f>
        <v>1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3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92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356</v>
      </c>
      <c r="H13" s="27">
        <f>AVERAGEIFS('BA History'!C:C,'BA History'!B:B,A13)</f>
        <v>13.185185185185185</v>
      </c>
      <c r="I13" s="27">
        <f t="array" ref="I13">MEDIAN(IF('BA History'!B:B=A13, 'BA History'!C:C))</f>
        <v>13</v>
      </c>
      <c r="J13" s="13">
        <f t="array" ref="J13">MAX(IF('BA History'!B:B=A13, 'BA History'!C:C))</f>
        <v>24</v>
      </c>
      <c r="K13" s="12">
        <f>COUNTIFS('BA History'!B:B,A13,'BA History'!D:D, 1)</f>
        <v>15</v>
      </c>
      <c r="L13" s="2">
        <f>COUNTIFS('BA History'!B:B,A13,'BA History'!D:D, 0)</f>
        <v>12</v>
      </c>
      <c r="M13" s="33">
        <f>LOOKUP(2, 1/('BA History'!$B:$B=A13), 'BA History'!$AO:$AO)</f>
        <v>0.55555555555555558</v>
      </c>
      <c r="N13" s="12">
        <f>SUMIFS('BA History'!F:F,'BA History'!B:B,A13)</f>
        <v>59</v>
      </c>
      <c r="O13" s="2">
        <f>SUMIFS('BA History'!E:E,'BA History'!B:B,A13)-N13</f>
        <v>55</v>
      </c>
      <c r="P13" s="33">
        <f>LOOKUP(2, 1/('BA History'!$B:$B=A13), 'BA History'!$AM:$AM)</f>
        <v>0.52037037037037037</v>
      </c>
      <c r="Q13" s="12">
        <f>SUMIFS('BA History'!H:H,'BA History'!B:B,A13)</f>
        <v>238</v>
      </c>
      <c r="R13" s="2">
        <f>SUMIFS('BA History'!G:G,'BA History'!B:B,A13)-Q13</f>
        <v>239</v>
      </c>
      <c r="S13" s="33">
        <f>LOOKUP(2, 1/('BA History'!$B:$B=A13), 'BA History'!$AN:$AN)</f>
        <v>0.49851851851851842</v>
      </c>
      <c r="T13" s="12">
        <f>COUNTIFS('BA History'!$B:$B,$A$13,'BA History'!K:K, 1)</f>
        <v>4</v>
      </c>
      <c r="U13" s="2">
        <f>COUNTIFS('BA History'!$B:$B,$A$13,'BA History'!L:L, 1)</f>
        <v>3</v>
      </c>
      <c r="V13" s="2">
        <f>COUNTIFS('BA History'!$B:$B,$A$13,'BA History'!M:M, 1)</f>
        <v>7</v>
      </c>
      <c r="W13" s="2">
        <f>COUNTIFS('BA History'!$B:$B,$A$13,'BA History'!N:N, 1)</f>
        <v>4</v>
      </c>
      <c r="X13" s="2">
        <f>COUNTIFS('BA History'!$B:$B,$A$13,'BA History'!O:O, 1)</f>
        <v>2</v>
      </c>
      <c r="Y13" s="2">
        <f>COUNTIFS('BA History'!$B:$B,$A$13,'BA History'!P:P, 1)</f>
        <v>0</v>
      </c>
      <c r="Z13" s="2">
        <f>COUNTIFS('BA History'!$B:$B,$A$13,'BA History'!Q:Q, 1)</f>
        <v>1</v>
      </c>
      <c r="AA13" s="2">
        <f>COUNTIFS('BA History'!$B:$B,$A$13,'BA History'!R:R, 1)</f>
        <v>1</v>
      </c>
      <c r="AB13" s="2">
        <f>COUNTIFS('BA History'!$B:$B,$A$13,'BA History'!S:S, 1)</f>
        <v>1</v>
      </c>
      <c r="AC13" s="2">
        <f>COUNTIFS('BA History'!$B:$B,$A$13,'BA History'!T:T, 1)</f>
        <v>0</v>
      </c>
      <c r="AD13" s="2">
        <f>COUNTIFS('BA History'!$B:$B,$A13,'BA History'!U:U, 1)</f>
        <v>0</v>
      </c>
      <c r="AE13" s="2">
        <f>COUNTIFS('BA History'!$B:$B,$A$13,'BA History'!V:V, 1)</f>
        <v>3</v>
      </c>
      <c r="AF13" s="2">
        <f>COUNTIFS('BA History'!$B:$B,$A$13,'BA History'!W:W, 1)</f>
        <v>2</v>
      </c>
      <c r="AG13" s="2">
        <f>COUNTIFS('BA History'!$B:$B,$A$13,'BA History'!X:X, 1)</f>
        <v>3</v>
      </c>
      <c r="AH13" s="2">
        <f>COUNTIFS('BA History'!$B:$B,$A$13,'BA History'!Y:Y, 1)</f>
        <v>1</v>
      </c>
      <c r="AI13" s="2">
        <f>COUNTIFS('BA History'!$B:$B,$A$13,'BA History'!Z:Z, 1)</f>
        <v>3</v>
      </c>
      <c r="AJ13" s="2">
        <f>COUNTIFS('BA History'!$B:$B,$A13,'BA History'!AA:AA, 1)</f>
        <v>0</v>
      </c>
      <c r="AK13" s="2">
        <f>COUNTIFS('BA History'!$B:$B,$A13,'BA History'!AB:AB, 1)</f>
        <v>1</v>
      </c>
      <c r="AL13" s="2">
        <f>COUNTIFS('BA History'!$B:$B,$A$13,'BA History'!AC:AC, 1)</f>
        <v>6</v>
      </c>
      <c r="AM13" s="2">
        <f>COUNTIFS('BA History'!$B:$B,$A13,'BA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2</v>
      </c>
      <c r="AP13" s="2">
        <f>COUNTIFS('BA History'!$B:$B,$A$13,'BA History'!AG:AG, 1)</f>
        <v>4</v>
      </c>
      <c r="AQ13" s="2">
        <f>COUNTIFS('BA History'!$B:$B,$A$13,'BA History'!AH:AH, 1)</f>
        <v>4</v>
      </c>
      <c r="AR13" s="2">
        <f>COUNTIFS('BA History'!$B:$B,$A$13,'BA History'!AI:AI, 1)</f>
        <v>7</v>
      </c>
      <c r="AS13" s="2">
        <f>COUNTIFS('BA History'!$B:$B,$A13,'BA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118</v>
      </c>
      <c r="B14" s="2" t="s">
        <v>70</v>
      </c>
      <c r="C14" s="3" t="s">
        <v>70</v>
      </c>
      <c r="D14" s="2"/>
      <c r="E14" s="2"/>
      <c r="F14" s="2"/>
      <c r="G14" s="12">
        <f>SUMIFS('BA History'!C:C,'BA History'!B:B,A14)</f>
        <v>215</v>
      </c>
      <c r="H14" s="27">
        <f>AVERAGEIFS('BA History'!C:C,'BA History'!B:B,A14)</f>
        <v>11.944444444444445</v>
      </c>
      <c r="I14" s="27">
        <f t="array" ref="I14">MEDIAN(IF('BA History'!B:B=A14, 'BA History'!C:C))</f>
        <v>12</v>
      </c>
      <c r="J14" s="13">
        <f t="array" ref="J14">MAX(IF('BA History'!B:B=A14, 'BA History'!C:C))</f>
        <v>21</v>
      </c>
      <c r="K14" s="12">
        <f>COUNTIFS('BA History'!B:B,A14,'BA History'!D:D, 1)</f>
        <v>7</v>
      </c>
      <c r="L14" s="2">
        <f>COUNTIFS('BA History'!B:B,A14,'BA History'!D:D, 0)</f>
        <v>11</v>
      </c>
      <c r="M14" s="33">
        <f>LOOKUP(2, 1/('BA History'!$B:$B=A14), 'BA History'!$AO:$AO)</f>
        <v>0.3888888888888889</v>
      </c>
      <c r="N14" s="12">
        <f>SUMIFS('BA History'!F:F,'BA History'!B:B,A14)</f>
        <v>30</v>
      </c>
      <c r="O14" s="2">
        <f>SUMIFS('BA History'!E:E,'BA History'!B:B,A14)-N14</f>
        <v>43</v>
      </c>
      <c r="P14" s="33">
        <f>LOOKUP(2, 1/('BA History'!$B:$B=A14), 'BA History'!$AM:$AM)</f>
        <v>0.38611111111111113</v>
      </c>
      <c r="Q14" s="12">
        <f>SUMIFS('BA History'!H:H,'BA History'!B:B,A14)</f>
        <v>140</v>
      </c>
      <c r="R14" s="2">
        <f>SUMIFS('BA History'!G:G,'BA History'!B:B,A14)-Q14</f>
        <v>163</v>
      </c>
      <c r="S14" s="33">
        <f>LOOKUP(2, 1/('BA History'!$B:$B=A14), 'BA History'!$AN:$AN)</f>
        <v>0.44055555555555559</v>
      </c>
      <c r="T14" s="12">
        <f>COUNTIFS('BA History'!$B:$B,$A$14,'BA History'!K:K, 1)</f>
        <v>4</v>
      </c>
      <c r="U14" s="2">
        <f>COUNTIFS('BA History'!$B:$B,$A$14,'BA History'!L:L, 1)</f>
        <v>1</v>
      </c>
      <c r="V14" s="2">
        <f>COUNTIFS('BA History'!$B:$B,$A$14,'BA History'!M:M, 1)</f>
        <v>4</v>
      </c>
      <c r="W14" s="2">
        <f>COUNTIFS('BA History'!$B:$B,$A$14,'BA History'!N:N, 1)</f>
        <v>2</v>
      </c>
      <c r="X14" s="2">
        <f>COUNTIFS('BA History'!$B:$B,$A$14,'BA History'!O:O, 1)</f>
        <v>3</v>
      </c>
      <c r="Y14" s="2">
        <f>COUNTIFS('BA History'!$B:$B,$A$14,'BA History'!P:P, 1)</f>
        <v>0</v>
      </c>
      <c r="Z14" s="2">
        <f>COUNTIFS('BA History'!$B:$B,$A$14,'BA History'!Q:Q, 1)</f>
        <v>0</v>
      </c>
      <c r="AA14" s="2">
        <f>COUNTIFS('BA History'!$B:$B,$A$14,'BA History'!R:R, 1)</f>
        <v>0</v>
      </c>
      <c r="AB14" s="2">
        <f>COUNTIFS('BA History'!$B:$B,$A$14,'BA History'!S:S, 1)</f>
        <v>0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2</v>
      </c>
      <c r="AF14" s="2">
        <f>COUNTIFS('BA History'!$B:$B,$A$14,'BA History'!W:W, 1)</f>
        <v>0</v>
      </c>
      <c r="AG14" s="2">
        <f>COUNTIFS('BA History'!$B:$B,$A$14,'BA History'!X:X, 1)</f>
        <v>0</v>
      </c>
      <c r="AH14" s="2">
        <f>COUNTIFS('BA History'!$B:$B,$A$14,'BA History'!Y:Y, 1)</f>
        <v>0</v>
      </c>
      <c r="AI14" s="2">
        <f>COUNTIFS('BA History'!$B:$B,$A$14,'BA History'!Z:Z, 1)</f>
        <v>1</v>
      </c>
      <c r="AJ14" s="2">
        <f>COUNTIFS('BA History'!$B:$B,$A14,'BA History'!AA:AA, 1)</f>
        <v>0</v>
      </c>
      <c r="AK14" s="2">
        <f>COUNTIFS('BA History'!$B:$B,$A14,'BA History'!AB:AB, 1)</f>
        <v>0</v>
      </c>
      <c r="AL14" s="2">
        <f>COUNTIFS('BA History'!$B:$B,$A$14,'BA History'!AC:AC, 1)</f>
        <v>1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3</v>
      </c>
      <c r="AP14" s="2">
        <f>COUNTIFS('BA History'!$B:$B,$A$14,'BA History'!AG:AG, 1)</f>
        <v>4</v>
      </c>
      <c r="AQ14" s="2">
        <f>COUNTIFS('BA History'!$B:$B,$A$14,'BA History'!AH:AH, 1)</f>
        <v>3</v>
      </c>
      <c r="AR14" s="2">
        <f>COUNTIFS('BA History'!$B:$B,$A$14,'BA History'!AI:AI, 1)</f>
        <v>2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21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254</v>
      </c>
      <c r="H15" s="27">
        <f>AVERAGEIFS('BA History'!C:C,'BA History'!B:B,A15)</f>
        <v>12.7</v>
      </c>
      <c r="I15" s="27">
        <f t="array" ref="I15">MEDIAN(IF('BA History'!B:B=A15, 'BA History'!C:C))</f>
        <v>14</v>
      </c>
      <c r="J15" s="13">
        <f t="array" ref="J15">MAX(IF('BA History'!B:B=A15, 'BA History'!C:C))</f>
        <v>20</v>
      </c>
      <c r="K15" s="12">
        <f>COUNTIFS('BA History'!B:B,A15,'BA History'!D:D, 1)</f>
        <v>9</v>
      </c>
      <c r="L15" s="2">
        <f>COUNTIFS('BA History'!B:B,A15,'BA History'!D:D, 0)</f>
        <v>11</v>
      </c>
      <c r="M15" s="33">
        <f>LOOKUP(2, 1/('BA History'!$B:$B=A15), 'BA History'!$AO:$AO)</f>
        <v>0.45</v>
      </c>
      <c r="N15" s="12">
        <f>SUMIFS('BA History'!F:F,'BA History'!B:B,A15)</f>
        <v>39</v>
      </c>
      <c r="O15" s="2">
        <f>SUMIFS('BA History'!E:E,'BA History'!B:B,A15)-N15</f>
        <v>42</v>
      </c>
      <c r="P15" s="33">
        <f>LOOKUP(2, 1/('BA History'!$B:$B=A15), 'BA History'!$AM:$AM)</f>
        <v>0.48749999999999999</v>
      </c>
      <c r="Q15" s="12">
        <f>SUMIFS('BA History'!H:H,'BA History'!B:B,A15)</f>
        <v>155</v>
      </c>
      <c r="R15" s="2">
        <f>SUMIFS('BA History'!G:G,'BA History'!B:B,A15)-Q15</f>
        <v>183</v>
      </c>
      <c r="S15" s="33">
        <f>LOOKUP(2, 1/('BA History'!$B:$B=A15), 'BA History'!$AN:$AN)</f>
        <v>0.4539999999999999</v>
      </c>
      <c r="T15" s="12">
        <f>COUNTIFS('BA History'!$B:$B,$A$15,'BA History'!K:K, 1)</f>
        <v>0</v>
      </c>
      <c r="U15" s="2">
        <f>COUNTIFS('BA History'!$B:$B,$A$15,'BA History'!L:L, 1)</f>
        <v>2</v>
      </c>
      <c r="V15" s="2">
        <f>COUNTIFS('BA History'!$B:$B,$A$15,'BA History'!M:M, 1)</f>
        <v>2</v>
      </c>
      <c r="W15" s="2">
        <f>COUNTIFS('BA History'!$B:$B,$A$15,'BA History'!N:N, 1)</f>
        <v>4</v>
      </c>
      <c r="X15" s="2">
        <f>COUNTIFS('BA History'!$B:$B,$A$15,'BA History'!O:O, 1)</f>
        <v>1</v>
      </c>
      <c r="Y15" s="2">
        <f>COUNTIFS('BA History'!$B:$B,$A$15,'BA History'!P:P, 1)</f>
        <v>0</v>
      </c>
      <c r="Z15" s="2">
        <f>COUNTIFS('BA History'!$B:$B,$A$15,'BA History'!Q:Q, 1)</f>
        <v>0</v>
      </c>
      <c r="AA15" s="2">
        <f>COUNTIFS('BA History'!$B:$B,$A$15,'BA History'!R:R, 1)</f>
        <v>1</v>
      </c>
      <c r="AB15" s="2">
        <f>COUNTIFS('BA History'!$B:$B,$A$15,'BA History'!S:S, 1)</f>
        <v>1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6</v>
      </c>
      <c r="AF15" s="2">
        <f>COUNTIFS('BA History'!$B:$B,$A$15,'BA History'!W:W, 1)</f>
        <v>1</v>
      </c>
      <c r="AG15" s="2">
        <f>COUNTIFS('BA History'!$B:$B,$A$15,'BA History'!X:X, 1)</f>
        <v>0</v>
      </c>
      <c r="AH15" s="2">
        <f>COUNTIFS('BA History'!$B:$B,$A$15,'BA History'!Y:Y, 1)</f>
        <v>0</v>
      </c>
      <c r="AI15" s="2">
        <f>COUNTIFS('BA History'!$B:$B,$A$15,'BA History'!Z:Z, 1)</f>
        <v>1</v>
      </c>
      <c r="AJ15" s="2">
        <f>COUNTIFS('BA History'!$B:$B,$A15,'BA History'!AA:AA, 1)</f>
        <v>0</v>
      </c>
      <c r="AK15" s="2">
        <f>COUNTIFS('BA History'!$B:$B,$A15,'BA History'!AB:AB, 1)</f>
        <v>1</v>
      </c>
      <c r="AL15" s="2">
        <f>COUNTIFS('BA History'!$B:$B,$A$15,'BA History'!AC:AC, 1)</f>
        <v>5</v>
      </c>
      <c r="AM15" s="2">
        <f>COUNTIFS('BA History'!$B:$B,$A15,'BA History'!AD:AD, 1)</f>
        <v>0</v>
      </c>
      <c r="AN15" s="2">
        <f>COUNTIFS('BA History'!$B:$B,$A$15,'BA History'!AE:AE, 1)</f>
        <v>1</v>
      </c>
      <c r="AO15" s="2">
        <f>COUNTIFS('BA History'!$B:$B,$A$15,'BA History'!AF:AF, 1)</f>
        <v>6</v>
      </c>
      <c r="AP15" s="2">
        <f>COUNTIFS('BA History'!$B:$B,$A$15,'BA History'!AG:AG, 1)</f>
        <v>3</v>
      </c>
      <c r="AQ15" s="2">
        <f>COUNTIFS('BA History'!$B:$B,$A$15,'BA History'!AH:AH, 1)</f>
        <v>1</v>
      </c>
      <c r="AR15" s="2">
        <f>COUNTIFS('BA History'!$B:$B,$A$15,'BA History'!AI:AI, 1)</f>
        <v>1</v>
      </c>
      <c r="AS15" s="2">
        <f>COUNTIFS('BA History'!$B:$B,$A15,'BA History'!AJ:AJ, 1)</f>
        <v>0</v>
      </c>
      <c r="AT15" s="21">
        <f>COUNTIFS('BA History'!$B:$B,$A$15,'BA History'!AK:AK, 1)</f>
        <v>2</v>
      </c>
    </row>
    <row r="16" spans="1:46" x14ac:dyDescent="0.25">
      <c r="A16" s="12" t="s">
        <v>68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9</v>
      </c>
      <c r="H16" s="27">
        <f>AVERAGEIFS('BA History'!C:C,'BA History'!B:B,A16)</f>
        <v>9</v>
      </c>
      <c r="I16" s="27">
        <f t="array" ref="I16">MEDIAN(IF('BA History'!B:B=A16, 'BA History'!C:C))</f>
        <v>9</v>
      </c>
      <c r="J16" s="13">
        <f t="array" ref="J16">MAX(IF('BA History'!B:B=A16, 'BA History'!C:C))</f>
        <v>9</v>
      </c>
      <c r="K16" s="12">
        <f>COUNTIFS('BA History'!B:B,A16,'BA History'!D:D, 1)</f>
        <v>0</v>
      </c>
      <c r="L16" s="2">
        <f>COUNTIFS('BA History'!B:B,A16,'BA History'!D:D, 0)</f>
        <v>1</v>
      </c>
      <c r="M16" s="33">
        <f>LOOKUP(2, 1/('BA History'!$B:$B=A16), 'BA History'!$AO:$AO)</f>
        <v>0</v>
      </c>
      <c r="N16" s="12">
        <f>SUMIFS('BA History'!F:F,'BA History'!B:B,A16)</f>
        <v>1</v>
      </c>
      <c r="O16" s="2">
        <f>SUMIFS('BA History'!E:E,'BA History'!B:B,A16)-N16</f>
        <v>3</v>
      </c>
      <c r="P16" s="33">
        <f>LOOKUP(2, 1/('BA History'!$B:$B=A16), 'BA History'!$AM:$AM)</f>
        <v>0.25</v>
      </c>
      <c r="Q16" s="12">
        <f>SUMIFS('BA History'!H:H,'BA History'!B:B,A16)</f>
        <v>6</v>
      </c>
      <c r="R16" s="2">
        <f>SUMIFS('BA History'!G:G,'BA History'!B:B,A16)-Q16</f>
        <v>9</v>
      </c>
      <c r="S16" s="33">
        <f>LOOKUP(2, 1/('BA History'!$B:$B=A16), 'BA History'!$AN:$AN)</f>
        <v>0.4</v>
      </c>
      <c r="T16" s="12">
        <f>COUNTIFS('BA History'!$B:$B,$A$16,'BA History'!K:K, 1)</f>
        <v>0</v>
      </c>
      <c r="U16" s="2">
        <f>COUNTIFS('BA History'!$B:$B,$A$16,'BA History'!L:L, 1)</f>
        <v>0</v>
      </c>
      <c r="V16" s="2">
        <f>COUNTIFS('BA History'!$B:$B,$A$16,'BA History'!M:M, 1)</f>
        <v>0</v>
      </c>
      <c r="W16" s="2">
        <f>COUNTIFS('BA History'!$B:$B,$A$16,'BA History'!N:N, 1)</f>
        <v>0</v>
      </c>
      <c r="X16" s="2">
        <f>COUNTIFS('BA History'!$B:$B,$A$16,'BA History'!O:O, 1)</f>
        <v>0</v>
      </c>
      <c r="Y16" s="2">
        <f>COUNTIFS('BA History'!$B:$B,$A$16,'BA History'!P:P, 1)</f>
        <v>0</v>
      </c>
      <c r="Z16" s="2">
        <f>COUNTIFS('BA History'!$B:$B,$A$16,'BA History'!Q:Q, 1)</f>
        <v>0</v>
      </c>
      <c r="AA16" s="2">
        <f>COUNTIFS('BA History'!$B:$B,$A$16,'BA History'!R:R, 1)</f>
        <v>0</v>
      </c>
      <c r="AB16" s="2">
        <f>COUNTIFS('BA History'!$B:$B,$A$16,'BA History'!S:S, 1)</f>
        <v>0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0</v>
      </c>
      <c r="AF16" s="2">
        <f>COUNTIFS('BA History'!$B:$B,$A$16,'BA History'!W:W, 1)</f>
        <v>0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0</v>
      </c>
      <c r="AJ16" s="2">
        <f>COUNTIFS('BA History'!$B:$B,$A16,'BA History'!AA:AA, 1)</f>
        <v>0</v>
      </c>
      <c r="AK16" s="2">
        <f>COUNTIFS('BA History'!$B:$B,$A16,'BA History'!AB:AB, 1)</f>
        <v>0</v>
      </c>
      <c r="AL16" s="2">
        <f>COUNTIFS('BA History'!$B:$B,$A$16,'BA History'!AC:AC, 1)</f>
        <v>1</v>
      </c>
      <c r="AM16" s="2">
        <f>COUNTIFS('BA History'!$B:$B,$A16,'BA History'!AD:AD, 1)</f>
        <v>0</v>
      </c>
      <c r="AN16" s="2">
        <f>COUNTIFS('BA History'!$B:$B,$A$16,'BA History'!AE:AE, 1)</f>
        <v>0</v>
      </c>
      <c r="AO16" s="2">
        <f>COUNTIFS('BA History'!$B:$B,$A$16,'BA History'!AF:AF, 1)</f>
        <v>0</v>
      </c>
      <c r="AP16" s="2">
        <f>COUNTIFS('BA History'!$B:$B,$A$16,'BA History'!AG:AG, 1)</f>
        <v>0</v>
      </c>
      <c r="AQ16" s="2">
        <f>COUNTIFS('BA History'!$B:$B,$A$16,'BA History'!AH:AH, 1)</f>
        <v>0</v>
      </c>
      <c r="AR16" s="2">
        <f>COUNTIFS('BA History'!$B:$B,$A$16,'BA History'!AI:AI, 1)</f>
        <v>0</v>
      </c>
      <c r="AS16" s="2">
        <f>COUNTIFS('BA History'!$B:$B,$A16,'BA History'!AJ:AJ, 1)</f>
        <v>0</v>
      </c>
      <c r="AT16" s="21">
        <f>COUNTIFS('BA History'!$B:$B,$A$16,'BA History'!AK:AK, 1)</f>
        <v>0</v>
      </c>
    </row>
    <row r="17" spans="1:46" x14ac:dyDescent="0.25">
      <c r="A17" s="12" t="s">
        <v>124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305</v>
      </c>
      <c r="H17" s="27">
        <f>AVERAGEIFS('BA History'!C:C,'BA History'!B:B,A17)</f>
        <v>14.523809523809524</v>
      </c>
      <c r="I17" s="27">
        <f t="array" ref="I17">MEDIAN(IF('BA History'!B:B=A17, 'BA History'!C:C))</f>
        <v>12</v>
      </c>
      <c r="J17" s="13">
        <f t="array" ref="J17">MAX(IF('BA History'!B:B=A17, 'BA History'!C:C))</f>
        <v>37</v>
      </c>
      <c r="K17" s="12">
        <f>COUNTIFS('BA History'!B:B,A17,'BA History'!D:D, 1)</f>
        <v>8</v>
      </c>
      <c r="L17" s="2">
        <f>COUNTIFS('BA History'!B:B,A17,'BA History'!D:D, 0)</f>
        <v>13</v>
      </c>
      <c r="M17" s="33">
        <f>LOOKUP(2, 1/('BA History'!$B:$B=A17), 'BA History'!$AO:$AO)</f>
        <v>0.38095238095238093</v>
      </c>
      <c r="N17" s="12">
        <f>SUMIFS('BA History'!F:F,'BA History'!B:B,A17)</f>
        <v>41</v>
      </c>
      <c r="O17" s="2">
        <f>SUMIFS('BA History'!E:E,'BA History'!B:B,A17)-N17</f>
        <v>50</v>
      </c>
      <c r="P17" s="33">
        <f>LOOKUP(2, 1/('BA History'!$B:$B=A17), 'BA History'!$AM:$AM)</f>
        <v>0.42857142857142855</v>
      </c>
      <c r="Q17" s="12">
        <f>SUMIFS('BA History'!H:H,'BA History'!B:B,A17)</f>
        <v>184</v>
      </c>
      <c r="R17" s="2">
        <f>SUMIFS('BA History'!G:G,'BA History'!B:B,A17)-Q17</f>
        <v>191</v>
      </c>
      <c r="S17" s="33">
        <f>LOOKUP(2, 1/('BA History'!$B:$B=A17), 'BA History'!$AN:$AN)</f>
        <v>0.48142857142857143</v>
      </c>
      <c r="T17" s="12">
        <f>COUNTIFS('BA History'!$B:$B,$A$17,'BA History'!K:K, 1)</f>
        <v>2</v>
      </c>
      <c r="U17" s="2">
        <f>COUNTIFS('BA History'!$B:$B,$A$17,'BA History'!L:L, 1)</f>
        <v>0</v>
      </c>
      <c r="V17" s="2">
        <f>COUNTIFS('BA History'!$B:$B,$A$17,'BA History'!M:M, 1)</f>
        <v>4</v>
      </c>
      <c r="W17" s="2">
        <f>COUNTIFS('BA History'!$B:$B,$A$17,'BA History'!N:N, 1)</f>
        <v>3</v>
      </c>
      <c r="X17" s="2">
        <f>COUNTIFS('BA History'!$B:$B,$A$17,'BA History'!O:O, 1)</f>
        <v>2</v>
      </c>
      <c r="Y17" s="2">
        <f>COUNTIFS('BA History'!$B:$B,$A$17,'BA History'!P:P, 1)</f>
        <v>0</v>
      </c>
      <c r="Z17" s="2">
        <f>COUNTIFS('BA History'!$B:$B,$A$17,'BA History'!Q:Q, 1)</f>
        <v>1</v>
      </c>
      <c r="AA17" s="2">
        <f>COUNTIFS('BA History'!$B:$B,$A$17,'BA History'!R:R, 1)</f>
        <v>1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1</v>
      </c>
      <c r="AF17" s="2">
        <f>COUNTIFS('BA History'!$B:$B,$A$17,'BA History'!W:W, 1)</f>
        <v>3</v>
      </c>
      <c r="AG17" s="2">
        <f>COUNTIFS('BA History'!$B:$B,$A$17,'BA History'!X:X, 1)</f>
        <v>1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1</v>
      </c>
      <c r="AL17" s="2">
        <f>COUNTIFS('BA History'!$B:$B,$A$17,'BA History'!AC:AC, 1)</f>
        <v>6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7</v>
      </c>
      <c r="AP17" s="2">
        <f>COUNTIFS('BA History'!$B:$B,$A$17,'BA History'!AG:AG, 1)</f>
        <v>4</v>
      </c>
      <c r="AQ17" s="2">
        <f>COUNTIFS('BA History'!$B:$B,$A$17,'BA History'!AH:AH, 1)</f>
        <v>1</v>
      </c>
      <c r="AR17" s="2">
        <f>COUNTIFS('BA History'!$B:$B,$A$17,'BA History'!AI:AI, 1)</f>
        <v>3</v>
      </c>
      <c r="AS17" s="2">
        <f>COUNTIFS('BA History'!$B:$B,$A17,'BA History'!AJ:AJ, 1)</f>
        <v>0</v>
      </c>
      <c r="AT17" s="21">
        <f>COUNTIFS('BA History'!$B:$B,$A$17,'BA History'!AK:AK, 1)</f>
        <v>1</v>
      </c>
    </row>
    <row r="18" spans="1:46" x14ac:dyDescent="0.25">
      <c r="A18" s="12" t="s">
        <v>71</v>
      </c>
      <c r="B18" s="2" t="s">
        <v>70</v>
      </c>
      <c r="C18" s="3" t="s">
        <v>70</v>
      </c>
      <c r="D18" s="2"/>
      <c r="E18" s="2"/>
      <c r="F18" s="2"/>
      <c r="G18" s="12">
        <f>SUMIFS('BA History'!C:C,'BA History'!B:B,A18)</f>
        <v>7</v>
      </c>
      <c r="H18" s="27">
        <f>AVERAGEIFS('BA History'!C:C,'BA History'!B:B,A18)</f>
        <v>3.5</v>
      </c>
      <c r="I18" s="27">
        <f t="array" ref="I18">MEDIAN(IF('BA History'!B:B=A18, 'BA History'!C:C))</f>
        <v>3.5</v>
      </c>
      <c r="J18" s="13">
        <f t="array" ref="J18">MAX(IF('BA History'!B:B=A18, 'BA History'!C:C))</f>
        <v>4</v>
      </c>
      <c r="K18" s="12">
        <f>COUNTIFS('BA History'!B:B,A18,'BA History'!D:D, 1)</f>
        <v>0</v>
      </c>
      <c r="L18" s="2">
        <f>COUNTIFS('BA History'!B:B,A18,'BA History'!D:D, 0)</f>
        <v>2</v>
      </c>
      <c r="M18" s="33">
        <f>LOOKUP(2, 1/('BA History'!$B:$B=A18), 'BA History'!$AO:$AO)</f>
        <v>0</v>
      </c>
      <c r="N18" s="12">
        <f>SUMIFS('BA History'!F:F,'BA History'!B:B,A18)</f>
        <v>1</v>
      </c>
      <c r="O18" s="2">
        <f>SUMIFS('BA History'!E:E,'BA History'!B:B,A18)-N18</f>
        <v>6</v>
      </c>
      <c r="P18" s="33">
        <f>LOOKUP(2, 1/('BA History'!$B:$B=A18), 'BA History'!$AM:$AM)</f>
        <v>0.125</v>
      </c>
      <c r="Q18" s="12">
        <f>SUMIFS('BA History'!H:H,'BA History'!B:B,A18)</f>
        <v>9</v>
      </c>
      <c r="R18" s="2">
        <f>SUMIFS('BA History'!G:G,'BA History'!B:B,A18)-Q18</f>
        <v>19</v>
      </c>
      <c r="S18" s="33">
        <f>LOOKUP(2, 1/('BA History'!$B:$B=A18), 'BA History'!$AN:$AN)</f>
        <v>0.32</v>
      </c>
      <c r="T18" s="12">
        <f>COUNTIFS('BA History'!$B:$B,$A$18,'BA History'!K:K, 1)</f>
        <v>0</v>
      </c>
      <c r="U18" s="2">
        <f>COUNTIFS('BA History'!$B:$B,$A$18,'BA History'!L:L, 1)</f>
        <v>0</v>
      </c>
      <c r="V18" s="2">
        <f>COUNTIFS('BA History'!$B:$B,$A$18,'BA History'!M:M, 1)</f>
        <v>0</v>
      </c>
      <c r="W18" s="2">
        <f>COUNTIFS('BA History'!$B:$B,$A$18,'BA History'!N:N, 1)</f>
        <v>0</v>
      </c>
      <c r="X18" s="2">
        <f>COUNTIFS('BA History'!$B:$B,$A$18,'BA History'!O:O, 1)</f>
        <v>0</v>
      </c>
      <c r="Y18" s="2">
        <f>COUNTIFS('BA History'!$B:$B,$A$18,'BA History'!P:P, 1)</f>
        <v>0</v>
      </c>
      <c r="Z18" s="2">
        <f>COUNTIFS('BA History'!$B:$B,$A$18,'BA History'!Q:Q, 1)</f>
        <v>0</v>
      </c>
      <c r="AA18" s="2">
        <f>COUNTIFS('BA History'!$B:$B,$A$18,'BA History'!R:R, 1)</f>
        <v>0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0</v>
      </c>
      <c r="AF18" s="2">
        <f>COUNTIFS('BA History'!$B:$B,$A$18,'BA History'!W:W, 1)</f>
        <v>0</v>
      </c>
      <c r="AG18" s="2">
        <f>COUNTIFS('BA History'!$B:$B,$A$18,'BA History'!X:X, 1)</f>
        <v>0</v>
      </c>
      <c r="AH18" s="2">
        <f>COUNTIFS('BA History'!$B:$B,$A$18,'BA History'!Y:Y, 1)</f>
        <v>0</v>
      </c>
      <c r="AI18" s="2">
        <f>COUNTIFS('BA History'!$B:$B,$A$18,'BA History'!Z:Z, 1)</f>
        <v>0</v>
      </c>
      <c r="AJ18" s="2">
        <f>COUNTIFS('BA History'!$B:$B,$A18,'BA History'!AA:AA, 1)</f>
        <v>0</v>
      </c>
      <c r="AK18" s="2">
        <f>COUNTIFS('BA History'!$B:$B,$A18,'BA History'!AB:AB, 1)</f>
        <v>0</v>
      </c>
      <c r="AL18" s="2">
        <f>COUNTIFS('BA History'!$B:$B,$A$18,'BA History'!AC:AC, 1)</f>
        <v>0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0</v>
      </c>
      <c r="AP18" s="2">
        <f>COUNTIFS('BA History'!$B:$B,$A$18,'BA History'!AG:AG, 1)</f>
        <v>0</v>
      </c>
      <c r="AQ18" s="2">
        <f>COUNTIFS('BA History'!$B:$B,$A$18,'BA History'!AH:AH, 1)</f>
        <v>0</v>
      </c>
      <c r="AR18" s="2">
        <f>COUNTIFS('BA History'!$B:$B,$A$19,'BA History'!AI:AI, 1)</f>
        <v>0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39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66</v>
      </c>
      <c r="H19" s="27">
        <f>AVERAGEIFS('BA History'!C:C,'BA History'!B:B,A19)</f>
        <v>9.4285714285714288</v>
      </c>
      <c r="I19" s="27">
        <f t="array" ref="I19">MEDIAN(IF('BA History'!B:B=A19, 'BA History'!C:C))</f>
        <v>11</v>
      </c>
      <c r="J19" s="13">
        <f t="array" ref="J19">MAX(IF('BA History'!B:B=A19, 'BA History'!C:C))</f>
        <v>14</v>
      </c>
      <c r="K19" s="12">
        <f>COUNTIFS('BA History'!B:B,A19,'BA History'!D:D, 1)</f>
        <v>3</v>
      </c>
      <c r="L19" s="2">
        <f>COUNTIFS('BA History'!B:B,A19,'BA History'!D:D, 0)</f>
        <v>4</v>
      </c>
      <c r="M19" s="33">
        <f>LOOKUP(2, 1/('BA History'!$B:$B=A19), 'BA History'!$AO:$AO)</f>
        <v>0.42857142857142855</v>
      </c>
      <c r="N19" s="12">
        <f>SUMIFS('BA History'!F:F,'BA History'!B:B,A19)</f>
        <v>13</v>
      </c>
      <c r="O19" s="2">
        <f>SUMIFS('BA History'!E:E,'BA History'!B:B,A19)-N19</f>
        <v>15</v>
      </c>
      <c r="P19" s="33">
        <f>LOOKUP(2, 1/('BA History'!$B:$B=A19), 'BA History'!$AM:$AM)</f>
        <v>0.45999999999999996</v>
      </c>
      <c r="Q19" s="12">
        <f>SUMIFS('BA History'!H:H,'BA History'!B:B,A19)</f>
        <v>62</v>
      </c>
      <c r="R19" s="2">
        <f>SUMIFS('BA History'!G:G,'BA History'!B:B,A19)-Q19</f>
        <v>66</v>
      </c>
      <c r="S19" s="33">
        <f>LOOKUP(2, 1/('BA History'!$B:$B=A19), 'BA History'!$AN:$AN)</f>
        <v>0.48142857142857143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1</v>
      </c>
      <c r="W19" s="2">
        <f>COUNTIFS('BA History'!$B:$B,$A$19,'BA History'!N:N, 1)</f>
        <v>2</v>
      </c>
      <c r="X19" s="2">
        <f>COUNTIFS('BA History'!$B:$B,$A$19,'BA History'!O:O, 1)</f>
        <v>1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1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2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1</v>
      </c>
      <c r="AM19" s="2">
        <f>COUNTIFS('BA History'!$B:$B,$A19,'BA History'!AD:AD, 1)</f>
        <v>0</v>
      </c>
      <c r="AN19" s="2">
        <f>COUNTIFS('BA History'!$B:$B,$A$19,'BA History'!AE:AE, 1)</f>
        <v>1</v>
      </c>
      <c r="AO19" s="2">
        <f>COUNTIFS('BA History'!$B:$B,$A$19,'BA History'!AF:AF, 1)</f>
        <v>2</v>
      </c>
      <c r="AP19" s="2">
        <f>COUNTIFS('BA History'!$B:$B,$A$19,'BA History'!AG:AG, 1)</f>
        <v>2</v>
      </c>
      <c r="AQ19" s="2">
        <f>COUNTIFS('BA History'!$B:$B,$A$19,'BA History'!AH:AH, 1)</f>
        <v>0</v>
      </c>
      <c r="AR19" s="2">
        <f>COUNTIFS('BA History'!$B:$B,$A$19,'BA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0</v>
      </c>
    </row>
    <row r="20" spans="1:46" x14ac:dyDescent="0.25">
      <c r="A20" s="12" t="s">
        <v>44</v>
      </c>
      <c r="B20" s="2" t="s">
        <v>70</v>
      </c>
      <c r="C20" s="3" t="s">
        <v>70</v>
      </c>
      <c r="D20" s="2">
        <v>3</v>
      </c>
      <c r="E20" s="2">
        <v>1</v>
      </c>
      <c r="F20" s="2"/>
      <c r="G20" s="12">
        <f>SUMIFS('BA History'!C:C,'BA History'!B:B,A20)</f>
        <v>1052</v>
      </c>
      <c r="H20" s="27">
        <f>AVERAGEIFS('BA History'!C:C,'BA History'!B:B,A20)</f>
        <v>18.137931034482758</v>
      </c>
      <c r="I20" s="27">
        <f t="array" ref="I20">MEDIAN(IF('BA History'!B:B=A20, 'BA History'!C:C))</f>
        <v>19</v>
      </c>
      <c r="J20" s="13">
        <f t="array" ref="J20">MAX(IF('BA History'!B:B=A20, 'BA History'!C:C))</f>
        <v>31</v>
      </c>
      <c r="K20" s="12">
        <f>COUNTIFS('BA History'!B:B,A20,'BA History'!D:D, 1)</f>
        <v>28</v>
      </c>
      <c r="L20" s="2">
        <f>COUNTIFS('BA History'!B:B,A20,'BA History'!D:D, 0)</f>
        <v>30</v>
      </c>
      <c r="M20" s="33">
        <f>LOOKUP(2, 1/('BA History'!$B:$B=A20), 'BA History'!$AO:$AO)</f>
        <v>0.48275862068965519</v>
      </c>
      <c r="N20" s="12">
        <f>SUMIFS('BA History'!F:F,'BA History'!B:B,A20)</f>
        <v>114</v>
      </c>
      <c r="O20" s="2">
        <f>SUMIFS('BA History'!E:E,'BA History'!B:B,A20)-N20</f>
        <v>117</v>
      </c>
      <c r="P20" s="33">
        <f>LOOKUP(2, 1/('BA History'!$B:$B=A20), 'BA History'!$AM:$AM)</f>
        <v>0.49793103448275866</v>
      </c>
      <c r="Q20" s="12">
        <f>SUMIFS('BA History'!H:H,'BA History'!B:B,A20)</f>
        <v>490</v>
      </c>
      <c r="R20" s="2">
        <f>SUMIFS('BA History'!G:G,'BA History'!B:B,A20)-Q20</f>
        <v>490</v>
      </c>
      <c r="S20" s="33">
        <f>LOOKUP(2, 1/('BA History'!$B:$B=A20), 'BA History'!$AN:$AN)</f>
        <v>0.50672413793103432</v>
      </c>
      <c r="T20" s="12">
        <f>COUNTIFS('BA History'!$B:$B,$A$20,'BA History'!K:K, 1)</f>
        <v>5</v>
      </c>
      <c r="U20" s="2">
        <f>COUNTIFS('BA History'!$B:$B,$A$20,'BA History'!L:L, 1)</f>
        <v>8</v>
      </c>
      <c r="V20" s="2">
        <f>COUNTIFS('BA History'!$B:$B,$A$20,'BA History'!M:M, 1)</f>
        <v>8</v>
      </c>
      <c r="W20" s="2">
        <f>COUNTIFS('BA History'!$B:$B,$A$20,'BA History'!N:N, 1)</f>
        <v>11</v>
      </c>
      <c r="X20" s="2">
        <f>COUNTIFS('BA History'!$B:$B,$A$20,'BA History'!O:O, 1)</f>
        <v>3</v>
      </c>
      <c r="Y20" s="2">
        <f>COUNTIFS('BA History'!$B:$B,$A$20,'BA History'!P:P, 1)</f>
        <v>2</v>
      </c>
      <c r="Z20" s="2">
        <f>COUNTIFS('BA History'!$B:$B,$A$20,'BA History'!Q:Q, 1)</f>
        <v>4</v>
      </c>
      <c r="AA20" s="2">
        <f>COUNTIFS('BA History'!$B:$B,$A$20,'BA History'!R:R, 1)</f>
        <v>2</v>
      </c>
      <c r="AB20" s="2">
        <f>COUNTIFS('BA History'!$B:$B,$A$20,'BA History'!S:S, 1)</f>
        <v>0</v>
      </c>
      <c r="AC20" s="2">
        <f>COUNTIFS('BA History'!$B:$B,$A$20,'BA History'!T:T, 1)</f>
        <v>1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9</v>
      </c>
      <c r="AG20" s="2">
        <f>COUNTIFS('BA History'!$B:$B,$A$20,'BA History'!X:X, 1)</f>
        <v>3</v>
      </c>
      <c r="AH20" s="2">
        <f>COUNTIFS('BA History'!$B:$B,$A$20,'BA History'!Y:Y, 1)</f>
        <v>1</v>
      </c>
      <c r="AI20" s="2">
        <f>COUNTIFS('BA History'!$B:$B,$A$20,'BA History'!Z:Z, 1)</f>
        <v>4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15</v>
      </c>
      <c r="AP20" s="2">
        <f>COUNTIFS('BA History'!$B:$B,$A$20,'BA History'!AG:AG, 1)</f>
        <v>4</v>
      </c>
      <c r="AQ20" s="2">
        <f>COUNTIFS('BA History'!$B:$B,$A$20,'BA History'!AH:AH, 1)</f>
        <v>11</v>
      </c>
      <c r="AR20" s="2">
        <f>COUNTIFS('BA History'!$B:$B,$A$20,'BA History'!AI:AI, 1)</f>
        <v>4</v>
      </c>
      <c r="AS20" s="2">
        <f>COUNTIFS('BA History'!$B:$B,$A20,'BA History'!AJ:AJ, 1)</f>
        <v>0</v>
      </c>
      <c r="AT20" s="21">
        <f>COUNTIFS('BA History'!$B:$B,$A$20,'BA History'!AK:AK, 1)</f>
        <v>5</v>
      </c>
    </row>
    <row r="21" spans="1:46" x14ac:dyDescent="0.25">
      <c r="A21" s="12" t="s">
        <v>46</v>
      </c>
      <c r="B21" s="2" t="s">
        <v>70</v>
      </c>
      <c r="C21" s="3" t="s">
        <v>70</v>
      </c>
      <c r="D21" s="2">
        <v>1</v>
      </c>
      <c r="E21" s="2"/>
      <c r="F21" s="2"/>
      <c r="G21" s="12">
        <f>SUMIFS('BA History'!C:C,'BA History'!B:B,A21)</f>
        <v>260</v>
      </c>
      <c r="H21" s="27">
        <f>AVERAGEIFS('BA History'!C:C,'BA History'!B:B,A21)</f>
        <v>15.294117647058824</v>
      </c>
      <c r="I21" s="27">
        <f t="array" ref="I21">MEDIAN(IF('BA History'!B:B=A21, 'BA History'!C:C))</f>
        <v>13</v>
      </c>
      <c r="J21" s="13">
        <f t="array" ref="J21">MAX(IF('BA History'!B:B=A21, 'BA History'!C:C))</f>
        <v>31</v>
      </c>
      <c r="K21" s="12">
        <f>COUNTIFS('BA History'!B:B,A21,'BA History'!D:D, 1)</f>
        <v>6</v>
      </c>
      <c r="L21" s="2">
        <f>COUNTIFS('BA History'!B:B,A21,'BA History'!D:D, 0)</f>
        <v>11</v>
      </c>
      <c r="M21" s="33">
        <f>LOOKUP(2, 1/('BA History'!$B:$B=A21), 'BA History'!$AO:$AO)</f>
        <v>0.35294117647058826</v>
      </c>
      <c r="N21" s="12">
        <f>SUMIFS('BA History'!F:F,'BA History'!B:B,A21)</f>
        <v>33</v>
      </c>
      <c r="O21" s="2">
        <f>SUMIFS('BA History'!E:E,'BA History'!B:B,A21)-N21</f>
        <v>38</v>
      </c>
      <c r="P21" s="33">
        <f>LOOKUP(2, 1/('BA History'!$B:$B=A21), 'BA History'!$AM:$AM)</f>
        <v>0.4882352941176471</v>
      </c>
      <c r="Q21" s="12">
        <f>SUMIFS('BA History'!H:H,'BA History'!B:B,A21)</f>
        <v>138</v>
      </c>
      <c r="R21" s="2">
        <f>SUMIFS('BA History'!G:G,'BA History'!B:B,A21)-Q21</f>
        <v>149</v>
      </c>
      <c r="S21" s="33">
        <f>LOOKUP(2, 1/('BA History'!$B:$B=A21), 'BA History'!$AN:$AN)</f>
        <v>0.49176470588235299</v>
      </c>
      <c r="T21" s="12">
        <f>COUNTIFS('BA History'!$B:$B,$A$21,'BA History'!K:K, 1)</f>
        <v>1</v>
      </c>
      <c r="U21" s="2">
        <f>COUNTIFS('BA History'!$B:$B,$A$21,'BA History'!L:L, 1)</f>
        <v>2</v>
      </c>
      <c r="V21" s="2">
        <f>COUNTIFS('BA History'!$B:$B,$A$21,'BA History'!M:M, 1)</f>
        <v>2</v>
      </c>
      <c r="W21" s="2">
        <f>COUNTIFS('BA History'!$B:$B,$A$21,'BA History'!N:N, 1)</f>
        <v>4</v>
      </c>
      <c r="X21" s="2">
        <f>COUNTIFS('BA History'!$B:$B,$A$21,'BA History'!O:O, 1)</f>
        <v>1</v>
      </c>
      <c r="Y21" s="2">
        <f>COUNTIFS('BA History'!$B:$B,$A$21,'BA History'!P:P, 1)</f>
        <v>0</v>
      </c>
      <c r="Z21" s="2">
        <f>COUNTIFS('BA History'!$B:$B,$A$21,'BA History'!Q:Q, 1)</f>
        <v>1</v>
      </c>
      <c r="AA21" s="2">
        <f>COUNTIFS('BA History'!$B:$B,$A$21,'BA History'!R:R, 1)</f>
        <v>0</v>
      </c>
      <c r="AB21" s="2">
        <f>COUNTIFS('BA History'!$B:$B,$A$21,'BA History'!S:S, 1)</f>
        <v>0</v>
      </c>
      <c r="AC21" s="2">
        <f>COUNTIFS('BA History'!$B:$B,$A$21,'BA History'!T:T, 1)</f>
        <v>0</v>
      </c>
      <c r="AD21" s="2">
        <f>COUNTIFS('BA History'!$B:$B,$A21,'BA History'!U:U, 1)</f>
        <v>0</v>
      </c>
      <c r="AE21" s="2">
        <f>COUNTIFS('BA History'!$B:$B,$A$21,'BA History'!V:V, 1)</f>
        <v>5</v>
      </c>
      <c r="AF21" s="2">
        <f>COUNTIFS('BA History'!$B:$B,$A$21,'BA History'!W:W, 1)</f>
        <v>0</v>
      </c>
      <c r="AG21" s="2">
        <f>COUNTIFS('BA History'!$B:$B,$A$21,'BA History'!X:X, 1)</f>
        <v>1</v>
      </c>
      <c r="AH21" s="2">
        <f>COUNTIFS('BA History'!$B:$B,$A$21,'BA History'!Y:Y, 1)</f>
        <v>0</v>
      </c>
      <c r="AI21" s="2">
        <f>COUNTIFS('BA History'!$B:$B,$A$21,'BA History'!Z:Z, 1)</f>
        <v>1</v>
      </c>
      <c r="AJ21" s="2">
        <f>COUNTIFS('BA History'!$B:$B,$A21,'BA History'!AA:AA, 1)</f>
        <v>0</v>
      </c>
      <c r="AK21" s="2">
        <f>COUNTIFS('BA History'!$B:$B,$A21,'BA History'!AB:AB, 1)</f>
        <v>1</v>
      </c>
      <c r="AL21" s="2">
        <f>COUNTIFS('BA History'!$B:$B,$A$21,'BA History'!AC:AC, 1)</f>
        <v>4</v>
      </c>
      <c r="AM21" s="2">
        <f>COUNTIFS('BA History'!$B:$B,$A21,'BA History'!AD:AD, 1)</f>
        <v>0</v>
      </c>
      <c r="AN21" s="2">
        <f>COUNTIFS('BA History'!$B:$B,$A$21,'BA History'!AE:AE, 1)</f>
        <v>0</v>
      </c>
      <c r="AO21" s="2">
        <f>COUNTIFS('BA History'!$B:$B,$A$21,'BA History'!AF:AF, 1)</f>
        <v>5</v>
      </c>
      <c r="AP21" s="2">
        <f>COUNTIFS('BA History'!$B:$B,$A$21,'BA History'!AG:AG, 1)</f>
        <v>4</v>
      </c>
      <c r="AQ21" s="2">
        <f>COUNTIFS('BA History'!$B:$B,$A$21,'BA History'!AH:AH, 1)</f>
        <v>1</v>
      </c>
      <c r="AR21" s="2">
        <f>COUNTIFS('BA History'!$B:$B,$A$21,'BA History'!AI:AI, 1)</f>
        <v>0</v>
      </c>
      <c r="AS21" s="2">
        <f>COUNTIFS('BA History'!$B:$B,$A21,'BA History'!AJ:AJ, 1)</f>
        <v>0</v>
      </c>
      <c r="AT21" s="21">
        <f>COUNTIFS('BA History'!$B:$B,$A$21,'BA History'!AK:AK, 1)</f>
        <v>0</v>
      </c>
    </row>
    <row r="22" spans="1:46" x14ac:dyDescent="0.25">
      <c r="A22" s="12" t="s">
        <v>38</v>
      </c>
      <c r="B22" s="2" t="s">
        <v>54</v>
      </c>
      <c r="C22" s="3" t="s">
        <v>70</v>
      </c>
      <c r="D22" s="2">
        <v>1</v>
      </c>
      <c r="E22" s="2"/>
      <c r="F22" s="2"/>
      <c r="G22" s="12">
        <f>SUMIFS('BA History'!C:C,'BA History'!B:B,A22)</f>
        <v>1098</v>
      </c>
      <c r="H22" s="27">
        <f>AVERAGEIFS('BA History'!C:C,'BA History'!B:B,A22)</f>
        <v>16.388059701492537</v>
      </c>
      <c r="I22" s="27">
        <f t="array" ref="I22">MEDIAN(IF('BA History'!B:B=A22, 'BA History'!C:C))</f>
        <v>16</v>
      </c>
      <c r="J22" s="13">
        <f t="array" ref="J22">MAX(IF('BA History'!B:B=A22, 'BA History'!C:C))</f>
        <v>36</v>
      </c>
      <c r="K22" s="12">
        <f>COUNTIFS('BA History'!B:B,A22,'BA History'!D:D, 1)</f>
        <v>39</v>
      </c>
      <c r="L22" s="2">
        <f>COUNTIFS('BA History'!B:B,A22,'BA History'!D:D, 0)</f>
        <v>28</v>
      </c>
      <c r="M22" s="33">
        <f>LOOKUP(2, 1/('BA History'!$B:$B=A22), 'BA History'!$AO:$AO)</f>
        <v>0.58208955223880599</v>
      </c>
      <c r="N22" s="12">
        <f>SUMIFS('BA History'!F:F,'BA History'!B:B,A22)</f>
        <v>144</v>
      </c>
      <c r="O22" s="2">
        <f>SUMIFS('BA History'!E:E,'BA History'!B:B,A22)-N22</f>
        <v>121</v>
      </c>
      <c r="P22" s="33">
        <f>LOOKUP(2, 1/('BA History'!$B:$B=A22), 'BA History'!$AM:$AM)</f>
        <v>0.54776119402985068</v>
      </c>
      <c r="Q22" s="12">
        <f>SUMIFS('BA History'!H:H,'BA History'!B:B,A22)</f>
        <v>589</v>
      </c>
      <c r="R22" s="2">
        <f>SUMIFS('BA History'!G:G,'BA History'!B:B,A22)-Q22</f>
        <v>522</v>
      </c>
      <c r="S22" s="33">
        <f>LOOKUP(2, 1/('BA History'!$B:$B=A22), 'BA History'!$AN:$AN)</f>
        <v>0.53791044776119412</v>
      </c>
      <c r="T22" s="12">
        <f>COUNTIFS('BA History'!$B:$B,$A$22,'BA History'!K:K, 1)</f>
        <v>8</v>
      </c>
      <c r="U22" s="2">
        <f>COUNTIFS('BA History'!$B:$B,$A$22,'BA History'!L:L, 1)</f>
        <v>5</v>
      </c>
      <c r="V22" s="2">
        <f>COUNTIFS('BA History'!$B:$B,$A$22,'BA History'!M:M, 1)</f>
        <v>18</v>
      </c>
      <c r="W22" s="2">
        <f>COUNTIFS('BA History'!$B:$B,$A$22,'BA History'!N:N, 1)</f>
        <v>16</v>
      </c>
      <c r="X22" s="2">
        <f>COUNTIFS('BA History'!$B:$B,$A$22,'BA History'!O:O, 1)</f>
        <v>2</v>
      </c>
      <c r="Y22" s="2">
        <f>COUNTIFS('BA History'!$B:$B,$A$22,'BA History'!P:P, 1)</f>
        <v>0</v>
      </c>
      <c r="Z22" s="2">
        <f>COUNTIFS('BA History'!$B:$B,$A$22,'BA History'!Q:Q, 1)</f>
        <v>3</v>
      </c>
      <c r="AA22" s="2">
        <f>COUNTIFS('BA History'!$B:$B,$A$22,'BA History'!R:R, 1)</f>
        <v>2</v>
      </c>
      <c r="AB22" s="2">
        <f>COUNTIFS('BA History'!$B:$B,$A$22,'BA History'!S:S, 1)</f>
        <v>2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2</v>
      </c>
      <c r="AF22" s="2">
        <f>COUNTIFS('BA History'!$B:$B,$A$22,'BA History'!W:W, 1)</f>
        <v>6</v>
      </c>
      <c r="AG22" s="2">
        <f>COUNTIFS('BA History'!$B:$B,$A$22,'BA History'!X:X, 1)</f>
        <v>4</v>
      </c>
      <c r="AH22" s="2">
        <f>COUNTIFS('BA History'!$B:$B,$A$22,'BA History'!Y:Y, 1)</f>
        <v>1</v>
      </c>
      <c r="AI22" s="2">
        <f>COUNTIFS('BA History'!$B:$B,$A$22,'BA History'!Z:Z, 1)</f>
        <v>8</v>
      </c>
      <c r="AJ22" s="2">
        <f>COUNTIFS('BA History'!$B:$B,$A22,'BA History'!AA:AA, 1)</f>
        <v>0</v>
      </c>
      <c r="AK22" s="2">
        <f>COUNTIFS('BA History'!$B:$B,$A22,'BA History'!AB:AB, 1)</f>
        <v>0</v>
      </c>
      <c r="AL22" s="2">
        <f>COUNTIFS('BA History'!$B:$B,$A$22,'BA History'!AC:AC, 1)</f>
        <v>12</v>
      </c>
      <c r="AM22" s="2">
        <f>COUNTIFS('BA History'!$B:$B,$A22,'BA History'!AD:AD, 1)</f>
        <v>0</v>
      </c>
      <c r="AN22" s="2">
        <f>COUNTIFS('BA History'!$B:$B,$A$22,'BA History'!AE:AE, 1)</f>
        <v>4</v>
      </c>
      <c r="AO22" s="2">
        <f>COUNTIFS('BA History'!$B:$B,$A$22,'BA History'!AF:AF, 1)</f>
        <v>15</v>
      </c>
      <c r="AP22" s="2">
        <f>COUNTIFS('BA History'!$B:$B,$A$22,'BA History'!AG:AG, 1)</f>
        <v>7</v>
      </c>
      <c r="AQ22" s="2">
        <f>COUNTIFS('BA History'!$B:$B,$A$22,'BA History'!AH:AH, 1)</f>
        <v>12</v>
      </c>
      <c r="AR22" s="2">
        <f>COUNTIFS('BA History'!$B:$B,$A$22,'BA History'!AI:AI, 1)</f>
        <v>15</v>
      </c>
      <c r="AS22" s="2">
        <f>COUNTIFS('BA History'!$B:$B,$A22,'BA History'!AJ:AJ, 1)</f>
        <v>0</v>
      </c>
      <c r="AT22" s="21">
        <f>COUNTIFS('BA History'!$B:$B,$A$22,'BA History'!AK:AK, 1)</f>
        <v>1</v>
      </c>
    </row>
    <row r="23" spans="1:46" x14ac:dyDescent="0.25">
      <c r="A23" s="12" t="s">
        <v>139</v>
      </c>
      <c r="B23" s="2" t="s">
        <v>70</v>
      </c>
      <c r="C23" s="3" t="s">
        <v>70</v>
      </c>
      <c r="D23" s="2"/>
      <c r="E23" s="2"/>
      <c r="F23" s="2"/>
      <c r="G23" s="12">
        <f>SUMIFS('BA History'!C:C,'BA History'!B:B,A23)</f>
        <v>30</v>
      </c>
      <c r="H23" s="27">
        <f>AVERAGEIFS('BA History'!C:C,'BA History'!B:B,A23)</f>
        <v>10</v>
      </c>
      <c r="I23" s="27">
        <f t="array" ref="I23">MEDIAN(IF('BA History'!B:B=A23, 'BA History'!C:C))</f>
        <v>10</v>
      </c>
      <c r="J23" s="13">
        <f t="array" ref="J23">MAX(IF('BA History'!B:B=A23, 'BA History'!C:C))</f>
        <v>14</v>
      </c>
      <c r="K23" s="12">
        <f>COUNTIFS('BA History'!B:B,A23,'BA History'!D:D, 1)</f>
        <v>1</v>
      </c>
      <c r="L23" s="2">
        <f>COUNTIFS('BA History'!B:B,A23,'BA History'!D:D, 0)</f>
        <v>2</v>
      </c>
      <c r="M23" s="33">
        <f>LOOKUP(2, 1/('BA History'!$B:$B=A23), 'BA History'!$AO:$AO)</f>
        <v>0.33333333333333331</v>
      </c>
      <c r="N23" s="12">
        <f>SUMIFS('BA History'!F:F,'BA History'!B:B,A23)</f>
        <v>6</v>
      </c>
      <c r="O23" s="2">
        <f>SUMIFS('BA History'!E:E,'BA History'!B:B,A23)-N23</f>
        <v>7</v>
      </c>
      <c r="P23" s="33">
        <f>LOOKUP(2, 1/('BA History'!$B:$B=A23), 'BA History'!$AM:$AM)</f>
        <v>0.46666666666666662</v>
      </c>
      <c r="Q23" s="12">
        <f>SUMIFS('BA History'!H:H,'BA History'!B:B,A23)</f>
        <v>27</v>
      </c>
      <c r="R23" s="2">
        <f>SUMIFS('BA History'!G:G,'BA History'!B:B,A23)-Q23</f>
        <v>29</v>
      </c>
      <c r="S23" s="33">
        <f>LOOKUP(2, 1/('BA History'!$B:$B=A23), 'BA History'!$AN:$AN)</f>
        <v>0.48333333333333334</v>
      </c>
      <c r="T23" s="12">
        <f>COUNTIFS('BA History'!$B:$B,$A$23,'BA History'!K:K, 1)</f>
        <v>0</v>
      </c>
      <c r="U23" s="2">
        <f>COUNTIFS('BA History'!$B:$B,$A$23,'BA History'!L:L, 1)</f>
        <v>0</v>
      </c>
      <c r="V23" s="2">
        <f>COUNTIFS('BA History'!$B:$B,$A$23,'BA History'!M:M, 1)</f>
        <v>0</v>
      </c>
      <c r="W23" s="2">
        <f>COUNTIFS('BA History'!$B:$B,$A$23,'BA History'!N:N, 1)</f>
        <v>0</v>
      </c>
      <c r="X23" s="2">
        <f>COUNTIFS('BA History'!$B:$B,$A$23,'BA History'!O:O, 1)</f>
        <v>0</v>
      </c>
      <c r="Y23" s="2">
        <f>COUNTIFS('BA History'!$B:$B,$A$23,'BA History'!P:P, 1)</f>
        <v>0</v>
      </c>
      <c r="Z23" s="2">
        <f>COUNTIFS('BA History'!$B:$B,$A$23,'BA History'!Q:Q, 1)</f>
        <v>0</v>
      </c>
      <c r="AA23" s="2">
        <f>COUNTIFS('BA History'!$B:$B,$A$23,'BA History'!R:R, 1)</f>
        <v>0</v>
      </c>
      <c r="AB23" s="2">
        <f>COUNTIFS('BA History'!$B:$B,$A$23,'BA History'!S:S, 1)</f>
        <v>0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0</v>
      </c>
      <c r="AF23" s="2">
        <f>COUNTIFS('BA History'!$B:$B,$A$23,'BA History'!W:W, 1)</f>
        <v>0</v>
      </c>
      <c r="AG23" s="2">
        <f>COUNTIFS('BA History'!$B:$B,$A$23,'BA History'!X:X, 1)</f>
        <v>0</v>
      </c>
      <c r="AH23" s="2">
        <f>COUNTIFS('BA History'!$B:$B,$A$23,'BA History'!Y:Y, 1)</f>
        <v>0</v>
      </c>
      <c r="AI23" s="2">
        <f>COUNTIFS('BA History'!$B:$B,$A$23,'BA History'!Z:Z, 1)</f>
        <v>1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</v>
      </c>
      <c r="AM23" s="2">
        <f>COUNTIFS('BA History'!$B:$B,$A23,'BA History'!AD:AD, 1)</f>
        <v>0</v>
      </c>
      <c r="AN23" s="2">
        <f>COUNTIFS('BA History'!$B:$B,$A$23,'BA History'!AE:AE, 1)</f>
        <v>1</v>
      </c>
      <c r="AO23" s="2">
        <f>COUNTIFS('BA History'!$B:$B,$A$23,'BA History'!AF:AF, 1)</f>
        <v>3</v>
      </c>
      <c r="AP23" s="2">
        <f>COUNTIFS('BA History'!$B:$B,$A$23,'BA History'!AG:AG, 1)</f>
        <v>0</v>
      </c>
      <c r="AQ23" s="2">
        <f>COUNTIFS('BA History'!$B:$B,$A$23,'BA History'!AH:AH, 1)</f>
        <v>0</v>
      </c>
      <c r="AR23" s="2">
        <f>COUNTIFS('BA History'!$B:$B,$A$23,'BA History'!AI:AI, 1)</f>
        <v>0</v>
      </c>
      <c r="AS23" s="2">
        <f>COUNTIFS('BA History'!$B:$B,$A23,'BA History'!AJ:AJ, 1)</f>
        <v>0</v>
      </c>
      <c r="AT23" s="21">
        <f>COUNTIFS('BA History'!$B:$B,$A$23,'BA History'!AK:AK, 1)</f>
        <v>0</v>
      </c>
    </row>
    <row r="24" spans="1:46" x14ac:dyDescent="0.25">
      <c r="A24" s="12" t="s">
        <v>1</v>
      </c>
      <c r="B24" s="1" t="s">
        <v>232</v>
      </c>
      <c r="C24" s="3" t="s">
        <v>70</v>
      </c>
      <c r="D24" s="1">
        <v>2</v>
      </c>
      <c r="E24" s="1">
        <v>2</v>
      </c>
      <c r="F24" s="1"/>
      <c r="G24" s="12">
        <f>SUMIFS('BA History'!C:C,'BA History'!B:B,A24)</f>
        <v>1471</v>
      </c>
      <c r="H24" s="27">
        <f>AVERAGEIFS('BA History'!C:C,'BA History'!B:B,A24)</f>
        <v>26.745454545454546</v>
      </c>
      <c r="I24" s="27">
        <f t="array" ref="I24">MEDIAN(IF('BA History'!B:B=A24, 'BA History'!C:C))</f>
        <v>26</v>
      </c>
      <c r="J24" s="13">
        <f t="array" ref="J24">MAX(IF('BA History'!B:B=A24, 'BA History'!C:C))</f>
        <v>50</v>
      </c>
      <c r="K24" s="12">
        <f>COUNTIFS('BA History'!B:B,A24,'BA History'!D:D, 1)</f>
        <v>29</v>
      </c>
      <c r="L24" s="2">
        <f>COUNTIFS('BA History'!B:B,A24,'BA History'!D:D, 0)</f>
        <v>26</v>
      </c>
      <c r="M24" s="33">
        <f>LOOKUP(2, 1/('BA History'!$B:$B=A24), 'BA History'!$AO:$AO)</f>
        <v>0.52727272727272723</v>
      </c>
      <c r="N24" s="12">
        <f>SUMIFS('BA History'!F:F,'BA History'!B:B,A24)</f>
        <v>112</v>
      </c>
      <c r="O24" s="2">
        <f>SUMIFS('BA History'!E:E,'BA History'!B:B,A24)-N24</f>
        <v>107</v>
      </c>
      <c r="P24" s="33">
        <f>LOOKUP(2, 1/('BA History'!$B:$B=A24), 'BA History'!$AM:$AM)</f>
        <v>0.51272727272727281</v>
      </c>
      <c r="Q24" s="12">
        <f>SUMIFS('BA History'!H:H,'BA History'!B:B,A24)</f>
        <v>454</v>
      </c>
      <c r="R24" s="2">
        <f>SUMIFS('BA History'!G:G,'BA History'!B:B,A24)-Q24</f>
        <v>452</v>
      </c>
      <c r="S24" s="33">
        <f>LOOKUP(2, 1/('BA History'!$B:$B=A24), 'BA History'!$AN:$AN)</f>
        <v>0.5047272727272728</v>
      </c>
      <c r="T24" s="12">
        <f>COUNTIFS('BA History'!$B:$B,$A$24,'BA History'!K:K, 1)</f>
        <v>5</v>
      </c>
      <c r="U24" s="2">
        <f>COUNTIFS('BA History'!$B:$B,$A$24,'BA History'!L:L, 1)</f>
        <v>7</v>
      </c>
      <c r="V24" s="2">
        <f>COUNTIFS('BA History'!$B:$B,$A$24,'BA History'!M:M, 1)</f>
        <v>11</v>
      </c>
      <c r="W24" s="2">
        <f>COUNTIFS('BA History'!$B:$B,$A$24,'BA History'!N:N, 1)</f>
        <v>11</v>
      </c>
      <c r="X24" s="2">
        <f>COUNTIFS('BA History'!$B:$B,$A$24,'BA History'!O:O, 1)</f>
        <v>4</v>
      </c>
      <c r="Y24" s="2">
        <f>COUNTIFS('BA History'!$B:$B,$A$24,'BA History'!P:P, 1)</f>
        <v>0</v>
      </c>
      <c r="Z24" s="2">
        <f>COUNTIFS('BA History'!$B:$B,$A$24,'BA History'!Q:Q, 1)</f>
        <v>0</v>
      </c>
      <c r="AA24" s="2">
        <f>COUNTIFS('BA History'!$B:$B,$A$24,'BA History'!R:R, 1)</f>
        <v>2</v>
      </c>
      <c r="AB24" s="2">
        <f>COUNTIFS('BA History'!$B:$B,$A$24,'BA History'!S:S, 1)</f>
        <v>3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2</v>
      </c>
      <c r="AF24" s="2">
        <f>COUNTIFS('BA History'!$B:$B,$A$24,'BA History'!W:W, 1)</f>
        <v>6</v>
      </c>
      <c r="AG24" s="2">
        <f>COUNTIFS('BA History'!$B:$B,$A$24,'BA History'!X:X, 1)</f>
        <v>2</v>
      </c>
      <c r="AH24" s="2">
        <f>COUNTIFS('BA History'!$B:$B,$A$24,'BA History'!Y:Y, 1)</f>
        <v>0</v>
      </c>
      <c r="AI24" s="2">
        <f>COUNTIFS('BA History'!$B:$B,$A$24,'BA History'!Z:Z, 1)</f>
        <v>8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10</v>
      </c>
      <c r="AP24" s="2">
        <f>COUNTIFS('BA History'!$B:$B,$A$24,'BA History'!AG:AG, 1)</f>
        <v>5</v>
      </c>
      <c r="AQ24" s="2">
        <f>COUNTIFS('BA History'!$B:$B,$A$24,'BA History'!AH:AH, 1)</f>
        <v>14</v>
      </c>
      <c r="AR24" s="2">
        <f>COUNTIFS('BA History'!$B:$B,$A$24,'BA History'!AI:AI, 1)</f>
        <v>8</v>
      </c>
      <c r="AS24" s="2">
        <f>COUNTIFS('BA History'!$B:$B,$A24,'BA History'!AJ:AJ, 1)</f>
        <v>0</v>
      </c>
      <c r="AT24" s="21">
        <f>COUNTIFS('BA History'!$B:$B,$A$24,'BA History'!AK:AK, 1)</f>
        <v>1</v>
      </c>
    </row>
    <row r="25" spans="1:46" ht="15.75" x14ac:dyDescent="0.25">
      <c r="A25" s="12" t="s">
        <v>123</v>
      </c>
      <c r="B25" s="49" t="s">
        <v>70</v>
      </c>
      <c r="C25" s="3" t="s">
        <v>70</v>
      </c>
      <c r="D25" s="49"/>
      <c r="E25" s="49"/>
      <c r="F25" s="49"/>
      <c r="G25" s="12">
        <f>SUMIFS('BA History'!C:C,'BA History'!B:B,A25)</f>
        <v>7</v>
      </c>
      <c r="H25" s="27">
        <f>AVERAGEIFS('BA History'!C:C,'BA History'!B:B,A25)</f>
        <v>7</v>
      </c>
      <c r="I25" s="27">
        <f t="array" ref="I25">MEDIAN(IF('BA History'!B:B=A25, 'BA History'!C:C))</f>
        <v>7</v>
      </c>
      <c r="J25" s="13">
        <f t="array" ref="J25">MAX(IF('BA History'!B:B=A25, 'BA History'!C:C))</f>
        <v>7</v>
      </c>
      <c r="K25" s="12">
        <f>COUNTIFS('BA History'!B:B,A25,'BA History'!D:D, 1)</f>
        <v>0</v>
      </c>
      <c r="L25" s="2">
        <f>COUNTIFS('BA History'!B:B,A25,'BA History'!D:D, 0)</f>
        <v>1</v>
      </c>
      <c r="M25" s="33">
        <f>LOOKUP(2, 1/('BA History'!$B:$B=A25), 'BA History'!$AO:$AO)</f>
        <v>0</v>
      </c>
      <c r="N25" s="12">
        <f>SUMIFS('BA History'!F:F,'BA History'!B:B,A25)</f>
        <v>1</v>
      </c>
      <c r="O25" s="2">
        <f>SUMIFS('BA History'!E:E,'BA History'!B:B,A25)-N25</f>
        <v>4</v>
      </c>
      <c r="P25" s="33">
        <f>LOOKUP(2, 1/('BA History'!$B:$B=A25), 'BA History'!$AM:$AM)</f>
        <v>0.2</v>
      </c>
      <c r="Q25" s="12">
        <f>SUMIFS('BA History'!H:H,'BA History'!B:B,A25)</f>
        <v>5</v>
      </c>
      <c r="R25" s="2">
        <f>SUMIFS('BA History'!G:G,'BA History'!B:B,A25)-Q25</f>
        <v>14</v>
      </c>
      <c r="S25" s="33">
        <f>LOOKUP(2, 1/('BA History'!$B:$B=A25), 'BA History'!$AN:$AN)</f>
        <v>0.26</v>
      </c>
      <c r="T25" s="12">
        <f>COUNTIFS('BA History'!$B:$B,$A$25,'BA History'!K:K, 1)</f>
        <v>0</v>
      </c>
      <c r="U25" s="2">
        <f>COUNTIFS('BA History'!$B:$B,$A$25,'BA History'!L:L, 1)</f>
        <v>1</v>
      </c>
      <c r="V25" s="2">
        <f>COUNTIFS('BA History'!$B:$B,$A$25,'BA History'!M:M, 1)</f>
        <v>0</v>
      </c>
      <c r="W25" s="2">
        <f>COUNTIFS('BA History'!$B:$B,$A$25,'BA History'!N:N, 1)</f>
        <v>0</v>
      </c>
      <c r="X25" s="2">
        <f>COUNTIFS('BA History'!$B:$B,$A$25,'BA History'!O:O, 1)</f>
        <v>0</v>
      </c>
      <c r="Y25" s="2">
        <f>COUNTIFS('BA History'!$B:$B,$A$25,'BA History'!P:P, 1)</f>
        <v>0</v>
      </c>
      <c r="Z25" s="2">
        <f>COUNTIFS('BA History'!$B:$B,$A$25,'BA History'!Q:Q, 1)</f>
        <v>0</v>
      </c>
      <c r="AA25" s="2">
        <f>COUNTIFS('BA History'!$B:$B,$A$25,'BA History'!R:R, 1)</f>
        <v>0</v>
      </c>
      <c r="AB25" s="2">
        <f>COUNTIFS('BA History'!$B:$B,$A$25,'BA History'!S:S, 1)</f>
        <v>0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0</v>
      </c>
      <c r="AF25" s="2">
        <f>COUNTIFS('BA History'!$B:$B,$A$25,'BA History'!W:W, 1)</f>
        <v>0</v>
      </c>
      <c r="AG25" s="2">
        <f>COUNTIFS('BA History'!$B:$B,$A$25,'BA History'!X:X, 1)</f>
        <v>0</v>
      </c>
      <c r="AH25" s="2">
        <f>COUNTIFS('BA History'!$B:$B,$A$25,'BA History'!Y:Y, 1)</f>
        <v>0</v>
      </c>
      <c r="AI25" s="2">
        <f>COUNTIFS('BA History'!$B:$B,$A$25,'BA History'!Z:Z, 1)</f>
        <v>0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0</v>
      </c>
      <c r="AM25" s="2">
        <f>COUNTIFS('BA History'!$B:$B,$A25,'BA History'!AD:AD, 1)</f>
        <v>0</v>
      </c>
      <c r="AN25" s="2">
        <f>COUNTIFS('BA History'!$B:$B,$A$25,'BA History'!AE:AE, 1)</f>
        <v>0</v>
      </c>
      <c r="AO25" s="2">
        <f>COUNTIFS('BA History'!$B:$B,$A$25,'BA History'!AF:AF, 1)</f>
        <v>0</v>
      </c>
      <c r="AP25" s="2">
        <f>COUNTIFS('BA History'!$B:$B,$A$25,'BA History'!AG:AG, 1)</f>
        <v>0</v>
      </c>
      <c r="AQ25" s="2">
        <f>COUNTIFS('BA History'!$B:$B,$A$25,'BA History'!AH:AH, 1)</f>
        <v>0</v>
      </c>
      <c r="AR25" s="2">
        <f>COUNTIFS('BA History'!$B:$B,$A$25,'BA History'!AI:AI, 1)</f>
        <v>0</v>
      </c>
      <c r="AS25" s="2">
        <f>COUNTIFS('BA History'!$B:$B,$A25,'BA History'!AJ:AJ, 1)</f>
        <v>0</v>
      </c>
      <c r="AT25" s="21">
        <f>COUNTIFS('BA History'!$B:$B,$A$25,'BA History'!AK:AK, 1)</f>
        <v>0</v>
      </c>
    </row>
    <row r="26" spans="1:46" ht="15.75" x14ac:dyDescent="0.25">
      <c r="A26" s="12" t="s">
        <v>122</v>
      </c>
      <c r="B26" s="49" t="s">
        <v>70</v>
      </c>
      <c r="C26" s="3" t="s">
        <v>70</v>
      </c>
      <c r="D26" s="49">
        <v>3</v>
      </c>
      <c r="E26" s="49">
        <v>2</v>
      </c>
      <c r="F26" s="49"/>
      <c r="G26" s="12">
        <f>SUMIFS('BA History'!C:C,'BA History'!B:B,A26)</f>
        <v>910</v>
      </c>
      <c r="H26" s="27">
        <f>AVERAGEIFS('BA History'!C:C,'BA History'!B:B,A26)</f>
        <v>19.782608695652176</v>
      </c>
      <c r="I26" s="27">
        <f t="array" ref="I26">MEDIAN(IF('BA History'!B:B=A26, 'BA History'!C:C))</f>
        <v>19</v>
      </c>
      <c r="J26" s="13">
        <f t="array" ref="J26">MAX(IF('BA History'!B:B=A26, 'BA History'!C:C))</f>
        <v>33</v>
      </c>
      <c r="K26" s="12">
        <f>COUNTIFS('BA History'!B:B,A26,'BA History'!D:D, 1)</f>
        <v>27</v>
      </c>
      <c r="L26" s="2">
        <f>COUNTIFS('BA History'!B:B,A26,'BA History'!D:D, 0)</f>
        <v>19</v>
      </c>
      <c r="M26" s="33">
        <f>LOOKUP(2, 1/('BA History'!$B:$B=A26), 'BA History'!$AO:$AO)</f>
        <v>0.58695652173913049</v>
      </c>
      <c r="N26" s="12">
        <f>SUMIFS('BA History'!F:F,'BA History'!B:B,A26)</f>
        <v>102</v>
      </c>
      <c r="O26" s="2">
        <f>SUMIFS('BA History'!E:E,'BA History'!B:B,A26)-N26</f>
        <v>86</v>
      </c>
      <c r="P26" s="33">
        <f>LOOKUP(2, 1/('BA History'!$B:$B=A26), 'BA History'!$AM:$AM)</f>
        <v>0.54565217391304355</v>
      </c>
      <c r="Q26" s="12">
        <f>SUMIFS('BA History'!H:H,'BA History'!B:B,A26)</f>
        <v>398</v>
      </c>
      <c r="R26" s="2">
        <f>SUMIFS('BA History'!G:G,'BA History'!B:B,A26)-Q26</f>
        <v>366</v>
      </c>
      <c r="S26" s="33">
        <f>LOOKUP(2, 1/('BA History'!$B:$B=A26), 'BA History'!$AN:$AN)</f>
        <v>0.52804347826086961</v>
      </c>
      <c r="T26" s="12">
        <f>COUNTIFS('BA History'!$B:$B,$A$26,'BA History'!K:K, 1)</f>
        <v>5</v>
      </c>
      <c r="U26" s="2">
        <f>COUNTIFS('BA History'!$B:$B,$A$26,'BA History'!L:L, 1)</f>
        <v>2</v>
      </c>
      <c r="V26" s="2">
        <f>COUNTIFS('BA History'!$B:$B,$A$26,'BA History'!M:M, 1)</f>
        <v>8</v>
      </c>
      <c r="W26" s="2">
        <f>COUNTIFS('BA History'!$B:$B,$A$26,'BA History'!N:N, 1)</f>
        <v>15</v>
      </c>
      <c r="X26" s="2">
        <f>COUNTIFS('BA History'!$B:$B,$A$26,'BA History'!O:O, 1)</f>
        <v>1</v>
      </c>
      <c r="Y26" s="2">
        <f>COUNTIFS('BA History'!$B:$B,$A$26,'BA History'!P:P, 1)</f>
        <v>1</v>
      </c>
      <c r="Z26" s="2">
        <f>COUNTIFS('BA History'!$B:$B,$A$26,'BA History'!Q:Q, 1)</f>
        <v>4</v>
      </c>
      <c r="AA26" s="2">
        <f>COUNTIFS('BA History'!$B:$B,$A$26,'BA History'!R:R, 1)</f>
        <v>0</v>
      </c>
      <c r="AB26" s="2">
        <f>COUNTIFS('BA History'!$B:$B,$A$26,'BA History'!S:S, 1)</f>
        <v>1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4</v>
      </c>
      <c r="AF26" s="2">
        <f>COUNTIFS('BA History'!$B:$B,$A$26,'BA History'!W:W, 1)</f>
        <v>5</v>
      </c>
      <c r="AG26" s="2">
        <f>COUNTIFS('BA History'!$B:$B,$A$26,'BA History'!X:X, 1)</f>
        <v>4</v>
      </c>
      <c r="AH26" s="2">
        <f>COUNTIFS('BA History'!$B:$B,$A$26,'BA History'!Y:Y, 1)</f>
        <v>0</v>
      </c>
      <c r="AI26" s="2">
        <f>COUNTIFS('BA History'!$B:$B,$A$26,'BA History'!Z:Z, 1)</f>
        <v>6</v>
      </c>
      <c r="AJ26" s="2">
        <f>COUNTIFS('BA History'!$B:$B,$A26,'BA History'!AA:AA, 1)</f>
        <v>0</v>
      </c>
      <c r="AK26" s="2">
        <f>COUNTIFS('BA History'!$B:$B,$A26,'BA History'!AB:AB, 1)</f>
        <v>1</v>
      </c>
      <c r="AL26" s="2">
        <f>COUNTIFS('BA History'!$B:$B,$A$26,'BA History'!AC:AC, 1)</f>
        <v>12</v>
      </c>
      <c r="AM26" s="2">
        <f>COUNTIFS('BA History'!$B:$B,$A26,'BA History'!AD:AD, 1)</f>
        <v>0</v>
      </c>
      <c r="AN26" s="2">
        <f>COUNTIFS('BA History'!$B:$B,$A$26,'BA History'!AE:AE, 1)</f>
        <v>1</v>
      </c>
      <c r="AO26" s="2">
        <f>COUNTIFS('BA History'!$B:$B,$A$26,'BA History'!AF:AF, 1)</f>
        <v>15</v>
      </c>
      <c r="AP26" s="2">
        <f>COUNTIFS('BA History'!$B:$B,$A$26,'BA History'!AG:AG, 1)</f>
        <v>3</v>
      </c>
      <c r="AQ26" s="2">
        <f>COUNTIFS('BA History'!$B:$B,$A$26,'BA History'!AH:AH, 1)</f>
        <v>7</v>
      </c>
      <c r="AR26" s="2">
        <f>COUNTIFS('BA History'!$B:$B,$A$26,'BA History'!AI:AI, 1)</f>
        <v>7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571</v>
      </c>
      <c r="H27" s="27">
        <f>AVERAGEIFS('BA History'!C:C,'BA History'!B:B,A27)</f>
        <v>17.303030303030305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10</v>
      </c>
      <c r="L27" s="2">
        <f>COUNTIFS('BA History'!B:B,A27,'BA History'!D:D, 0)</f>
        <v>23</v>
      </c>
      <c r="M27" s="33">
        <f>LOOKUP(2, 1/('BA History'!$B:$B=A27), 'BA History'!$AO:$AO)</f>
        <v>0.30303030303030304</v>
      </c>
      <c r="N27" s="12">
        <f>SUMIFS('BA History'!F:F,'BA History'!B:B,A27)</f>
        <v>55</v>
      </c>
      <c r="O27" s="2">
        <f>SUMIFS('BA History'!E:E,'BA History'!B:B,A27)-N27</f>
        <v>84</v>
      </c>
      <c r="P27" s="33">
        <f>LOOKUP(2, 1/('BA History'!$B:$B=A27), 'BA History'!$AM:$AM)</f>
        <v>0.37272727272727268</v>
      </c>
      <c r="Q27" s="12">
        <f>SUMIFS('BA History'!H:H,'BA History'!B:B,A27)</f>
        <v>258</v>
      </c>
      <c r="R27" s="2">
        <f>SUMIFS('BA History'!G:G,'BA History'!B:B,A27)-Q27</f>
        <v>318</v>
      </c>
      <c r="S27" s="33">
        <f>LOOKUP(2, 1/('BA History'!$B:$B=A27), 'BA History'!$AN:$AN)</f>
        <v>0.43212121212121213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4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7</v>
      </c>
      <c r="AM27" s="2">
        <f>COUNTIFS('BA History'!$B:$B,$A27,'BA History'!AD:AD, 1)</f>
        <v>0</v>
      </c>
      <c r="AN27" s="2">
        <f>COUNTIFS('BA History'!$B:$B,$A$27,'BA History'!AE:AE, 1)</f>
        <v>2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3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418</v>
      </c>
      <c r="H28" s="27">
        <f>AVERAGEIFS('BA History'!C:C,'BA History'!B:B,A28)</f>
        <v>13.483870967741936</v>
      </c>
      <c r="I28" s="27">
        <f t="array" ref="I28">MEDIAN(IF('BA History'!B:B=A28, 'BA History'!C:C))</f>
        <v>14</v>
      </c>
      <c r="J28" s="13">
        <f t="array" ref="J28">MAX(IF('BA History'!B:B=A28, 'BA History'!C:C))</f>
        <v>25</v>
      </c>
      <c r="K28" s="12">
        <f>COUNTIFS('BA History'!B:B,A28,'BA History'!D:D, 1)</f>
        <v>13</v>
      </c>
      <c r="L28" s="2">
        <f>COUNTIFS('BA History'!B:B,A28,'BA History'!D:D, 0)</f>
        <v>18</v>
      </c>
      <c r="M28" s="33">
        <f>LOOKUP(2, 1/('BA History'!$B:$B=A28), 'BA History'!$AO:$AO)</f>
        <v>0.41935483870967744</v>
      </c>
      <c r="N28" s="12">
        <f>SUMIFS('BA History'!F:F,'BA History'!B:B,A28)</f>
        <v>53</v>
      </c>
      <c r="O28" s="2">
        <f>SUMIFS('BA History'!E:E,'BA History'!B:B,A28)-N28</f>
        <v>64</v>
      </c>
      <c r="P28" s="33">
        <f>LOOKUP(2, 1/('BA History'!$B:$B=A28), 'BA History'!$AM:$AM)</f>
        <v>0.45580645161290317</v>
      </c>
      <c r="Q28" s="12">
        <f>SUMIFS('BA History'!H:H,'BA History'!B:B,A28)</f>
        <v>225</v>
      </c>
      <c r="R28" s="2">
        <f>SUMIFS('BA History'!G:G,'BA History'!B:B,A28)-Q28</f>
        <v>250</v>
      </c>
      <c r="S28" s="33">
        <f>LOOKUP(2, 1/('BA History'!$B:$B=A28), 'BA History'!$AN:$AN)</f>
        <v>0.46838709677419349</v>
      </c>
      <c r="T28" s="12">
        <f>COUNTIFS('BA History'!$B:$B,$A$28,'BA History'!K:K, 1)</f>
        <v>2</v>
      </c>
      <c r="U28" s="2">
        <f>COUNTIFS('BA History'!$B:$B,$A$28,'BA History'!L:L, 1)</f>
        <v>4</v>
      </c>
      <c r="V28" s="2">
        <f>COUNTIFS('BA History'!$B:$B,$A$28,'BA History'!M:M, 1)</f>
        <v>3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3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3</v>
      </c>
      <c r="AQ28" s="2">
        <f>COUNTIFS('BA History'!$B:$B,$A$28,'BA History'!AH:AH, 1)</f>
        <v>6</v>
      </c>
      <c r="AR28" s="2">
        <f>COUNTIFS('BA History'!$B:$B,$A$28,'BA History'!AI:AI, 1)</f>
        <v>1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3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3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80</v>
      </c>
      <c r="H31" s="27">
        <f>AVERAGEIFS('BA History'!C:C,'BA History'!B:B,A31)</f>
        <v>7.2727272727272725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7</v>
      </c>
      <c r="M31" s="33">
        <f>LOOKUP(2, 1/('BA History'!$B:$B=A31), 'BA History'!$AO:$AO)</f>
        <v>0.36363636363636365</v>
      </c>
      <c r="N31" s="12">
        <f>SUMIFS('BA History'!F:F,'BA History'!B:B,A31)</f>
        <v>21</v>
      </c>
      <c r="O31" s="2">
        <f>SUMIFS('BA History'!E:E,'BA History'!B:B,A31)-N31</f>
        <v>25</v>
      </c>
      <c r="P31" s="33">
        <f>LOOKUP(2, 1/('BA History'!$B:$B=A31), 'BA History'!$AM:$AM)</f>
        <v>0.45909090909090905</v>
      </c>
      <c r="Q31" s="12">
        <f>SUMIFS('BA History'!H:H,'BA History'!B:B,A31)</f>
        <v>87</v>
      </c>
      <c r="R31" s="2">
        <f>SUMIFS('BA History'!G:G,'BA History'!B:B,A31)-Q31</f>
        <v>96</v>
      </c>
      <c r="S31" s="33">
        <f>LOOKUP(2, 1/('BA History'!$B:$B=A31), 'BA History'!$AN:$AN)</f>
        <v>0.48454545454545456</v>
      </c>
      <c r="T31" s="12">
        <f>COUNTIFS('BA History'!$B:$B,$A$31,'BA History'!K:K, 1)</f>
        <v>2</v>
      </c>
      <c r="U31" s="2">
        <f>COUNTIFS('BA History'!$B:$B,$A$31,'BA History'!L:L, 1)</f>
        <v>2</v>
      </c>
      <c r="V31" s="2">
        <f>COUNTIFS('BA History'!$B:$B,$A$31,'BA History'!M:M, 1)</f>
        <v>2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/>
      <c r="E32" s="1"/>
      <c r="F32" s="1"/>
      <c r="G32" s="12">
        <f>SUMIFS('BA History'!C:C,'BA History'!B:B,A32)</f>
        <v>284</v>
      </c>
      <c r="H32" s="27">
        <f>AVERAGEIFS('BA History'!C:C,'BA History'!B:B,A32)</f>
        <v>18.933333333333334</v>
      </c>
      <c r="I32" s="27">
        <f t="array" ref="I32">MEDIAN(IF('BA History'!B:B=A32, 'BA History'!C:C))</f>
        <v>20</v>
      </c>
      <c r="J32" s="13">
        <f t="array" ref="J32">MAX(IF('BA History'!B:B=A32, 'BA History'!C:C))</f>
        <v>27</v>
      </c>
      <c r="K32" s="12">
        <f>COUNTIFS('BA History'!B:B,A32,'BA History'!D:D, 1)</f>
        <v>7</v>
      </c>
      <c r="L32" s="2">
        <f>COUNTIFS('BA History'!B:B,A32,'BA History'!D:D, 0)</f>
        <v>8</v>
      </c>
      <c r="M32" s="33">
        <f>LOOKUP(2, 1/('BA History'!$B:$B=A32), 'BA History'!$AO:$AO)</f>
        <v>0.46666666666666667</v>
      </c>
      <c r="N32" s="12">
        <f>SUMIFS('BA History'!F:F,'BA History'!B:B,A32)</f>
        <v>31</v>
      </c>
      <c r="O32" s="2">
        <f>SUMIFS('BA History'!E:E,'BA History'!B:B,A32)-N32</f>
        <v>31</v>
      </c>
      <c r="P32" s="33">
        <f>LOOKUP(2, 1/('BA History'!$B:$B=A32), 'BA History'!$AM:$AM)</f>
        <v>0.51</v>
      </c>
      <c r="Q32" s="12">
        <f>SUMIFS('BA History'!H:H,'BA History'!B:B,A32)</f>
        <v>133</v>
      </c>
      <c r="R32" s="2">
        <f>SUMIFS('BA History'!G:G,'BA History'!B:B,A32)-Q32</f>
        <v>140</v>
      </c>
      <c r="S32" s="33">
        <f>LOOKUP(2, 1/('BA History'!$B:$B=A32), 'BA History'!$AN:$AN)</f>
        <v>0.48999999999999988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4</v>
      </c>
      <c r="W32" s="2">
        <f>COUNTIFS('BA History'!$B:$B,$A$32,'BA History'!N:N, 1)</f>
        <v>4</v>
      </c>
      <c r="X32" s="2">
        <f>COUNTIFS('BA History'!$B:$B,$A$32,'BA History'!O:O, 1)</f>
        <v>0</v>
      </c>
      <c r="Y32" s="2">
        <f>COUNTIFS('BA History'!$B:$B,$A$32,'BA History'!P:P, 1)</f>
        <v>1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2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3</v>
      </c>
      <c r="AP32" s="2">
        <f>COUNTIFS('BA History'!$B:$B,$A$32,'BA History'!AG:AG, 1)</f>
        <v>4</v>
      </c>
      <c r="AQ32" s="2">
        <f>COUNTIFS('BA History'!$B:$B,$A$32,'BA History'!AH:AH, 1)</f>
        <v>2</v>
      </c>
      <c r="AR32" s="2">
        <f>COUNTIFS('BA History'!$B:$B,$A$32,'BA History'!AI:AI, 1)</f>
        <v>0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170</v>
      </c>
      <c r="H33" s="27">
        <f>AVERAGEIFS('BA History'!C:C,'BA History'!B:B,A33)</f>
        <v>8.9473684210526319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13</v>
      </c>
      <c r="M33" s="33">
        <f>LOOKUP(2, 1/('BA History'!$B:$B=A33), 'BA History'!$AO:$AO)</f>
        <v>0.31578947368421051</v>
      </c>
      <c r="N33" s="12">
        <f>SUMIFS('BA History'!F:F,'BA History'!B:B,A33)</f>
        <v>27</v>
      </c>
      <c r="O33" s="2">
        <f>SUMIFS('BA History'!E:E,'BA History'!B:B,A33)-N33</f>
        <v>49</v>
      </c>
      <c r="P33" s="33">
        <f>LOOKUP(2, 1/('BA History'!$B:$B=A33), 'BA History'!$AM:$AM)</f>
        <v>0.31315789473684214</v>
      </c>
      <c r="Q33" s="12">
        <f>SUMIFS('BA History'!H:H,'BA History'!B:B,A33)</f>
        <v>138</v>
      </c>
      <c r="R33" s="2">
        <f>SUMIFS('BA History'!G:G,'BA History'!B:B,A33)-Q33</f>
        <v>181</v>
      </c>
      <c r="S33" s="33">
        <f>LOOKUP(2, 1/('BA History'!$B:$B=A33), 'BA History'!$AN:$AN)</f>
        <v>0.42105263157894729</v>
      </c>
      <c r="T33" s="12">
        <f>COUNTIFS('BA History'!$B:$B,$A$33,'BA History'!K:K, 1)</f>
        <v>2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5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268</v>
      </c>
      <c r="H34" s="27">
        <f>AVERAGEIFS('BA History'!C:C,'BA History'!B:B,A34)</f>
        <v>11.652173913043478</v>
      </c>
      <c r="I34" s="27">
        <f t="array" ref="I34">MEDIAN(IF('BA History'!B:B=A34, 'BA History'!C:C))</f>
        <v>10</v>
      </c>
      <c r="J34" s="13">
        <f t="array" ref="J34">MAX(IF('BA History'!B:B=A34, 'BA History'!C:C))</f>
        <v>29</v>
      </c>
      <c r="K34" s="12">
        <f>COUNTIFS('BA History'!B:B,A34,'BA History'!D:D, 1)</f>
        <v>11</v>
      </c>
      <c r="L34" s="2">
        <f>COUNTIFS('BA History'!B:B,A34,'BA History'!D:D, 0)</f>
        <v>12</v>
      </c>
      <c r="M34" s="33">
        <f>LOOKUP(2, 1/('BA History'!$B:$B=A34), 'BA History'!$AO:$AO)</f>
        <v>0.47826086956521741</v>
      </c>
      <c r="N34" s="12">
        <f>SUMIFS('BA History'!F:F,'BA History'!B:B,A34)</f>
        <v>43</v>
      </c>
      <c r="O34" s="2">
        <f>SUMIFS('BA History'!E:E,'BA History'!B:B,A34)-N34</f>
        <v>50</v>
      </c>
      <c r="P34" s="33">
        <f>LOOKUP(2, 1/('BA History'!$B:$B=A34), 'BA History'!$AM:$AM)</f>
        <v>0.44347826086956521</v>
      </c>
      <c r="Q34" s="12">
        <f>SUMIFS('BA History'!H:H,'BA History'!B:B,A34)</f>
        <v>186</v>
      </c>
      <c r="R34" s="2">
        <f>SUMIFS('BA History'!G:G,'BA History'!B:B,A34)-Q34</f>
        <v>209</v>
      </c>
      <c r="S34" s="33">
        <f>LOOKUP(2, 1/('BA History'!$B:$B=A34), 'BA History'!$AN:$AN)</f>
        <v>0.46347826086956523</v>
      </c>
      <c r="T34" s="12">
        <f>COUNTIFS('BA History'!$B:$B,$A$34,'BA History'!K:K, 1)</f>
        <v>2</v>
      </c>
      <c r="U34" s="2">
        <f>COUNTIFS('BA History'!$B:$B,$A$34,'BA History'!L:L, 1)</f>
        <v>2</v>
      </c>
      <c r="V34" s="2">
        <f>COUNTIFS('BA History'!$B:$B,$A$34,'BA History'!M:M, 1)</f>
        <v>4</v>
      </c>
      <c r="W34" s="2">
        <f>COUNTIFS('BA History'!$B:$B,$A$34,'BA History'!N:N, 1)</f>
        <v>3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0</v>
      </c>
      <c r="AH34" s="2">
        <f>COUNTIFS('BA History'!$B:$B,$A$34,'BA History'!Y:Y, 1)</f>
        <v>0</v>
      </c>
      <c r="AI34" s="2">
        <f>COUNTIFS('BA History'!$B:$B,$A$34,'BA History'!Z:Z, 1)</f>
        <v>3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6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6</v>
      </c>
      <c r="AP34" s="2">
        <f>COUNTIFS('BA History'!$B:$B,$A$34,'BA History'!AG:AG, 1)</f>
        <v>3</v>
      </c>
      <c r="AQ34" s="2">
        <f>COUNTIFS('BA History'!$B:$B,$A$34,'BA History'!AH:AH, 1)</f>
        <v>2</v>
      </c>
      <c r="AR34" s="2">
        <f>COUNTIFS('BA History'!$B:$B,$A$34,'BA History'!AI:AI, 1)</f>
        <v>3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3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3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3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1</v>
      </c>
      <c r="E38" s="2"/>
      <c r="F38" s="2"/>
      <c r="G38" s="12">
        <f>SUMIFS('BA History'!C:C,'BA History'!B:B,A38)</f>
        <v>662</v>
      </c>
      <c r="H38" s="27">
        <f>AVERAGEIFS('BA History'!C:C,'BA History'!B:B,A38)</f>
        <v>16.974358974358974</v>
      </c>
      <c r="I38" s="27">
        <f t="array" ref="I38">MEDIAN(IF('BA History'!B:B=A38, 'BA History'!C:C))</f>
        <v>17</v>
      </c>
      <c r="J38" s="13">
        <f t="array" ref="J38">MAX(IF('BA History'!B:B=A38, 'BA History'!C:C))</f>
        <v>38</v>
      </c>
      <c r="K38" s="12">
        <f>COUNTIFS('BA History'!B:B,A38,'BA History'!D:D, 1)</f>
        <v>15</v>
      </c>
      <c r="L38" s="2">
        <f>COUNTIFS('BA History'!B:B,A38,'BA History'!D:D, 0)</f>
        <v>24</v>
      </c>
      <c r="M38" s="33">
        <f>LOOKUP(2, 1/('BA History'!$B:$B=A38), 'BA History'!$AO:$AO)</f>
        <v>0.38461538461538464</v>
      </c>
      <c r="N38" s="12">
        <f>SUMIFS('BA History'!F:F,'BA History'!B:B,A38)</f>
        <v>70</v>
      </c>
      <c r="O38" s="2">
        <f>SUMIFS('BA History'!E:E,'BA History'!B:B,A38)-N38</f>
        <v>84</v>
      </c>
      <c r="P38" s="33">
        <f>LOOKUP(2, 1/('BA History'!$B:$B=A38), 'BA History'!$AM:$AM)</f>
        <v>0.45512820512820512</v>
      </c>
      <c r="Q38" s="12">
        <f>SUMIFS('BA History'!H:H,'BA History'!B:B,A38)</f>
        <v>315</v>
      </c>
      <c r="R38" s="2">
        <f>SUMIFS('BA History'!G:G,'BA History'!B:B,A38)-Q38</f>
        <v>343</v>
      </c>
      <c r="S38" s="33">
        <f>LOOKUP(2, 1/('BA History'!$B:$B=A38), 'BA History'!$AN:$AN)</f>
        <v>0.48589743589743595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3</v>
      </c>
      <c r="X38" s="2">
        <f>COUNTIFS('BA History'!$B:$B,$A$38,'BA History'!O:O, 1)</f>
        <v>3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5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10</v>
      </c>
      <c r="AP38" s="2">
        <f>COUNTIFS('BA History'!$B:$B,$A$38,'BA History'!AG:AG, 1)</f>
        <v>5</v>
      </c>
      <c r="AQ38" s="2">
        <f>COUNTIFS('BA History'!$B:$B,$A$38,'BA History'!AH:AH, 1)</f>
        <v>5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2</v>
      </c>
      <c r="E39" s="1">
        <v>1</v>
      </c>
      <c r="F39" s="1"/>
      <c r="G39" s="12">
        <f>SUMIFS('BA History'!C:C,'BA History'!B:B,A39)</f>
        <v>1510</v>
      </c>
      <c r="H39" s="27">
        <f>AVERAGEIFS('BA History'!C:C,'BA History'!B:B,A39)</f>
        <v>24.35483870967742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31</v>
      </c>
      <c r="L39" s="2">
        <f>COUNTIFS('BA History'!B:B,A39,'BA History'!D:D, 0)</f>
        <v>31</v>
      </c>
      <c r="M39" s="33">
        <f>LOOKUP(2, 1/('BA History'!$B:$B=A39), 'BA History'!$AO:$AO)</f>
        <v>0.5</v>
      </c>
      <c r="N39" s="12">
        <f>SUMIFS('BA History'!F:F,'BA History'!B:B,A39)</f>
        <v>126</v>
      </c>
      <c r="O39" s="2">
        <f>SUMIFS('BA History'!E:E,'BA History'!B:B,A39)-N39</f>
        <v>121</v>
      </c>
      <c r="P39" s="33">
        <f>LOOKUP(2, 1/('BA History'!$B:$B=A39), 'BA History'!$AM:$AM)</f>
        <v>0.5125806451612902</v>
      </c>
      <c r="Q39" s="12">
        <f>SUMIFS('BA History'!H:H,'BA History'!B:B,A39)</f>
        <v>539</v>
      </c>
      <c r="R39" s="2">
        <f>SUMIFS('BA History'!G:G,'BA History'!B:B,A39)-Q39</f>
        <v>491</v>
      </c>
      <c r="S39" s="33">
        <f>LOOKUP(2, 1/('BA History'!$B:$B=A39), 'BA History'!$AN:$AN)</f>
        <v>0.5319354838709679</v>
      </c>
      <c r="T39" s="12">
        <f>COUNTIFS('BA History'!$B:$B,$A$39,'BA History'!K:K, 1)</f>
        <v>8</v>
      </c>
      <c r="U39" s="2">
        <f>COUNTIFS('BA History'!$B:$B,$A$39,'BA History'!L:L, 1)</f>
        <v>3</v>
      </c>
      <c r="V39" s="2">
        <f>COUNTIFS('BA History'!$B:$B,$A$39,'BA History'!M:M, 1)</f>
        <v>10</v>
      </c>
      <c r="W39" s="2">
        <f>COUNTIFS('BA History'!$B:$B,$A$39,'BA History'!N:N, 1)</f>
        <v>12</v>
      </c>
      <c r="X39" s="2">
        <f>COUNTIFS('BA History'!$B:$B,$A$39,'BA History'!O:O, 1)</f>
        <v>3</v>
      </c>
      <c r="Y39" s="2">
        <f>COUNTIFS('BA History'!$B:$B,$A$39,'BA History'!P:P, 1)</f>
        <v>1</v>
      </c>
      <c r="Z39" s="2">
        <f>COUNTIFS('BA History'!$B:$B,$A$39,'BA History'!Q:Q, 1)</f>
        <v>2</v>
      </c>
      <c r="AA39" s="2">
        <f>COUNTIFS('BA History'!$B:$B,$A$39,'BA History'!R:R, 1)</f>
        <v>3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8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13</v>
      </c>
      <c r="AM39" s="2">
        <f>COUNTIFS('BA History'!$B:$B,$A39,'BA History'!AD:AD, 1)</f>
        <v>0</v>
      </c>
      <c r="AN39" s="2">
        <f>COUNTIFS('BA History'!$B:$B,$A$39,'BA History'!AE:AE, 1)</f>
        <v>1</v>
      </c>
      <c r="AO39" s="2">
        <f>COUNTIFS('BA History'!$B:$B,$A$39,'BA History'!AF:AF, 1)</f>
        <v>22</v>
      </c>
      <c r="AP39" s="2">
        <f>COUNTIFS('BA History'!$B:$B,$A$39,'BA History'!AG:AG, 1)</f>
        <v>5</v>
      </c>
      <c r="AQ39" s="2">
        <f>COUNTIFS('BA History'!$B:$B,$A$39,'BA History'!AH:AH, 1)</f>
        <v>11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3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1</v>
      </c>
      <c r="F41" s="1"/>
      <c r="G41" s="12">
        <f>SUMIFS('BA History'!C:C,'BA History'!B:B,A41)</f>
        <v>884</v>
      </c>
      <c r="H41" s="27">
        <f>AVERAGEIFS('BA History'!C:C,'BA History'!B:B,A41)</f>
        <v>19.217391304347824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28</v>
      </c>
      <c r="L41" s="2">
        <f>COUNTIFS('BA History'!B:B,A41,'BA History'!D:D, 0)</f>
        <v>18</v>
      </c>
      <c r="M41" s="33">
        <f>LOOKUP(2, 1/('BA History'!$B:$B=A41), 'BA History'!$AO:$AO)</f>
        <v>0.60869565217391308</v>
      </c>
      <c r="N41" s="12">
        <f>SUMIFS('BA History'!F:F,'BA History'!B:B,A41)</f>
        <v>100</v>
      </c>
      <c r="O41" s="2">
        <f>SUMIFS('BA History'!E:E,'BA History'!B:B,A41)-N41</f>
        <v>84</v>
      </c>
      <c r="P41" s="33">
        <f>LOOKUP(2, 1/('BA History'!$B:$B=A41), 'BA History'!$AM:$AM)</f>
        <v>0.54065217391304343</v>
      </c>
      <c r="Q41" s="12">
        <f>SUMIFS('BA History'!H:H,'BA History'!B:B,A41)</f>
        <v>400</v>
      </c>
      <c r="R41" s="2">
        <f>SUMIFS('BA History'!G:G,'BA History'!B:B,A41)-Q41</f>
        <v>371</v>
      </c>
      <c r="S41" s="33">
        <f>LOOKUP(2, 1/('BA History'!$B:$B=A41), 'BA History'!$AN:$AN)</f>
        <v>0.52130434782608703</v>
      </c>
      <c r="T41" s="12">
        <f>COUNTIFS('BA History'!$B:$B,$A$41,'BA History'!K:K, 1)</f>
        <v>3</v>
      </c>
      <c r="U41" s="2">
        <f>COUNTIFS('BA History'!$B:$B,$A$41,'BA History'!L:L, 1)</f>
        <v>8</v>
      </c>
      <c r="V41" s="2">
        <f>COUNTIFS('BA History'!$B:$B,$A$41,'BA History'!M:M, 1)</f>
        <v>9</v>
      </c>
      <c r="W41" s="2">
        <f>COUNTIFS('BA History'!$B:$B,$A$41,'BA History'!N:N, 1)</f>
        <v>12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5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6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11</v>
      </c>
      <c r="AM41" s="2">
        <f>COUNTIFS('BA History'!$B:$B,$A41,'BA History'!AD:AD, 1)</f>
        <v>0</v>
      </c>
      <c r="AN41" s="2">
        <f>COUNTIFS('BA History'!$B:$B,$A$41,'BA History'!AE:AE, 1)</f>
        <v>5</v>
      </c>
      <c r="AO41" s="2">
        <f>COUNTIFS('BA History'!$B:$B,$A$41,'BA History'!AF:AF, 1)</f>
        <v>13</v>
      </c>
      <c r="AP41" s="2">
        <f>COUNTIFS('BA History'!$B:$B,$A$41,'BA History'!AG:AG, 1)</f>
        <v>7</v>
      </c>
      <c r="AQ41" s="2">
        <f>COUNTIFS('BA History'!$B:$B,$A$41,'BA History'!AH:AH, 1)</f>
        <v>7</v>
      </c>
      <c r="AR41" s="2">
        <f>COUNTIFS('BA History'!$B:$B,$A$41,'BA History'!AI:AI, 1)</f>
        <v>4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23</v>
      </c>
      <c r="H42" s="27">
        <f>AVERAGEIFS('BA History'!C:C,'BA History'!B:B,A42)</f>
        <v>4.5999999999999996</v>
      </c>
      <c r="I42" s="27">
        <f t="array" ref="I42">MEDIAN(IF('BA History'!B:B=A42, 'BA History'!C:C))</f>
        <v>3</v>
      </c>
      <c r="J42" s="13">
        <f t="array" ref="J42">MAX(IF('BA History'!B:B=A42, 'BA History'!C:C))</f>
        <v>11</v>
      </c>
      <c r="K42" s="12">
        <f>COUNTIFS('BA History'!B:B,A42,'BA History'!D:D, 1)</f>
        <v>2</v>
      </c>
      <c r="L42" s="2">
        <f>COUNTIFS('BA History'!B:B,A42,'BA History'!D:D, 0)</f>
        <v>3</v>
      </c>
      <c r="M42" s="33">
        <f>LOOKUP(2, 1/('BA History'!$B:$B=A42), 'BA History'!$AO:$AO)</f>
        <v>0.4</v>
      </c>
      <c r="N42" s="12">
        <f>SUMIFS('BA History'!F:F,'BA History'!B:B,A42)</f>
        <v>10</v>
      </c>
      <c r="O42" s="2">
        <f>SUMIFS('BA History'!E:E,'BA History'!B:B,A42)-N42</f>
        <v>12</v>
      </c>
      <c r="P42" s="33">
        <f>LOOKUP(2, 1/('BA History'!$B:$B=A42), 'BA History'!$AM:$AM)</f>
        <v>0.43</v>
      </c>
      <c r="Q42" s="12">
        <f>SUMIFS('BA History'!H:H,'BA History'!B:B,A42)</f>
        <v>41</v>
      </c>
      <c r="R42" s="2">
        <f>SUMIFS('BA History'!G:G,'BA History'!B:B,A42)-Q42</f>
        <v>49</v>
      </c>
      <c r="S42" s="33">
        <f>LOOKUP(2, 1/('BA History'!$B:$B=A42), 'BA History'!$AN:$AN)</f>
        <v>0.43600000000000005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0</v>
      </c>
      <c r="X42" s="2">
        <f>COUNTIFS('BA History'!$B:$B,$A$42,'BA History'!O:O, 1)</f>
        <v>1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1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196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17</v>
      </c>
      <c r="H43" s="27">
        <f>AVERAGEIFS('BA History'!C:C,'BA History'!B:B,A43)</f>
        <v>8.5</v>
      </c>
      <c r="I43" s="27">
        <f t="array" ref="I43">MEDIAN(IF('BA History'!B:B=A43, 'BA History'!C:C))</f>
        <v>8.5</v>
      </c>
      <c r="J43" s="13">
        <f t="array" ref="J43">MAX(IF('BA History'!B:B=A43, 'BA History'!C:C))</f>
        <v>10</v>
      </c>
      <c r="K43" s="12">
        <f>COUNTIFS('BA History'!B:B,A43,'BA History'!D:D, 1)</f>
        <v>1</v>
      </c>
      <c r="L43" s="2">
        <f>COUNTIFS('BA History'!B:B,A43,'BA History'!D:D, 0)</f>
        <v>1</v>
      </c>
      <c r="M43" s="33">
        <f>LOOKUP(2, 1/('BA History'!$B:$B=A43), 'BA History'!$AO:$AO)</f>
        <v>0.5</v>
      </c>
      <c r="N43" s="12">
        <f>SUMIFS('BA History'!F:F,'BA History'!B:B,A43)</f>
        <v>4</v>
      </c>
      <c r="O43" s="2">
        <f>SUMIFS('BA History'!E:E,'BA History'!B:B,A43)-N43</f>
        <v>3</v>
      </c>
      <c r="P43" s="33">
        <f>LOOKUP(2, 1/('BA History'!$B:$B=A43), 'BA History'!$AM:$AM)</f>
        <v>0.625</v>
      </c>
      <c r="Q43" s="12">
        <f>SUMIFS('BA History'!H:H,'BA History'!B:B,A43)</f>
        <v>17</v>
      </c>
      <c r="R43" s="2">
        <f>SUMIFS('BA History'!G:G,'BA History'!B:B,A43)-Q43</f>
        <v>16</v>
      </c>
      <c r="S43" s="33">
        <f>LOOKUP(2, 1/('BA History'!$B:$B=A43), 'BA History'!$AN:$AN)</f>
        <v>0.53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1</v>
      </c>
      <c r="W43" s="2">
        <f>COUNTIFS('BA History'!$B:$B,$A$43,'BA History'!N:N, 1)</f>
        <v>1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0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2</v>
      </c>
      <c r="E44" s="2"/>
      <c r="F44" s="2"/>
      <c r="G44" s="12">
        <f>SUMIFS('BA History'!C:C,'BA History'!B:B,A44)</f>
        <v>848</v>
      </c>
      <c r="H44" s="27">
        <f>AVERAGEIFS('BA History'!C:C,'BA History'!B:B,A44)</f>
        <v>19.720930232558139</v>
      </c>
      <c r="I44" s="27">
        <f t="array" ref="I44">MEDIAN(IF('BA History'!B:B=A44, 'BA History'!C:C))</f>
        <v>16</v>
      </c>
      <c r="J44" s="13">
        <f t="array" ref="J44">MAX(IF('BA History'!B:B=A44, 'BA History'!C:C))</f>
        <v>43</v>
      </c>
      <c r="K44" s="12">
        <f>COUNTIFS('BA History'!B:B,A44,'BA History'!D:D, 1)</f>
        <v>26</v>
      </c>
      <c r="L44" s="2">
        <f>COUNTIFS('BA History'!B:B,A44,'BA History'!D:D, 0)</f>
        <v>17</v>
      </c>
      <c r="M44" s="33">
        <f>LOOKUP(2, 1/('BA History'!$B:$B=A44), 'BA History'!$AO:$AO)</f>
        <v>0.60465116279069764</v>
      </c>
      <c r="N44" s="12">
        <f>SUMIFS('BA History'!F:F,'BA History'!B:B,A44)</f>
        <v>89</v>
      </c>
      <c r="O44" s="2">
        <f>SUMIFS('BA History'!E:E,'BA History'!B:B,A44)-N44</f>
        <v>85</v>
      </c>
      <c r="P44" s="33">
        <f>LOOKUP(2, 1/('BA History'!$B:$B=A44), 'BA History'!$AM:$AM)</f>
        <v>0.4941860465116279</v>
      </c>
      <c r="Q44" s="12">
        <f>SUMIFS('BA History'!H:H,'BA History'!B:B,A44)</f>
        <v>373</v>
      </c>
      <c r="R44" s="2">
        <f>SUMIFS('BA History'!G:G,'BA History'!B:B,A44)-Q44</f>
        <v>360</v>
      </c>
      <c r="S44" s="33">
        <f>LOOKUP(2, 1/('BA History'!$B:$B=A44), 'BA History'!$AN:$AN)</f>
        <v>0.50511627906976753</v>
      </c>
      <c r="T44" s="12">
        <f>COUNTIFS('BA History'!$B:$B,$A$44,'BA History'!K:K, 1)</f>
        <v>8</v>
      </c>
      <c r="U44" s="2">
        <f>COUNTIFS('BA History'!$B:$B,$A$44,'BA History'!L:L, 1)</f>
        <v>3</v>
      </c>
      <c r="V44" s="2">
        <f>COUNTIFS('BA History'!$B:$B,$A$44,'BA History'!M:M, 1)</f>
        <v>6</v>
      </c>
      <c r="W44" s="2">
        <f>COUNTIFS('BA History'!$B:$B,$A$44,'BA History'!N:N, 1)</f>
        <v>11</v>
      </c>
      <c r="X44" s="2">
        <f>COUNTIFS('BA History'!$B:$B,$A$44,'BA History'!O:O, 1)</f>
        <v>1</v>
      </c>
      <c r="Y44" s="2">
        <f>COUNTIFS('BA History'!$B:$B,$A$44,'BA History'!P:P, 1)</f>
        <v>0</v>
      </c>
      <c r="Z44" s="2">
        <f>COUNTIFS('BA History'!$B:$B,$A$44,'BA History'!Q:Q, 1)</f>
        <v>3</v>
      </c>
      <c r="AA44" s="2">
        <f>COUNTIFS('BA History'!$B:$B,$A$44,'BA History'!R:R, 1)</f>
        <v>1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2</v>
      </c>
      <c r="AF44" s="2">
        <f>COUNTIFS('BA History'!$B:$B,$A$44,'BA History'!W:W, 1)</f>
        <v>5</v>
      </c>
      <c r="AG44" s="2">
        <f>COUNTIFS('BA History'!$B:$B,$A$44,'BA History'!X:X, 1)</f>
        <v>1</v>
      </c>
      <c r="AH44" s="2">
        <f>COUNTIFS('BA History'!$B:$B,$A$44,'BA History'!Y:Y, 1)</f>
        <v>0</v>
      </c>
      <c r="AI44" s="2">
        <f>COUNTIFS('BA History'!$B:$B,$A$44,'BA History'!Z:Z, 1)</f>
        <v>6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8</v>
      </c>
      <c r="AM44" s="2">
        <f>COUNTIFS('BA History'!$B:$B,$A44,'BA History'!AD:AD, 1)</f>
        <v>0</v>
      </c>
      <c r="AN44" s="2">
        <f>COUNTIFS('BA History'!$B:$B,$A$44,'BA History'!AE:AE, 1)</f>
        <v>1</v>
      </c>
      <c r="AO44" s="2">
        <f>COUNTIFS('BA History'!$B:$B,$A$44,'BA History'!AF:AF, 1)</f>
        <v>14</v>
      </c>
      <c r="AP44" s="2">
        <f>COUNTIFS('BA History'!$B:$B,$A$44,'BA History'!AG:AG, 1)</f>
        <v>4</v>
      </c>
      <c r="AQ44" s="2">
        <f>COUNTIFS('BA History'!$B:$B,$A$44,'BA History'!AH:AH, 1)</f>
        <v>8</v>
      </c>
      <c r="AR44" s="2">
        <f>COUNTIFS('BA History'!$B:$B,$A$44,'BA History'!AI:AI, 1)</f>
        <v>3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125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68</v>
      </c>
      <c r="H45" s="27">
        <f>AVERAGEIFS('BA History'!C:C,'BA History'!B:B,A45)</f>
        <v>9.7142857142857135</v>
      </c>
      <c r="I45" s="27">
        <f t="array" ref="I45">MEDIAN(IF('BA History'!B:B=A45, 'BA History'!C:C))</f>
        <v>11</v>
      </c>
      <c r="J45" s="13">
        <f t="array" ref="J45">MAX(IF('BA History'!B:B=A45, 'BA History'!C:C))</f>
        <v>14</v>
      </c>
      <c r="K45" s="12">
        <f>COUNTIFS('BA History'!B:B,A45,'BA History'!D:D, 1)</f>
        <v>4</v>
      </c>
      <c r="L45" s="2">
        <f>COUNTIFS('BA History'!B:B,A45,'BA History'!D:D, 0)</f>
        <v>3</v>
      </c>
      <c r="M45" s="33">
        <f>LOOKUP(2, 1/('BA History'!$B:$B=A45), 'BA History'!$AO:$AO)</f>
        <v>0.5714285714285714</v>
      </c>
      <c r="N45" s="12">
        <f>SUMIFS('BA History'!F:F,'BA History'!B:B,A45)</f>
        <v>14</v>
      </c>
      <c r="O45" s="2">
        <f>SUMIFS('BA History'!E:E,'BA History'!B:B,A45)-N45</f>
        <v>15</v>
      </c>
      <c r="P45" s="33">
        <f>LOOKUP(2, 1/('BA History'!$B:$B=A45), 'BA History'!$AM:$AM)</f>
        <v>0.45714285714285718</v>
      </c>
      <c r="Q45" s="12">
        <f>SUMIFS('BA History'!H:H,'BA History'!B:B,A45)</f>
        <v>56</v>
      </c>
      <c r="R45" s="2">
        <f>SUMIFS('BA History'!G:G,'BA History'!B:B,A45)-Q45</f>
        <v>62</v>
      </c>
      <c r="S45" s="33">
        <f>LOOKUP(2, 1/('BA History'!$B:$B=A45), 'BA History'!$AN:$AN)</f>
        <v>0.43857142857142856</v>
      </c>
      <c r="T45" s="12">
        <f>COUNTIFS('BA History'!$B:$B,$A$45,'BA History'!K:K, 1)</f>
        <v>0</v>
      </c>
      <c r="U45" s="2">
        <f>COUNTIFS('BA History'!$B:$B,$A$45,'BA History'!L:L, 1)</f>
        <v>1</v>
      </c>
      <c r="V45" s="2">
        <f>COUNTIFS('BA History'!$B:$B,$A$45,'BA History'!M:M, 1)</f>
        <v>0</v>
      </c>
      <c r="W45" s="2">
        <f>COUNTIFS('BA History'!$B:$B,$A$45,'BA History'!N:N, 1)</f>
        <v>2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0</v>
      </c>
      <c r="AA45" s="2">
        <f>COUNTIFS('BA History'!$B:$B,$A$45,'BA History'!R:R, 1)</f>
        <v>0</v>
      </c>
      <c r="AB45" s="2">
        <f>COUNTIFS('BA History'!$B:$B,$A$45,'BA History'!S:S, 1)</f>
        <v>1</v>
      </c>
      <c r="AC45" s="2">
        <f>COUNTIFS('BA History'!$B:$B,$A$45,'BA History'!T:T, 1)</f>
        <v>0</v>
      </c>
      <c r="AD45" s="2">
        <f>COUNTIFS('BA History'!$B:$B,$A45,'BA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1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History'!$B:$B,$A45,'BA History'!AA:AA, 1)</f>
        <v>0</v>
      </c>
      <c r="AK45" s="2">
        <f>COUNTIFS('BA History'!$B:$B,$A45,'BA History'!AB:AB, 1)</f>
        <v>0</v>
      </c>
      <c r="AL45" s="2">
        <f>COUNTIFS('BA History'!$B:$B,$A$45,'BA History'!AC:AC, 1)</f>
        <v>2</v>
      </c>
      <c r="AM45" s="2">
        <f>COUNTIFS('BA History'!$B:$B,$A45,'BA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4</v>
      </c>
      <c r="AP45" s="2">
        <f>COUNTIFS('BA History'!$B:$B,$A$45,'BA History'!AG:AG, 1)</f>
        <v>1</v>
      </c>
      <c r="AQ45" s="2">
        <f>COUNTIFS('BA History'!$B:$B,$A$45,'BA History'!AH:AH, 1)</f>
        <v>0</v>
      </c>
      <c r="AR45" s="2">
        <f>COUNTIFS('BA History'!$B:$B,$A$45,'BA History'!AI:AI, 1)</f>
        <v>1</v>
      </c>
      <c r="AS45" s="2">
        <f>COUNTIFS('BA History'!$B:$B,$A45,'BA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/>
      <c r="E46" s="2"/>
      <c r="F46" s="2"/>
      <c r="G46" s="12">
        <f>SUMIFS('BA History'!C:C,'BA History'!B:B,A46)</f>
        <v>1625</v>
      </c>
      <c r="H46" s="27">
        <f>AVERAGEIFS('BA History'!C:C,'BA History'!B:B,A46)</f>
        <v>18.895348837209301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35</v>
      </c>
      <c r="L46" s="2">
        <f>COUNTIFS('BA History'!B:B,A46,'BA History'!D:D, 0)</f>
        <v>51</v>
      </c>
      <c r="M46" s="33">
        <f>LOOKUP(2, 1/('BA History'!$B:$B=A46), 'BA History'!$AO:$AO)</f>
        <v>0.40697674418604651</v>
      </c>
      <c r="N46" s="12">
        <f>SUMIFS('BA History'!F:F,'BA History'!B:B,A46)</f>
        <v>166</v>
      </c>
      <c r="O46" s="2">
        <f>SUMIFS('BA History'!E:E,'BA History'!B:B,A46)-N46</f>
        <v>188</v>
      </c>
      <c r="P46" s="33">
        <f>LOOKUP(2, 1/('BA History'!$B:$B=A46), 'BA History'!$AM:$AM)</f>
        <v>0.46860465116279049</v>
      </c>
      <c r="Q46" s="12">
        <f>SUMIFS('BA History'!H:H,'BA History'!B:B,A46)</f>
        <v>705</v>
      </c>
      <c r="R46" s="2">
        <f>SUMIFS('BA History'!G:G,'BA History'!B:B,A46)-Q46</f>
        <v>756</v>
      </c>
      <c r="S46" s="33">
        <f>LOOKUP(2, 1/('BA History'!$B:$B=A46), 'BA History'!$AN:$AN)</f>
        <v>0.47895348837209323</v>
      </c>
      <c r="T46" s="12">
        <f>COUNTIFS('BA History'!$B:$B,$A$46,'BA History'!K:K, 1)</f>
        <v>7</v>
      </c>
      <c r="U46" s="2">
        <f>COUNTIFS('BA History'!$B:$B,$A$46,'BA History'!L:L, 1)</f>
        <v>10</v>
      </c>
      <c r="V46" s="2">
        <f>COUNTIFS('BA History'!$B:$B,$A$46,'BA History'!M:M, 1)</f>
        <v>17</v>
      </c>
      <c r="W46" s="2">
        <f>COUNTIFS('BA History'!$B:$B,$A$46,'BA History'!N:N, 1)</f>
        <v>18</v>
      </c>
      <c r="X46" s="2">
        <f>COUNTIFS('BA History'!$B:$B,$A$46,'BA History'!O:O, 1)</f>
        <v>5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6</v>
      </c>
      <c r="AF46" s="2">
        <f>COUNTIFS('BA History'!$B:$B,$A$46,'BA History'!W:W, 1)</f>
        <v>10</v>
      </c>
      <c r="AG46" s="2">
        <f>COUNTIFS('BA History'!$B:$B,$A$46,'BA History'!X:X, 1)</f>
        <v>2</v>
      </c>
      <c r="AH46" s="2">
        <f>COUNTIFS('BA History'!$B:$B,$A$46,'BA History'!Y:Y, 1)</f>
        <v>1</v>
      </c>
      <c r="AI46" s="2">
        <f>COUNTIFS('BA History'!$B:$B,$A$46,'BA History'!Z:Z, 1)</f>
        <v>8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16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8</v>
      </c>
      <c r="AP46" s="2">
        <f>COUNTIFS('BA History'!$B:$B,$A$46,'BA History'!AG:AG, 1)</f>
        <v>7</v>
      </c>
      <c r="AQ46" s="2">
        <f>COUNTIFS('BA History'!$B:$B,$A$46,'BA History'!AH:AH, 1)</f>
        <v>21</v>
      </c>
      <c r="AR46" s="2">
        <f>COUNTIFS('BA History'!$B:$B,$A$46,'BA History'!AI:AI, 1)</f>
        <v>15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3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2</v>
      </c>
      <c r="E48" s="2"/>
      <c r="F48" s="2"/>
      <c r="G48" s="12">
        <f>SUMIFS('BA History'!C:C,'BA History'!B:B,A48)</f>
        <v>820</v>
      </c>
      <c r="H48" s="27">
        <f>AVERAGEIFS('BA History'!C:C,'BA History'!B:B,A48)</f>
        <v>15.185185185185185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30</v>
      </c>
      <c r="L48" s="2">
        <f>COUNTIFS('BA History'!B:B,A48,'BA History'!D:D, 0)</f>
        <v>24</v>
      </c>
      <c r="M48" s="33">
        <f>LOOKUP(2, 1/('BA History'!$B:$B=A48), 'BA History'!$AO:$AO)</f>
        <v>0.55555555555555558</v>
      </c>
      <c r="N48" s="12">
        <f>SUMIFS('BA History'!F:F,'BA History'!B:B,A48)</f>
        <v>119</v>
      </c>
      <c r="O48" s="2">
        <f>SUMIFS('BA History'!E:E,'BA History'!B:B,A48)-N48</f>
        <v>103</v>
      </c>
      <c r="P48" s="33">
        <f>LOOKUP(2, 1/('BA History'!$B:$B=A48), 'BA History'!$AM:$AM)</f>
        <v>0.55185185185185193</v>
      </c>
      <c r="Q48" s="12">
        <f>SUMIFS('BA History'!H:H,'BA History'!B:B,A48)</f>
        <v>477</v>
      </c>
      <c r="R48" s="2">
        <f>SUMIFS('BA History'!G:G,'BA History'!B:B,A48)-Q48</f>
        <v>438</v>
      </c>
      <c r="S48" s="33">
        <f>LOOKUP(2, 1/('BA History'!$B:$B=A48), 'BA History'!$AN:$AN)</f>
        <v>0.53148148148148144</v>
      </c>
      <c r="T48" s="12">
        <f>COUNTIFS('BA History'!$B:$B,$A$48,'BA History'!K:K, 1)</f>
        <v>7</v>
      </c>
      <c r="U48" s="2">
        <f>COUNTIFS('BA History'!$B:$B,$A$48,'BA History'!L:L, 1)</f>
        <v>7</v>
      </c>
      <c r="V48" s="2">
        <f>COUNTIFS('BA History'!$B:$B,$A$48,'BA History'!M:M, 1)</f>
        <v>9</v>
      </c>
      <c r="W48" s="2">
        <f>COUNTIFS('BA History'!$B:$B,$A$48,'BA History'!N:N, 1)</f>
        <v>14</v>
      </c>
      <c r="X48" s="2">
        <f>COUNTIFS('BA History'!$B:$B,$A$48,'BA History'!O:O, 1)</f>
        <v>2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1</v>
      </c>
      <c r="AF48" s="2">
        <f>COUNTIFS('BA History'!$B:$B,$A$48,'BA History'!W:W, 1)</f>
        <v>3</v>
      </c>
      <c r="AG48" s="2">
        <f>COUNTIFS('BA History'!$B:$B,$A$48,'BA History'!X:X, 1)</f>
        <v>3</v>
      </c>
      <c r="AH48" s="2">
        <f>COUNTIFS('BA History'!$B:$B,$A$48,'BA History'!Y:Y, 1)</f>
        <v>0</v>
      </c>
      <c r="AI48" s="2">
        <f>COUNTIFS('BA History'!$B:$B,$A$48,'BA History'!Z:Z, 1)</f>
        <v>10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15</v>
      </c>
      <c r="AM48" s="2">
        <f>COUNTIFS('BA History'!$B:$B,$A48,'BA History'!AD:AD, 1)</f>
        <v>0</v>
      </c>
      <c r="AN48" s="2">
        <f>COUNTIFS('BA History'!$B:$B,$A$48,'BA History'!AE:AE, 1)</f>
        <v>0</v>
      </c>
      <c r="AO48" s="2">
        <f>COUNTIFS('BA History'!$B:$B,$A$48,'BA History'!AF:AF, 1)</f>
        <v>16</v>
      </c>
      <c r="AP48" s="2">
        <f>COUNTIFS('BA History'!$B:$B,$A$48,'BA History'!AG:AG, 1)</f>
        <v>1</v>
      </c>
      <c r="AQ48" s="2">
        <f>COUNTIFS('BA History'!$B:$B,$A$48,'BA History'!AH:AH, 1)</f>
        <v>14</v>
      </c>
      <c r="AR48" s="2">
        <f>COUNTIFS('BA History'!$B:$B,$A$48,'BA History'!AI:AI, 1)</f>
        <v>9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1</v>
      </c>
      <c r="E49" s="2">
        <v>1</v>
      </c>
      <c r="F49" s="2"/>
      <c r="G49" s="12">
        <f>SUMIFS('BA History'!C:C,'BA History'!B:B,A49)</f>
        <v>910</v>
      </c>
      <c r="H49" s="27">
        <f>AVERAGEIFS('BA History'!C:C,'BA History'!B:B,A49)</f>
        <v>19.782608695652176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24</v>
      </c>
      <c r="L49" s="2">
        <f>COUNTIFS('BA History'!B:B,A49,'BA History'!D:D, 0)</f>
        <v>22</v>
      </c>
      <c r="M49" s="33">
        <f>LOOKUP(2, 1/('BA History'!$B:$B=A49), 'BA History'!$AO:$AO)</f>
        <v>0.52173913043478259</v>
      </c>
      <c r="N49" s="12">
        <f>SUMIFS('BA History'!F:F,'BA History'!B:B,A49)</f>
        <v>94</v>
      </c>
      <c r="O49" s="2">
        <f>SUMIFS('BA History'!E:E,'BA History'!B:B,A49)-N49</f>
        <v>88</v>
      </c>
      <c r="P49" s="33">
        <f>LOOKUP(2, 1/('BA History'!$B:$B=A49), 'BA History'!$AM:$AM)</f>
        <v>0.52326086956521745</v>
      </c>
      <c r="Q49" s="12">
        <f>SUMIFS('BA History'!H:H,'BA History'!B:B,A49)</f>
        <v>376</v>
      </c>
      <c r="R49" s="2">
        <f>SUMIFS('BA History'!G:G,'BA History'!B:B,A49)-Q49</f>
        <v>380</v>
      </c>
      <c r="S49" s="33">
        <f>LOOKUP(2, 1/('BA History'!$B:$B=A49), 'BA History'!$AN:$AN)</f>
        <v>0.49304347826086964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8</v>
      </c>
      <c r="W49" s="2">
        <f>COUNTIFS('BA History'!$B:$B,$A$49,'BA History'!N:N, 1)</f>
        <v>10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10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13</v>
      </c>
      <c r="AP49" s="2">
        <f>COUNTIFS('BA History'!$B:$B,$A$49,'BA History'!AG:AG, 1)</f>
        <v>8</v>
      </c>
      <c r="AQ49" s="2">
        <f>COUNTIFS('BA History'!$B:$B,$A$49,'BA History'!AH:AH, 1)</f>
        <v>9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3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115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4</v>
      </c>
      <c r="H51" s="27">
        <f>AVERAGEIFS('BA History'!C:C,'BA History'!B:B,A51)</f>
        <v>4</v>
      </c>
      <c r="I51" s="27">
        <f t="array" ref="I51">MEDIAN(IF('BA History'!B:B=A51, 'BA History'!C:C))</f>
        <v>4</v>
      </c>
      <c r="J51" s="13">
        <f t="array" ref="J51">MAX(IF('BA History'!B:B=A51, 'BA History'!C:C))</f>
        <v>4</v>
      </c>
      <c r="K51" s="12">
        <f>COUNTIFS('BA History'!B:B,A51,'BA History'!D:D, 1)</f>
        <v>0</v>
      </c>
      <c r="L51" s="2">
        <f>COUNTIFS('BA History'!B:B,A51,'BA History'!D:D, 0)</f>
        <v>1</v>
      </c>
      <c r="M51" s="33">
        <f>LOOKUP(2, 1/('BA History'!$B:$B=A51), 'BA History'!$AO:$AO)</f>
        <v>0</v>
      </c>
      <c r="N51" s="12">
        <f>SUMIFS('BA History'!F:F,'BA History'!B:B,A51)</f>
        <v>1</v>
      </c>
      <c r="O51" s="2">
        <f>SUMIFS('BA History'!E:E,'BA History'!B:B,A51)-N51</f>
        <v>3</v>
      </c>
      <c r="P51" s="33">
        <f>LOOKUP(2, 1/('BA History'!$B:$B=A51), 'BA History'!$AM:$AM)</f>
        <v>0.25</v>
      </c>
      <c r="Q51" s="12">
        <f>SUMIFS('BA History'!H:H,'BA History'!B:B,A51)</f>
        <v>7</v>
      </c>
      <c r="R51" s="2">
        <f>SUMIFS('BA History'!G:G,'BA History'!B:B,A51)-Q51</f>
        <v>9</v>
      </c>
      <c r="S51" s="33">
        <f>LOOKUP(2, 1/('BA History'!$B:$B=A51), 'BA History'!$AN:$AN)</f>
        <v>0.44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0</v>
      </c>
      <c r="X51" s="2">
        <f>COUNTIFS('BA History'!$B:$B,$A$51,'BA History'!O:O, 1)</f>
        <v>0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History'!$B:$B,$A51,'BA History'!AA:AA, 1)</f>
        <v>0</v>
      </c>
      <c r="AK51" s="2">
        <f>COUNTIFS('BA History'!$B:$B,$A51,'BA History'!AB:AB, 1)</f>
        <v>0</v>
      </c>
      <c r="AL51" s="2">
        <f>COUNTIFS('BA History'!$B:$B,$A$51,'BA History'!AC:AC, 1)</f>
        <v>0</v>
      </c>
      <c r="AM51" s="2">
        <f>COUNTIFS('BA History'!$B:$B,$A51,'BA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History'!$B:$B,$A51,'BA History'!AJ:AJ, 1)</f>
        <v>0</v>
      </c>
      <c r="AT51" s="21">
        <f>COUNTIFS('BA History'!$B:$B,$A$51,'BA History'!AK:AK, 1)</f>
        <v>0</v>
      </c>
    </row>
    <row r="52" spans="1:46" x14ac:dyDescent="0.25">
      <c r="A52" s="14" t="s">
        <v>94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30</v>
      </c>
      <c r="H52" s="27">
        <f>AVERAGEIFS('BA History'!C:C,'BA History'!B:B,A52)</f>
        <v>15</v>
      </c>
      <c r="I52" s="27">
        <f t="array" ref="I52">MEDIAN(IF('BA History'!B:B=A52, 'BA History'!C:C))</f>
        <v>15</v>
      </c>
      <c r="J52" s="13">
        <f t="array" ref="J52">MAX(IF('BA History'!B:B=A52, 'BA History'!C:C))</f>
        <v>20</v>
      </c>
      <c r="K52" s="12">
        <f>COUNTIFS('BA History'!B:B,A52,'BA History'!D:D, 1)</f>
        <v>1</v>
      </c>
      <c r="L52" s="2">
        <f>COUNTIFS('BA History'!B:B,A52,'BA History'!D:D, 0)</f>
        <v>1</v>
      </c>
      <c r="M52" s="33">
        <f>LOOKUP(2, 1/('BA History'!$B:$B=A52), 'BA History'!$AO:$AO)</f>
        <v>0.5</v>
      </c>
      <c r="N52" s="12">
        <f>SUMIFS('BA History'!F:F,'BA History'!B:B,A52)</f>
        <v>4</v>
      </c>
      <c r="O52" s="2">
        <f>SUMIFS('BA History'!E:E,'BA History'!B:B,A52)-N52</f>
        <v>4</v>
      </c>
      <c r="P52" s="33">
        <f>LOOKUP(2, 1/('BA History'!$B:$B=A52), 'BA History'!$AM:$AM)</f>
        <v>0.5</v>
      </c>
      <c r="Q52" s="12">
        <f>SUMIFS('BA History'!H:H,'BA History'!B:B,A52)</f>
        <v>15</v>
      </c>
      <c r="R52" s="2">
        <f>SUMIFS('BA History'!G:G,'BA History'!B:B,A52)-Q52</f>
        <v>15</v>
      </c>
      <c r="S52" s="33">
        <f>LOOKUP(2, 1/('BA History'!$B:$B=A52), 'BA History'!$AN:$AN)</f>
        <v>0.51</v>
      </c>
      <c r="T52" s="12">
        <f>COUNTIFS('BA History'!$B:$B,$A$52,'BA History'!K:K, 1)</f>
        <v>0</v>
      </c>
      <c r="U52" s="2">
        <f>COUNTIFS('BA History'!$B:$B,$A$52,'BA History'!L:L, 1)</f>
        <v>0</v>
      </c>
      <c r="V52" s="2">
        <f>COUNTIFS('BA History'!$B:$B,$A$52,'BA History'!M:M, 1)</f>
        <v>0</v>
      </c>
      <c r="W52" s="2">
        <f>COUNTIFS('BA History'!$B:$B,$A$52,'BA History'!N:N, 1)</f>
        <v>0</v>
      </c>
      <c r="X52" s="2">
        <f>COUNTIFS('BA History'!$B:$B,$A$52,'BA History'!O:O, 1)</f>
        <v>0</v>
      </c>
      <c r="Y52" s="2">
        <f>COUNTIFS('BA History'!$B:$B,$A$52,'BA History'!P:P, 1)</f>
        <v>0</v>
      </c>
      <c r="Z52" s="2">
        <f>COUNTIFS('BA History'!$B:$B,$A$52,'BA History'!Q:Q, 1)</f>
        <v>0</v>
      </c>
      <c r="AA52" s="2">
        <f>COUNTIFS('BA History'!$B:$B,$A$52,'BA History'!R:R, 1)</f>
        <v>0</v>
      </c>
      <c r="AB52" s="2">
        <f>COUNTIFS('BA History'!$B:$B,$A$52,'BA History'!S:S, 1)</f>
        <v>0</v>
      </c>
      <c r="AC52" s="2">
        <f>COUNTIFS('BA History'!$B:$B,$A$52,'BA History'!T:T, 1)</f>
        <v>0</v>
      </c>
      <c r="AD52" s="2">
        <f>COUNTIFS('BA History'!$B:$B,$A52,'BA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1</v>
      </c>
      <c r="AG52" s="2">
        <f>COUNTIFS('BA History'!$B:$B,$A$52,'BA History'!X:X, 1)</f>
        <v>0</v>
      </c>
      <c r="AH52" s="2">
        <f>COUNTIFS('BA History'!$B:$B,$A$52,'BA History'!Y:Y, 1)</f>
        <v>0</v>
      </c>
      <c r="AI52" s="2">
        <f>COUNTIFS('BA History'!$B:$B,$A$52,'BA History'!Z:Z, 1)</f>
        <v>0</v>
      </c>
      <c r="AJ52" s="2">
        <f>COUNTIFS('BA History'!$B:$B,$A52,'BA History'!AA:AA, 1)</f>
        <v>0</v>
      </c>
      <c r="AK52" s="2">
        <f>COUNTIFS('BA History'!$B:$B,$A52,'BA History'!AB:AB, 1)</f>
        <v>0</v>
      </c>
      <c r="AL52" s="2">
        <f>COUNTIFS('BA History'!$B:$B,$A$52,'BA History'!AC:AC, 1)</f>
        <v>1</v>
      </c>
      <c r="AM52" s="2">
        <f>COUNTIFS('BA History'!$B:$B,$A52,'BA History'!AD:AD, 1)</f>
        <v>0</v>
      </c>
      <c r="AN52" s="2">
        <f>COUNTIFS('BA History'!$B:$B,$A$52,'BA History'!AE:AE, 1)</f>
        <v>0</v>
      </c>
      <c r="AO52" s="2">
        <f>COUNTIFS('BA History'!$B:$B,$A$52,'BA History'!AF:AF, 1)</f>
        <v>0</v>
      </c>
      <c r="AP52" s="2">
        <f>COUNTIFS('BA History'!$B:$B,$A$52,'BA History'!AG:AG, 1)</f>
        <v>1</v>
      </c>
      <c r="AQ52" s="2">
        <f>COUNTIFS('BA History'!$B:$B,$A$52,'BA History'!AH:AH, 1)</f>
        <v>1</v>
      </c>
      <c r="AR52" s="2">
        <f>COUNTIFS('BA History'!$B:$B,$A$52,'BA History'!AI:AI, 1)</f>
        <v>0</v>
      </c>
      <c r="AS52" s="2">
        <f>COUNTIFS('BA History'!$B:$B,$A52,'BA History'!AJ:AJ, 1)</f>
        <v>0</v>
      </c>
      <c r="AT52" s="21">
        <f>COUNTIFS('BA History'!$B:$B,$A$52,'BA History'!AK:AK, 1)</f>
        <v>0</v>
      </c>
    </row>
    <row r="53" spans="1:46" x14ac:dyDescent="0.25">
      <c r="A53" s="14" t="s">
        <v>127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13</v>
      </c>
      <c r="H53" s="27">
        <f>AVERAGEIFS('BA History'!C:C,'BA History'!B:B,A53)</f>
        <v>13</v>
      </c>
      <c r="I53" s="27">
        <f t="array" ref="I53">MEDIAN(IF('BA History'!B:B=A53, 'BA History'!C:C))</f>
        <v>13</v>
      </c>
      <c r="J53" s="13">
        <f t="array" ref="J53">MAX(IF('BA History'!B:B=A53, 'BA History'!C:C))</f>
        <v>13</v>
      </c>
      <c r="K53" s="12">
        <f>COUNTIFS('BA History'!B:B,A53,'BA History'!D:D, 1)</f>
        <v>1</v>
      </c>
      <c r="L53" s="2">
        <f>COUNTIFS('BA History'!B:B,A53,'BA History'!D:D, 0)</f>
        <v>0</v>
      </c>
      <c r="M53" s="33">
        <f>LOOKUP(2, 1/('BA History'!$B:$B=A53), 'BA History'!$AO:$AO)</f>
        <v>1</v>
      </c>
      <c r="N53" s="12">
        <f>SUMIFS('BA History'!F:F,'BA History'!B:B,A53)</f>
        <v>3</v>
      </c>
      <c r="O53" s="2">
        <f>SUMIFS('BA History'!E:E,'BA History'!B:B,A53)-N53</f>
        <v>0</v>
      </c>
      <c r="P53" s="33">
        <f>LOOKUP(2, 1/('BA History'!$B:$B=A53), 'BA History'!$AM:$AM)</f>
        <v>1</v>
      </c>
      <c r="Q53" s="12">
        <f>SUMIFS('BA History'!H:H,'BA History'!B:B,A53)</f>
        <v>9</v>
      </c>
      <c r="R53" s="2">
        <f>SUMIFS('BA History'!G:G,'BA History'!B:B,A53)-Q53</f>
        <v>4</v>
      </c>
      <c r="S53" s="33">
        <f>LOOKUP(2, 1/('BA History'!$B:$B=A53), 'BA History'!$AN:$AN)</f>
        <v>0.69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1</v>
      </c>
      <c r="W53" s="2">
        <f>COUNTIFS('BA History'!$B:$B,$A$53,'BA History'!N:N, 1)</f>
        <v>1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0</v>
      </c>
      <c r="AJ53" s="2">
        <f>COUNTIFS('BA History'!$B:$B,$A53,'BA History'!AA:AA, 1)</f>
        <v>0</v>
      </c>
      <c r="AK53" s="2">
        <f>COUNTIFS('BA History'!$B:$B,$A$53,'BA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1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x14ac:dyDescent="0.25">
      <c r="A54" s="12" t="s">
        <v>6</v>
      </c>
      <c r="B54" s="1" t="s">
        <v>130</v>
      </c>
      <c r="C54" s="3" t="s">
        <v>70</v>
      </c>
      <c r="D54" s="1">
        <v>2</v>
      </c>
      <c r="E54" s="1">
        <v>1</v>
      </c>
      <c r="F54" s="1">
        <v>1</v>
      </c>
      <c r="G54" s="12">
        <f>SUMIFS('BA History'!C:C,'BA History'!B:B,A54)</f>
        <v>2354</v>
      </c>
      <c r="H54" s="27">
        <f>AVERAGEIFS('BA History'!C:C,'BA History'!B:B,A54)</f>
        <v>24.020408163265305</v>
      </c>
      <c r="I54" s="27">
        <f t="array" ref="I54">MEDIAN(IF('BA History'!B:B=A54, 'BA History'!C:C))</f>
        <v>23</v>
      </c>
      <c r="J54" s="13">
        <f t="array" ref="J54">MAX(IF('BA History'!B:B=A54, 'BA History'!C:C))</f>
        <v>42</v>
      </c>
      <c r="K54" s="12">
        <f>COUNTIFS('BA History'!B:B,A54,'BA History'!D:D, 1)</f>
        <v>60</v>
      </c>
      <c r="L54" s="2">
        <f>COUNTIFS('BA History'!B:B,A54,'BA History'!D:D, 0)</f>
        <v>38</v>
      </c>
      <c r="M54" s="33">
        <f>LOOKUP(2, 1/('BA History'!$B:$B=A54), 'BA History'!$AO:$AO)</f>
        <v>0.61224489795918369</v>
      </c>
      <c r="N54" s="12">
        <f>SUMIFS('BA History'!F:F,'BA History'!B:B,A54)</f>
        <v>219</v>
      </c>
      <c r="O54" s="2">
        <f>SUMIFS('BA History'!E:E,'BA History'!B:B,A54)-N54</f>
        <v>177</v>
      </c>
      <c r="P54" s="33">
        <f>LOOKUP(2, 1/('BA History'!$B:$B=A54), 'BA History'!$AM:$AM)</f>
        <v>0.55846938775510213</v>
      </c>
      <c r="Q54" s="12">
        <f>SUMIFS('BA History'!H:H,'BA History'!B:B,A54)</f>
        <v>861</v>
      </c>
      <c r="R54" s="2">
        <f>SUMIFS('BA History'!G:G,'BA History'!B:B,A54)-Q54</f>
        <v>788</v>
      </c>
      <c r="S54" s="33">
        <f>LOOKUP(2, 1/('BA History'!$B:$B=A54), 'BA History'!$AN:$AN)</f>
        <v>0.52285714285714269</v>
      </c>
      <c r="T54" s="12">
        <f>COUNTIFS('BA History'!$B:$B,$A$54,'BA History'!K:K, 1)</f>
        <v>10</v>
      </c>
      <c r="U54" s="2">
        <f>COUNTIFS('BA History'!$B:$B,$A$54,'BA History'!L:L, 1)</f>
        <v>8</v>
      </c>
      <c r="V54" s="2">
        <f>COUNTIFS('BA History'!$B:$B,$A$54,'BA History'!M:M, 1)</f>
        <v>19</v>
      </c>
      <c r="W54" s="2">
        <f>COUNTIFS('BA History'!$B:$B,$A$54,'BA History'!N:N, 1)</f>
        <v>17</v>
      </c>
      <c r="X54" s="2">
        <f>COUNTIFS('BA History'!$B:$B,$A$54,'BA History'!O:O, 1)</f>
        <v>4</v>
      </c>
      <c r="Y54" s="2">
        <f>COUNTIFS('BA History'!$B:$B,$A$54,'BA History'!P:P, 1)</f>
        <v>2</v>
      </c>
      <c r="Z54" s="2">
        <f>COUNTIFS('BA History'!$B:$B,$A$54,'BA History'!Q:Q, 1)</f>
        <v>6</v>
      </c>
      <c r="AA54" s="2">
        <f>COUNTIFS('BA History'!$B:$B,$A$54,'BA History'!R:R, 1)</f>
        <v>7</v>
      </c>
      <c r="AB54" s="2">
        <f>COUNTIFS('BA History'!$B:$B,$A$54,'BA History'!S:S, 1)</f>
        <v>3</v>
      </c>
      <c r="AC54" s="2">
        <f>COUNTIFS('BA History'!$B:$B,$A$54,'BA History'!T:T, 1)</f>
        <v>0</v>
      </c>
      <c r="AD54" s="2">
        <f>COUNTIFS('BA History'!$B:$B,$A54,'BA History'!U:U, 1)</f>
        <v>0</v>
      </c>
      <c r="AE54" s="2">
        <f>COUNTIFS('BA History'!$B:$B,$A$54,'BA History'!V:V, 1)</f>
        <v>5</v>
      </c>
      <c r="AF54" s="2">
        <f>COUNTIFS('BA History'!$B:$B,$A$54,'BA History'!W:W, 1)</f>
        <v>14</v>
      </c>
      <c r="AG54" s="2">
        <f>COUNTIFS('BA History'!$B:$B,$A$54,'BA History'!X:X, 1)</f>
        <v>5</v>
      </c>
      <c r="AH54" s="2">
        <f>COUNTIFS('BA History'!$B:$B,$A$54,'BA History'!Y:Y, 1)</f>
        <v>2</v>
      </c>
      <c r="AI54" s="2">
        <f>COUNTIFS('BA History'!$B:$B,$A$54,'BA History'!Z:Z, 1)</f>
        <v>9</v>
      </c>
      <c r="AJ54" s="2">
        <f>COUNTIFS('BA History'!$B:$B,$A54,'BA History'!AA:AA, 1)</f>
        <v>0</v>
      </c>
      <c r="AK54" s="2">
        <f>COUNTIFS('BA History'!$B:$B,$A54,'BA History'!AB:AB, 1)</f>
        <v>2</v>
      </c>
      <c r="AL54" s="2">
        <f>COUNTIFS('BA History'!$B:$B,$A$54,'BA History'!AC:AC, 1)</f>
        <v>29</v>
      </c>
      <c r="AM54" s="2">
        <f>COUNTIFS('BA History'!$B:$B,$A54,'BA History'!AD:AD, 1)</f>
        <v>0</v>
      </c>
      <c r="AN54" s="2">
        <f>COUNTIFS('BA History'!$B:$B,$A$54,'BA History'!AE:AE, 1)</f>
        <v>2</v>
      </c>
      <c r="AO54" s="2">
        <f>COUNTIFS('BA History'!$B:$B,$A$54,'BA History'!AF:AF, 1)</f>
        <v>26</v>
      </c>
      <c r="AP54" s="2">
        <f>COUNTIFS('BA History'!$B:$B,$A$54,'BA History'!AG:AG, 1)</f>
        <v>12</v>
      </c>
      <c r="AQ54" s="2">
        <f>COUNTIFS('BA History'!$B:$B,$A$54,'BA History'!AH:AH, 1)</f>
        <v>15</v>
      </c>
      <c r="AR54" s="2">
        <f>COUNTIFS('BA History'!$B:$B,$A$54,'BA History'!AI:AI, 1)</f>
        <v>19</v>
      </c>
      <c r="AS54" s="2">
        <f>COUNTIFS('BA History'!$B:$B,$A54,'BA History'!AJ:AJ, 1)</f>
        <v>0</v>
      </c>
      <c r="AT54" s="21">
        <f>COUNTIFS('BA History'!$B:$B,$A$54,'BA History'!AK:AK, 1)</f>
        <v>3</v>
      </c>
    </row>
    <row r="55" spans="1:46" x14ac:dyDescent="0.25">
      <c r="A55" s="12" t="s">
        <v>16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273</v>
      </c>
      <c r="H55" s="27">
        <f>AVERAGEIFS('BA History'!C:C,'BA History'!B:B,A55)</f>
        <v>18.2</v>
      </c>
      <c r="I55" s="27">
        <f t="array" ref="I55">MEDIAN(IF('BA History'!B:B=A55, 'BA History'!C:C))</f>
        <v>18</v>
      </c>
      <c r="J55" s="13">
        <f t="array" ref="J55">MAX(IF('BA History'!B:B=A55, 'BA History'!C:C))</f>
        <v>30</v>
      </c>
      <c r="K55" s="12">
        <f>COUNTIFS('BA History'!B:B,A55,'BA History'!D:D, 1)</f>
        <v>9</v>
      </c>
      <c r="L55" s="2">
        <f>COUNTIFS('BA History'!B:B,A55,'BA History'!D:D, 0)</f>
        <v>6</v>
      </c>
      <c r="M55" s="33">
        <f>LOOKUP(2, 1/('BA History'!$B:$B=A55), 'BA History'!$AO:$AO)</f>
        <v>0.6</v>
      </c>
      <c r="N55" s="12">
        <f>SUMIFS('BA History'!F:F,'BA History'!B:B,A55)</f>
        <v>32</v>
      </c>
      <c r="O55" s="2">
        <f>SUMIFS('BA History'!E:E,'BA History'!B:B,A55)-N55</f>
        <v>23</v>
      </c>
      <c r="P55" s="33">
        <f>LOOKUP(2, 1/('BA History'!$B:$B=A55), 'BA History'!$AM:$AM)</f>
        <v>0.60666666666666669</v>
      </c>
      <c r="Q55" s="12">
        <f>SUMIFS('BA History'!H:H,'BA History'!B:B,A55)</f>
        <v>126</v>
      </c>
      <c r="R55" s="2">
        <f>SUMIFS('BA History'!G:G,'BA History'!B:B,A55)-Q55</f>
        <v>104</v>
      </c>
      <c r="S55" s="33">
        <f>LOOKUP(2, 1/('BA History'!$B:$B=A55), 'BA History'!$AN:$AN)</f>
        <v>0.56399999999999995</v>
      </c>
      <c r="T55" s="12">
        <f>COUNTIFS('BA History'!$B:$B,$A$55,'BA History'!K:K, 1)</f>
        <v>0</v>
      </c>
      <c r="U55" s="2">
        <f>COUNTIFS('BA History'!$B:$B,$A$55,'BA History'!L:L, 1)</f>
        <v>4</v>
      </c>
      <c r="V55" s="2">
        <f>COUNTIFS('BA History'!$B:$B,$A$55,'BA History'!M:M, 1)</f>
        <v>2</v>
      </c>
      <c r="W55" s="2">
        <f>COUNTIFS('BA History'!$B:$B,$A$55,'BA History'!N:N, 1)</f>
        <v>5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3</v>
      </c>
      <c r="AA55" s="2">
        <f>COUNTIFS('BA History'!$B:$B,$A$55,'BA History'!R:R, 1)</f>
        <v>1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2</v>
      </c>
      <c r="AG55" s="2">
        <f>COUNTIFS('BA History'!$B:$B,$A$55,'BA History'!X:X, 1)</f>
        <v>1</v>
      </c>
      <c r="AH55" s="2">
        <f>COUNTIFS('BA History'!$B:$B,$A$55,'BA History'!Y:Y, 1)</f>
        <v>1</v>
      </c>
      <c r="AI55" s="2">
        <f>COUNTIFS('BA History'!$B:$B,$A$55,'BA History'!Z:Z, 1)</f>
        <v>1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5</v>
      </c>
      <c r="AM55" s="2">
        <f>COUNTIFS('BA History'!$B:$B,$A55,'BA History'!AD:AD, 1)</f>
        <v>0</v>
      </c>
      <c r="AN55" s="2">
        <f>COUNTIFS('BA History'!$B:$B,$A$55,'BA History'!AE:AE, 1)</f>
        <v>2</v>
      </c>
      <c r="AO55" s="2">
        <f>COUNTIFS('BA History'!$B:$B,$A$55,'BA History'!AF:AF, 1)</f>
        <v>2</v>
      </c>
      <c r="AP55" s="2">
        <f>COUNTIFS('BA History'!$B:$B,$A$55,'BA History'!AG:AG, 1)</f>
        <v>0</v>
      </c>
      <c r="AQ55" s="2">
        <f>COUNTIFS('BA History'!$B:$B,$A$55,'BA History'!AH:AH, 1)</f>
        <v>3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2" t="s">
        <v>150</v>
      </c>
      <c r="B56" s="2" t="s">
        <v>70</v>
      </c>
      <c r="C56" s="3" t="s">
        <v>70</v>
      </c>
      <c r="D56" s="2">
        <v>1</v>
      </c>
      <c r="E56" s="2"/>
      <c r="F56" s="2"/>
      <c r="G56" s="12">
        <f>SUMIFS('BA History'!C:C,'BA History'!B:B,A56)</f>
        <v>26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16</v>
      </c>
      <c r="K56" s="12">
        <f>COUNTIFS('BA History'!B:B,A56,'BA History'!D:D, 1)</f>
        <v>0</v>
      </c>
      <c r="L56" s="2">
        <f>COUNTIFS('BA History'!B:B,A56,'BA History'!D:D, 0)</f>
        <v>2</v>
      </c>
      <c r="M56" s="33">
        <f>LOOKUP(2, 1/('BA History'!$B:$B=A56), 'BA History'!$AO:$AO)</f>
        <v>0</v>
      </c>
      <c r="N56" s="12">
        <f>SUMIFS('BA History'!F:F,'BA History'!B:B,A56)</f>
        <v>3</v>
      </c>
      <c r="O56" s="2">
        <f>SUMIFS('BA History'!E:E,'BA History'!B:B,A56)-N56</f>
        <v>6</v>
      </c>
      <c r="P56" s="33">
        <f>LOOKUP(2, 1/('BA History'!$B:$B=A56), 'BA History'!$AM:$AM)</f>
        <v>0.32500000000000001</v>
      </c>
      <c r="Q56" s="12">
        <f>SUMIFS('BA History'!H:H,'BA History'!B:B,A56)</f>
        <v>19</v>
      </c>
      <c r="R56" s="2">
        <f>SUMIFS('BA History'!G:G,'BA History'!B:B,A56)-Q56</f>
        <v>22</v>
      </c>
      <c r="S56" s="33">
        <f>LOOKUP(2, 1/('BA History'!$B:$B=A56), 'BA History'!$AN:$AN)</f>
        <v>0.46499999999999997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0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1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0</v>
      </c>
      <c r="AP56" s="2">
        <f>COUNTIFS('BA History'!$B:$B,$A$56,'BA History'!AG:AG, 1)</f>
        <v>1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90</v>
      </c>
      <c r="B57" s="2" t="s">
        <v>70</v>
      </c>
      <c r="C57" s="3" t="s">
        <v>70</v>
      </c>
      <c r="D57" s="2">
        <v>2</v>
      </c>
      <c r="E57" s="2">
        <v>3</v>
      </c>
      <c r="F57" s="2"/>
      <c r="G57" s="12">
        <f>SUMIFS('BA History'!C:C,'BA History'!B:B,A57)</f>
        <v>1016</v>
      </c>
      <c r="H57" s="27">
        <f>AVERAGEIFS('BA History'!C:C,'BA History'!B:B,A57)</f>
        <v>18.472727272727273</v>
      </c>
      <c r="I57" s="27">
        <f t="array" ref="I57">MEDIAN(IF('BA History'!B:B=A57, 'BA History'!C:C))</f>
        <v>17</v>
      </c>
      <c r="J57" s="13">
        <f t="array" ref="J57">MAX(IF('BA History'!B:B=A57, 'BA History'!C:C))</f>
        <v>36</v>
      </c>
      <c r="K57" s="12">
        <f>COUNTIFS('BA History'!B:B,A57,'BA History'!D:D, 1)</f>
        <v>30</v>
      </c>
      <c r="L57" s="2">
        <f>COUNTIFS('BA History'!B:B,A57,'BA History'!D:D, 0)</f>
        <v>25</v>
      </c>
      <c r="M57" s="33">
        <f>LOOKUP(2, 1/('BA History'!$B:$B=A57), 'BA History'!$AO:$AO)</f>
        <v>0.54545454545454541</v>
      </c>
      <c r="N57" s="12">
        <f>SUMIFS('BA History'!F:F,'BA History'!B:B,A57)</f>
        <v>120</v>
      </c>
      <c r="O57" s="2">
        <f>SUMIFS('BA History'!E:E,'BA History'!B:B,A57)-N57</f>
        <v>103</v>
      </c>
      <c r="P57" s="33">
        <f>LOOKUP(2, 1/('BA History'!$B:$B=A57), 'BA History'!$AM:$AM)</f>
        <v>0.54909090909090907</v>
      </c>
      <c r="Q57" s="12">
        <f>SUMIFS('BA History'!H:H,'BA History'!B:B,A57)</f>
        <v>470</v>
      </c>
      <c r="R57" s="2">
        <f>SUMIFS('BA History'!G:G,'BA History'!B:B,A57)-Q57</f>
        <v>445</v>
      </c>
      <c r="S57" s="33">
        <f>LOOKUP(2, 1/('BA History'!$B:$B=A57), 'BA History'!$AN:$AN)</f>
        <v>0.51981818181818185</v>
      </c>
      <c r="T57" s="12">
        <f>COUNTIFS('BA History'!$B:$B,$A$57,'BA History'!K:K, 1)</f>
        <v>7</v>
      </c>
      <c r="U57" s="2">
        <f>COUNTIFS('BA History'!$B:$B,$A$57,'BA History'!L:L, 1)</f>
        <v>6</v>
      </c>
      <c r="V57" s="2">
        <f>COUNTIFS('BA History'!$B:$B,$A$57,'BA History'!M:M, 1)</f>
        <v>14</v>
      </c>
      <c r="W57" s="2">
        <f>COUNTIFS('BA History'!$B:$B,$A$57,'BA History'!N:N, 1)</f>
        <v>12</v>
      </c>
      <c r="X57" s="2">
        <f>COUNTIFS('BA History'!$B:$B,$A$57,'BA History'!O:O, 1)</f>
        <v>3</v>
      </c>
      <c r="Y57" s="2">
        <f>COUNTIFS('BA History'!$B:$B,$A$57,'BA History'!P:P, 1)</f>
        <v>1</v>
      </c>
      <c r="Z57" s="2">
        <f>COUNTIFS('BA History'!$B:$B,$A$57,'BA History'!Q:Q, 1)</f>
        <v>4</v>
      </c>
      <c r="AA57" s="2">
        <f>COUNTIFS('BA History'!$B:$B,$A$57,'BA History'!R:R, 1)</f>
        <v>3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2</v>
      </c>
      <c r="AF57" s="2">
        <f>COUNTIFS('BA History'!$B:$B,$A$57,'BA History'!W:W, 1)</f>
        <v>8</v>
      </c>
      <c r="AG57" s="2">
        <f>COUNTIFS('BA History'!$B:$B,$A$57,'BA History'!X:X, 1)</f>
        <v>0</v>
      </c>
      <c r="AH57" s="2">
        <f>COUNTIFS('BA History'!$B:$B,$A$57,'BA History'!Y:Y, 1)</f>
        <v>0</v>
      </c>
      <c r="AI57" s="2">
        <f>COUNTIFS('BA History'!$B:$B,$A$57,'BA History'!Z:Z, 1)</f>
        <v>11</v>
      </c>
      <c r="AJ57" s="2">
        <f>COUNTIFS('BA History'!$B:$B,$A57,'BA History'!AA:AA, 1)</f>
        <v>0</v>
      </c>
      <c r="AK57" s="2">
        <f>COUNTIFS('BA History'!$B:$B,$A57,'BA History'!AB:AB, 1)</f>
        <v>0</v>
      </c>
      <c r="AL57" s="2">
        <f>COUNTIFS('BA History'!$B:$B,$A$57,'BA History'!AC:AC, 1)</f>
        <v>11</v>
      </c>
      <c r="AM57" s="2">
        <f>COUNTIFS('BA History'!$B:$B,$A57,'BA History'!AD:AD, 1)</f>
        <v>0</v>
      </c>
      <c r="AN57" s="2">
        <f>COUNTIFS('BA History'!$B:$B,$A$57,'BA History'!AE:AE, 1)</f>
        <v>2</v>
      </c>
      <c r="AO57" s="2">
        <f>COUNTIFS('BA History'!$B:$B,$A$57,'BA History'!AF:AF, 1)</f>
        <v>14</v>
      </c>
      <c r="AP57" s="2">
        <f>COUNTIFS('BA History'!$B:$B,$A$57,'BA History'!AG:AG, 1)</f>
        <v>8</v>
      </c>
      <c r="AQ57" s="2">
        <f>COUNTIFS('BA History'!$B:$B,$A$57,'BA History'!AH:AH, 1)</f>
        <v>5</v>
      </c>
      <c r="AR57" s="2">
        <f>COUNTIFS('BA History'!$B:$B,$A$57,'BA History'!AI:AI, 1)</f>
        <v>6</v>
      </c>
      <c r="AS57" s="2">
        <f>COUNTIFS('BA History'!$B:$B,$A57,'BA History'!AJ:AJ, 1)</f>
        <v>0</v>
      </c>
      <c r="AT57" s="21">
        <f>COUNTIFS('BA History'!$B:$B,$A$57,'BA History'!AK:AK, 1)</f>
        <v>0</v>
      </c>
    </row>
    <row r="58" spans="1:46" x14ac:dyDescent="0.25">
      <c r="A58" s="12" t="s">
        <v>13</v>
      </c>
      <c r="B58" s="2" t="s">
        <v>70</v>
      </c>
      <c r="C58" s="3" t="s">
        <v>70</v>
      </c>
      <c r="D58" s="2">
        <v>1</v>
      </c>
      <c r="E58" s="2"/>
      <c r="F58" s="2"/>
      <c r="G58" s="12">
        <f>SUMIFS('BA History'!C:C,'BA History'!B:B,A58)</f>
        <v>435</v>
      </c>
      <c r="H58" s="27">
        <f>AVERAGEIFS('BA History'!C:C,'BA History'!B:B,A58)</f>
        <v>16.111111111111111</v>
      </c>
      <c r="I58" s="27">
        <f t="array" ref="I58">MEDIAN(IF('BA History'!B:B=A58, 'BA History'!C:C))</f>
        <v>14</v>
      </c>
      <c r="J58" s="13">
        <f t="array" ref="J58">MAX(IF('BA History'!B:B=A58, 'BA History'!C:C))</f>
        <v>30</v>
      </c>
      <c r="K58" s="12">
        <f>COUNTIFS('BA History'!B:B,A58,'BA History'!D:D, 1)</f>
        <v>13</v>
      </c>
      <c r="L58" s="2">
        <f>COUNTIFS('BA History'!B:B,A58,'BA History'!D:D, 0)</f>
        <v>14</v>
      </c>
      <c r="M58" s="33">
        <f>LOOKUP(2, 1/('BA History'!$B:$B=A58), 'BA History'!$AO:$AO)</f>
        <v>0.48148148148148145</v>
      </c>
      <c r="N58" s="12">
        <f>SUMIFS('BA History'!F:F,'BA History'!B:B,A58)</f>
        <v>52</v>
      </c>
      <c r="O58" s="2">
        <f>SUMIFS('BA History'!E:E,'BA History'!B:B,A58)-N58</f>
        <v>58</v>
      </c>
      <c r="P58" s="33">
        <f>LOOKUP(2, 1/('BA History'!$B:$B=A58), 'BA History'!$AM:$AM)</f>
        <v>0.47111111111111109</v>
      </c>
      <c r="Q58" s="12">
        <f>SUMIFS('BA History'!H:H,'BA History'!B:B,A58)</f>
        <v>226</v>
      </c>
      <c r="R58" s="2">
        <f>SUMIFS('BA History'!G:G,'BA History'!B:B,A58)-Q58</f>
        <v>228</v>
      </c>
      <c r="S58" s="33">
        <f>LOOKUP(2, 1/('BA History'!$B:$B=A58), 'BA History'!$AN:$AN)</f>
        <v>0.49407407407407405</v>
      </c>
      <c r="T58" s="12">
        <f>COUNTIFS('BA History'!$B:$B,$A$58,'BA History'!K:K, 1)</f>
        <v>2</v>
      </c>
      <c r="U58" s="2">
        <f>COUNTIFS('BA History'!$B:$B,$A$58,'BA History'!L:L, 1)</f>
        <v>3</v>
      </c>
      <c r="V58" s="2">
        <f>COUNTIFS('BA History'!$B:$B,$A$58,'BA History'!M:M, 1)</f>
        <v>0</v>
      </c>
      <c r="W58" s="2">
        <f>COUNTIFS('BA History'!$B:$B,$A$58,'BA History'!N:N, 1)</f>
        <v>4</v>
      </c>
      <c r="X58" s="2">
        <f>COUNTIFS('BA History'!$B:$B,$A$58,'BA History'!O:O, 1)</f>
        <v>1</v>
      </c>
      <c r="Y58" s="2">
        <f>COUNTIFS('BA History'!$B:$B,$A$58,'BA History'!P:P, 1)</f>
        <v>0</v>
      </c>
      <c r="Z58" s="2">
        <f>COUNTIFS('BA History'!$B:$B,$A$58,'BA History'!Q:Q, 1)</f>
        <v>4</v>
      </c>
      <c r="AA58" s="2">
        <f>COUNTIFS('BA History'!$B:$B,$A$58,'BA History'!R:R, 1)</f>
        <v>2</v>
      </c>
      <c r="AB58" s="2">
        <f>COUNTIFS('BA History'!$B:$B,$A$58,'BA History'!S:S, 1)</f>
        <v>0</v>
      </c>
      <c r="AC58" s="2">
        <f>COUNTIFS('BA History'!$B:$B,$A$58,'BA History'!T:T, 1)</f>
        <v>1</v>
      </c>
      <c r="AD58" s="2">
        <f>COUNTIFS('BA History'!$B:$B,$A58,'BA History'!U:U, 1)</f>
        <v>0</v>
      </c>
      <c r="AE58" s="2">
        <f>COUNTIFS('BA History'!$B:$B,$A$58,'BA History'!V:V, 1)</f>
        <v>1</v>
      </c>
      <c r="AF58" s="2">
        <f>COUNTIFS('BA History'!$B:$B,$A$58,'BA History'!W:W, 1)</f>
        <v>2</v>
      </c>
      <c r="AG58" s="2">
        <f>COUNTIFS('BA History'!$B:$B,$A$58,'BA History'!X:X, 1)</f>
        <v>2</v>
      </c>
      <c r="AH58" s="2">
        <f>COUNTIFS('BA History'!$B:$B,$A$58,'BA History'!Y:Y, 1)</f>
        <v>1</v>
      </c>
      <c r="AI58" s="2">
        <f>COUNTIFS('BA History'!$B:$B,$A$58,'BA History'!Z:Z, 1)</f>
        <v>6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8</v>
      </c>
      <c r="AM58" s="2">
        <f>COUNTIFS('BA History'!$B:$B,$A58,'BA History'!AD:AD, 1)</f>
        <v>0</v>
      </c>
      <c r="AN58" s="2">
        <f>COUNTIFS('BA History'!$B:$B,$A$58,'BA History'!AE:AE, 1)</f>
        <v>1</v>
      </c>
      <c r="AO58" s="2">
        <f>COUNTIFS('BA History'!$B:$B,$A$58,'BA History'!AF:AF, 1)</f>
        <v>10</v>
      </c>
      <c r="AP58" s="2">
        <f>COUNTIFS('BA History'!$B:$B,$A$58,'BA History'!AG:AG, 1)</f>
        <v>4</v>
      </c>
      <c r="AQ58" s="2">
        <f>COUNTIFS('BA History'!$B:$B,$A$58,'BA History'!AH:AH, 1)</f>
        <v>0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64</v>
      </c>
      <c r="B59" s="2" t="s">
        <v>70</v>
      </c>
      <c r="C59" s="3" t="s">
        <v>70</v>
      </c>
      <c r="D59" s="2"/>
      <c r="E59" s="2"/>
      <c r="F59" s="2"/>
      <c r="G59" s="12">
        <f>SUMIFS('BA History'!C:C,'BA History'!B:B,A59)</f>
        <v>113</v>
      </c>
      <c r="H59" s="27">
        <f>AVERAGEIFS('BA History'!C:C,'BA History'!B:B,A59)</f>
        <v>11.3</v>
      </c>
      <c r="I59" s="27">
        <f t="array" ref="I59">MEDIAN(IF('BA History'!B:B=A59, 'BA History'!C:C))</f>
        <v>11</v>
      </c>
      <c r="J59" s="13">
        <f t="array" ref="J59">MAX(IF('BA History'!B:B=A59, 'BA History'!C:C))</f>
        <v>19</v>
      </c>
      <c r="K59" s="12">
        <f>COUNTIFS('BA History'!B:B,A59,'BA History'!D:D, 1)</f>
        <v>5</v>
      </c>
      <c r="L59" s="2">
        <f>COUNTIFS('BA History'!B:B,A59,'BA History'!D:D, 0)</f>
        <v>5</v>
      </c>
      <c r="M59" s="33">
        <f>LOOKUP(2, 1/('BA History'!$B:$B=A59), 'BA History'!$AO:$AO)</f>
        <v>0.5</v>
      </c>
      <c r="N59" s="12">
        <f>SUMIFS('BA History'!F:F,'BA History'!B:B,A59)</f>
        <v>18</v>
      </c>
      <c r="O59" s="2">
        <f>SUMIFS('BA History'!E:E,'BA History'!B:B,A59)-N59</f>
        <v>22</v>
      </c>
      <c r="P59" s="33">
        <f>LOOKUP(2, 1/('BA History'!$B:$B=A59), 'BA History'!$AM:$AM)</f>
        <v>0.43000000000000005</v>
      </c>
      <c r="Q59" s="12">
        <f>SUMIFS('BA History'!H:H,'BA History'!B:B,A59)</f>
        <v>81</v>
      </c>
      <c r="R59" s="2">
        <f>SUMIFS('BA History'!G:G,'BA History'!B:B,A59)-Q59</f>
        <v>87</v>
      </c>
      <c r="S59" s="33">
        <f>LOOKUP(2, 1/('BA History'!$B:$B=A59), 'BA History'!$AN:$AN)</f>
        <v>0.47899999999999998</v>
      </c>
      <c r="T59" s="12">
        <f>COUNTIFS('BA History'!$B:$B,$A$59,'BA History'!K:K, 1)</f>
        <v>2</v>
      </c>
      <c r="U59" s="2">
        <f>COUNTIFS('BA History'!$B:$B,$A$59,'BA History'!L:L, 1)</f>
        <v>1</v>
      </c>
      <c r="V59" s="2">
        <f>COUNTIFS('BA History'!$B:$B,$A$59,'BA History'!M:M, 1)</f>
        <v>2</v>
      </c>
      <c r="W59" s="2">
        <f>COUNTIFS('BA History'!$B:$B,$A$59,'BA History'!N:N, 1)</f>
        <v>4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1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1</v>
      </c>
      <c r="AH59" s="2">
        <f>COUNTIFS('BA History'!$B:$B,$A$59,'BA History'!Y:Y, 1)</f>
        <v>0</v>
      </c>
      <c r="AI59" s="2">
        <f>COUNTIFS('BA History'!$B:$B,$A$59,'BA History'!Z:Z, 1)</f>
        <v>1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0</v>
      </c>
      <c r="AQ59" s="2">
        <f>COUNTIFS('BA History'!$B:$B,$A$59,'BA History'!AH:AH, 1)</f>
        <v>3</v>
      </c>
      <c r="AR59" s="2">
        <f>COUNTIFS('BA History'!$B:$B,$A$59,'BA History'!AI:AI, 1)</f>
        <v>2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4</v>
      </c>
      <c r="B60" s="1" t="s">
        <v>130</v>
      </c>
      <c r="C60" s="3" t="s">
        <v>70</v>
      </c>
      <c r="D60" s="1">
        <v>1</v>
      </c>
      <c r="E60" s="1">
        <v>1</v>
      </c>
      <c r="F60" s="1"/>
      <c r="G60" s="12">
        <f>SUMIFS('BA History'!C:C,'BA History'!B:B,A60)</f>
        <v>1347</v>
      </c>
      <c r="H60" s="27">
        <f>AVERAGEIFS('BA History'!C:C,'BA History'!B:B,A60)</f>
        <v>24.490909090909092</v>
      </c>
      <c r="I60" s="27">
        <f t="array" ref="I60">MEDIAN(IF('BA History'!B:B=A60, 'BA History'!C:C))</f>
        <v>25</v>
      </c>
      <c r="J60" s="13">
        <f t="array" ref="J60">MAX(IF('BA History'!B:B=A60, 'BA History'!C:C))</f>
        <v>43</v>
      </c>
      <c r="K60" s="12">
        <f>COUNTIFS('BA History'!B:B,A60,'BA History'!D:D, 1)</f>
        <v>22</v>
      </c>
      <c r="L60" s="2">
        <f>COUNTIFS('BA History'!B:B,A60,'BA History'!D:D, 0)</f>
        <v>33</v>
      </c>
      <c r="M60" s="33">
        <f>LOOKUP(2, 1/('BA History'!$B:$B=A60), 'BA History'!$AO:$AO)</f>
        <v>0.4</v>
      </c>
      <c r="N60" s="12">
        <f>SUMIFS('BA History'!F:F,'BA History'!B:B,A60)</f>
        <v>102</v>
      </c>
      <c r="O60" s="2">
        <f>SUMIFS('BA History'!E:E,'BA History'!B:B,A60)-N60</f>
        <v>122</v>
      </c>
      <c r="P60" s="33">
        <f>LOOKUP(2, 1/('BA History'!$B:$B=A60), 'BA History'!$AM:$AM)</f>
        <v>0.45545454545454545</v>
      </c>
      <c r="Q60" s="12">
        <f>SUMIFS('BA History'!H:H,'BA History'!B:B,A60)</f>
        <v>447</v>
      </c>
      <c r="R60" s="2">
        <f>SUMIFS('BA History'!G:G,'BA History'!B:B,A60)-Q60</f>
        <v>486</v>
      </c>
      <c r="S60" s="33">
        <f>LOOKUP(2, 1/('BA History'!$B:$B=A60), 'BA History'!$AN:$AN)</f>
        <v>0.47563636363636352</v>
      </c>
      <c r="T60" s="12">
        <f>COUNTIFS('BA History'!$B:$B,$A$60,'BA History'!K:K, 1)</f>
        <v>7</v>
      </c>
      <c r="U60" s="2">
        <f>COUNTIFS('BA History'!$B:$B,$A$60,'BA History'!L:L, 1)</f>
        <v>9</v>
      </c>
      <c r="V60" s="2">
        <f>COUNTIFS('BA History'!$B:$B,$A$60,'BA History'!M:M, 1)</f>
        <v>10</v>
      </c>
      <c r="W60" s="2">
        <f>COUNTIFS('BA History'!$B:$B,$A$60,'BA History'!N:N, 1)</f>
        <v>12</v>
      </c>
      <c r="X60" s="2">
        <f>COUNTIFS('BA History'!$B:$B,$A$60,'BA History'!O:O, 1)</f>
        <v>2</v>
      </c>
      <c r="Y60" s="2">
        <f>COUNTIFS('BA History'!$B:$B,$A$60,'BA History'!P:P, 1)</f>
        <v>0</v>
      </c>
      <c r="Z60" s="2">
        <f>COUNTIFS('BA History'!$B:$B,$A$60,'BA History'!Q:Q, 1)</f>
        <v>2</v>
      </c>
      <c r="AA60" s="2">
        <f>COUNTIFS('BA History'!$B:$B,$A$60,'BA History'!R:R, 1)</f>
        <v>0</v>
      </c>
      <c r="AB60" s="2">
        <f>COUNTIFS('BA History'!$B:$B,$A$60,'BA History'!S:S, 1)</f>
        <v>0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4</v>
      </c>
      <c r="AF60" s="2">
        <f>COUNTIFS('BA History'!$B:$B,$A$60,'BA History'!W:W, 1)</f>
        <v>4</v>
      </c>
      <c r="AG60" s="2">
        <f>COUNTIFS('BA History'!$B:$B,$A$60,'BA History'!X:X, 1)</f>
        <v>3</v>
      </c>
      <c r="AH60" s="2">
        <f>COUNTIFS('BA History'!$B:$B,$A$60,'BA History'!Y:Y, 1)</f>
        <v>0</v>
      </c>
      <c r="AI60" s="2">
        <f>COUNTIFS('BA History'!$B:$B,$A$60,'BA History'!Z:Z, 1)</f>
        <v>11</v>
      </c>
      <c r="AJ60" s="2">
        <f>COUNTIFS('BA History'!$B:$B,$A60,'BA History'!AA:AA, 1)</f>
        <v>0</v>
      </c>
      <c r="AK60" s="2">
        <f>COUNTIFS('BA History'!$B:$B,$A60,'BA History'!AB:AB, 1)</f>
        <v>1</v>
      </c>
      <c r="AL60" s="2">
        <f>COUNTIFS('BA History'!$B:$B,$A$60,'BA History'!AC:AC, 1)</f>
        <v>6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12</v>
      </c>
      <c r="AP60" s="2">
        <f>COUNTIFS('BA History'!$B:$B,$A$60,'BA History'!AG:AG, 1)</f>
        <v>8</v>
      </c>
      <c r="AQ60" s="2">
        <f>COUNTIFS('BA History'!$B:$B,$A$60,'BA History'!AH:AH, 1)</f>
        <v>7</v>
      </c>
      <c r="AR60" s="2">
        <f>COUNTIFS('BA History'!$B:$B,$A$60,'BA History'!AI:AI, 1)</f>
        <v>1</v>
      </c>
      <c r="AS60" s="2">
        <f>COUNTIFS('BA History'!$B:$B,$A60,'BA History'!AJ:AJ, 1)</f>
        <v>0</v>
      </c>
      <c r="AT60" s="21">
        <f>COUNTIFS('BA History'!$B:$B,$A$60,'BA History'!AK:AK, 1)</f>
        <v>1</v>
      </c>
    </row>
    <row r="61" spans="1:46" x14ac:dyDescent="0.25">
      <c r="A61" s="14" t="s">
        <v>88</v>
      </c>
      <c r="B61" s="2" t="s">
        <v>70</v>
      </c>
      <c r="C61" s="3" t="s">
        <v>70</v>
      </c>
      <c r="D61" s="2"/>
      <c r="E61" s="2"/>
      <c r="F61" s="2"/>
      <c r="G61" s="12">
        <f>SUMIFS('BA History'!C:C,'BA History'!B:B,A61)</f>
        <v>1043</v>
      </c>
      <c r="H61" s="27">
        <f>AVERAGEIFS('BA History'!C:C,'BA History'!B:B,A61)</f>
        <v>16.555555555555557</v>
      </c>
      <c r="I61" s="27">
        <f t="array" ref="I61">MEDIAN(IF('BA History'!B:B=A61, 'BA History'!C:C))</f>
        <v>16</v>
      </c>
      <c r="J61" s="13">
        <f t="array" ref="J61">MAX(IF('BA History'!B:B=A61, 'BA History'!C:C))</f>
        <v>35</v>
      </c>
      <c r="K61" s="12">
        <f>COUNTIFS('BA History'!B:B,A61,'BA History'!D:D, 1)</f>
        <v>32</v>
      </c>
      <c r="L61" s="2">
        <f>COUNTIFS('BA History'!B:B,A61,'BA History'!D:D, 0)</f>
        <v>31</v>
      </c>
      <c r="M61" s="33">
        <f>LOOKUP(2, 1/('BA History'!$B:$B=A61), 'BA History'!$AO:$AO)</f>
        <v>0.50793650793650791</v>
      </c>
      <c r="N61" s="12">
        <f>SUMIFS('BA History'!F:F,'BA History'!B:B,A61)</f>
        <v>127</v>
      </c>
      <c r="O61" s="2">
        <f>SUMIFS('BA History'!E:E,'BA History'!B:B,A61)-N61</f>
        <v>129</v>
      </c>
      <c r="P61" s="33">
        <f>LOOKUP(2, 1/('BA History'!$B:$B=A61), 'BA History'!$AM:$AM)</f>
        <v>0.48968253968253972</v>
      </c>
      <c r="Q61" s="12">
        <f>SUMIFS('BA History'!H:H,'BA History'!B:B,A61)</f>
        <v>529</v>
      </c>
      <c r="R61" s="2">
        <f>SUMIFS('BA History'!G:G,'BA History'!B:B,A61)-Q61</f>
        <v>526</v>
      </c>
      <c r="S61" s="33">
        <f>LOOKUP(2, 1/('BA History'!$B:$B=A61), 'BA History'!$AN:$AN)</f>
        <v>0.49714285714285711</v>
      </c>
      <c r="T61" s="12">
        <f>COUNTIFS('BA History'!$B:$B,$A$61,'BA History'!K:K, 1)</f>
        <v>6</v>
      </c>
      <c r="U61" s="2">
        <f>COUNTIFS('BA History'!$B:$B,$A$61,'BA History'!L:L, 1)</f>
        <v>3</v>
      </c>
      <c r="V61" s="2">
        <f>COUNTIFS('BA History'!$B:$B,$A$61,'BA History'!M:M, 1)</f>
        <v>16</v>
      </c>
      <c r="W61" s="2">
        <f>COUNTIFS('BA History'!$B:$B,$A$61,'BA History'!N:N, 1)</f>
        <v>15</v>
      </c>
      <c r="X61" s="2">
        <f>COUNTIFS('BA History'!$B:$B,$A$61,'BA History'!O:O, 1)</f>
        <v>5</v>
      </c>
      <c r="Y61" s="2">
        <f>COUNTIFS('BA History'!$B:$B,$A$61,'BA History'!P:P, 1)</f>
        <v>1</v>
      </c>
      <c r="Z61" s="2">
        <f>COUNTIFS('BA History'!$B:$B,$A$61,'BA History'!Q:Q, 1)</f>
        <v>2</v>
      </c>
      <c r="AA61" s="2">
        <f>COUNTIFS('BA History'!$B:$B,$A$61,'BA History'!R:R, 1)</f>
        <v>2</v>
      </c>
      <c r="AB61" s="2">
        <f>COUNTIFS('BA History'!$B:$B,$A$61,'BA History'!S:S, 1)</f>
        <v>1</v>
      </c>
      <c r="AC61" s="2">
        <f>COUNTIFS('BA History'!$B:$B,$A$61,'BA History'!T:T, 1)</f>
        <v>0</v>
      </c>
      <c r="AD61" s="2">
        <f>COUNTIFS('BA History'!$B:$B,$A61,'BA History'!U:U, 1)</f>
        <v>0</v>
      </c>
      <c r="AE61" s="2">
        <f>COUNTIFS('BA History'!$B:$B,$A$61,'BA History'!V:V, 1)</f>
        <v>3</v>
      </c>
      <c r="AF61" s="2">
        <f>COUNTIFS('BA History'!$B:$B,$A$61,'BA History'!W:W, 1)</f>
        <v>4</v>
      </c>
      <c r="AG61" s="2">
        <f>COUNTIFS('BA History'!$B:$B,$A$61,'BA History'!X:X, 1)</f>
        <v>3</v>
      </c>
      <c r="AH61" s="2">
        <f>COUNTIFS('BA History'!$B:$B,$A$61,'BA History'!Y:Y, 1)</f>
        <v>0</v>
      </c>
      <c r="AI61" s="2">
        <f>COUNTIFS('BA History'!$B:$B,$A$61,'BA History'!Z:Z, 1)</f>
        <v>8</v>
      </c>
      <c r="AJ61" s="2">
        <f>COUNTIFS('BA History'!$B:$B,$A61,'BA History'!AA:AA, 1)</f>
        <v>0</v>
      </c>
      <c r="AK61" s="2">
        <f>COUNTIFS('BA History'!$B:$B,$A61,'BA History'!AB:AB, 1)</f>
        <v>1</v>
      </c>
      <c r="AL61" s="2">
        <f>COUNTIFS('BA History'!$B:$B,$A$61,'BA History'!AC:AC, 1)</f>
        <v>15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11</v>
      </c>
      <c r="AP61" s="2">
        <f>COUNTIFS('BA History'!$B:$B,$A$61,'BA History'!AG:AG, 1)</f>
        <v>6</v>
      </c>
      <c r="AQ61" s="2">
        <f>COUNTIFS('BA History'!$B:$B,$A$61,'BA History'!AH:AH, 1)</f>
        <v>12</v>
      </c>
      <c r="AR61" s="2">
        <f>COUNTIFS('BA History'!$B:$B,$A$61,'BA History'!AI:AI, 1)</f>
        <v>11</v>
      </c>
      <c r="AS61" s="2">
        <f>COUNTIFS('BA History'!$B:$B,$A61,'BA History'!AJ:AJ, 1)</f>
        <v>0</v>
      </c>
      <c r="AT61" s="21">
        <f>COUNTIFS('BA History'!$B:$B,$A$61,'BA History'!AK:AK, 1)</f>
        <v>1</v>
      </c>
    </row>
    <row r="62" spans="1:46" x14ac:dyDescent="0.25">
      <c r="A62" s="12" t="s">
        <v>76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18</v>
      </c>
      <c r="H62" s="27">
        <f>AVERAGEIFS('BA History'!C:C,'BA History'!B:B,A62)</f>
        <v>18</v>
      </c>
      <c r="I62" s="27">
        <f t="array" ref="I62">MEDIAN(IF('BA History'!B:B=A62, 'BA History'!C:C))</f>
        <v>18</v>
      </c>
      <c r="J62" s="13">
        <f t="array" ref="J62">MAX(IF('BA History'!B:B=A62, 'BA History'!C:C))</f>
        <v>18</v>
      </c>
      <c r="K62" s="12">
        <f>COUNTIFS('BA History'!B:B,A62,'BA History'!D:D, 1)</f>
        <v>1</v>
      </c>
      <c r="L62" s="2">
        <f>COUNTIFS('BA History'!B:B,A62,'BA History'!D:D, 0)</f>
        <v>0</v>
      </c>
      <c r="M62" s="33">
        <f>LOOKUP(2, 1/('BA History'!$B:$B=A62), 'BA History'!$AO:$AO)</f>
        <v>1</v>
      </c>
      <c r="N62" s="12">
        <f>SUMIFS('BA History'!F:F,'BA History'!B:B,A62)</f>
        <v>3</v>
      </c>
      <c r="O62" s="2">
        <f>SUMIFS('BA History'!E:E,'BA History'!B:B,A62)-N62</f>
        <v>2</v>
      </c>
      <c r="P62" s="33">
        <f>LOOKUP(2, 1/('BA History'!$B:$B=A62), 'BA History'!$AM:$AM)</f>
        <v>0.6</v>
      </c>
      <c r="Q62" s="12">
        <f>SUMIFS('BA History'!H:H,'BA History'!B:B,A62)</f>
        <v>11</v>
      </c>
      <c r="R62" s="2">
        <f>SUMIFS('BA History'!G:G,'BA History'!B:B,A62)-Q62</f>
        <v>10</v>
      </c>
      <c r="S62" s="33">
        <f>LOOKUP(2, 1/('BA History'!$B:$B=A62), 'BA History'!$AN:$AN)</f>
        <v>0.52</v>
      </c>
      <c r="T62" s="12">
        <f>COUNTIFS('BA History'!$B:$B,$A$62,'BA History'!K:K, 1)</f>
        <v>0</v>
      </c>
      <c r="U62" s="2">
        <f>COUNTIFS('BA History'!$B:$B,$A$62,'BA History'!L:L, 1)</f>
        <v>0</v>
      </c>
      <c r="V62" s="2">
        <f>COUNTIFS('BA History'!$B:$B,$A$62,'BA History'!M:M, 1)</f>
        <v>0</v>
      </c>
      <c r="W62" s="2">
        <f>COUNTIFS('BA History'!$B:$B,$A$62,'BA History'!N:N, 1)</f>
        <v>0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0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0</v>
      </c>
      <c r="AG62" s="2">
        <f>COUNTIFS('BA History'!$B:$B,$A$62,'BA History'!X:X, 1)</f>
        <v>1</v>
      </c>
      <c r="AH62" s="2">
        <f>COUNTIFS('BA History'!$B:$B,$A$62,'BA History'!Y:Y, 1)</f>
        <v>1</v>
      </c>
      <c r="AI62" s="2">
        <f>COUNTIFS('BA History'!$B:$B,$A$62,'BA History'!Z:Z, 1)</f>
        <v>0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1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0</v>
      </c>
      <c r="AR62" s="2">
        <f>COUNTIFS('BA History'!$B:$B,$A$62,'BA History'!AI:AI, 1)</f>
        <v>0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ht="15.75" thickBot="1" x14ac:dyDescent="0.3">
      <c r="A63" s="15" t="s">
        <v>49</v>
      </c>
      <c r="B63" s="22" t="s">
        <v>70</v>
      </c>
      <c r="C63" s="35" t="s">
        <v>70</v>
      </c>
      <c r="D63" s="22"/>
      <c r="E63" s="22"/>
      <c r="F63" s="22"/>
      <c r="G63" s="15">
        <f>SUMIFS('BA History'!C:C,'BA History'!B:B,A63)</f>
        <v>2</v>
      </c>
      <c r="H63" s="28">
        <f>AVERAGEIFS('BA History'!C:C,'BA History'!B:B,A63)</f>
        <v>2</v>
      </c>
      <c r="I63" s="28">
        <f t="array" ref="I63">MEDIAN(IF('BA History'!B:B=A63, 'BA History'!C:C))</f>
        <v>2</v>
      </c>
      <c r="J63" s="17">
        <f t="array" ref="J63">MAX(IF('BA History'!B:B=A63, 'BA History'!C:C))</f>
        <v>2</v>
      </c>
      <c r="K63" s="15">
        <f>COUNTIFS('BA History'!B:B,A63,'BA History'!D:D, 1)</f>
        <v>0</v>
      </c>
      <c r="L63" s="22">
        <f>COUNTIFS('BA History'!B:B,A63,'BA History'!D:D, 0)</f>
        <v>1</v>
      </c>
      <c r="M63" s="34">
        <f>LOOKUP(2, 1/('BA History'!$B:$B=A63), 'BA History'!$AO:$AO)</f>
        <v>0</v>
      </c>
      <c r="N63" s="15">
        <f>SUMIFS('BA History'!F:F,'BA History'!B:B,A63)</f>
        <v>0</v>
      </c>
      <c r="O63" s="22">
        <f>SUMIFS('BA History'!E:E,'BA History'!B:B,A63)-N63</f>
        <v>3</v>
      </c>
      <c r="P63" s="34">
        <f>LOOKUP(2, 1/('BA History'!$B:$B=A63), 'BA History'!$AM:$AM)</f>
        <v>0</v>
      </c>
      <c r="Q63" s="15">
        <f>SUMIFS('BA History'!H:H,'BA History'!B:B,A63)</f>
        <v>4</v>
      </c>
      <c r="R63" s="22">
        <v>9</v>
      </c>
      <c r="S63" s="34">
        <f>LOOKUP(2, 1/('BA History'!$B:$B=A63), 'BA History'!$AN:$AN)</f>
        <v>0.31</v>
      </c>
      <c r="T63" s="15">
        <f>COUNTIFS('BA History'!$B:$B,$A$63,'BA History'!K:K, 1)</f>
        <v>0</v>
      </c>
      <c r="U63" s="22">
        <f>COUNTIFS('BA History'!$B:$B,$A$63,'BA History'!L:L, 1)</f>
        <v>0</v>
      </c>
      <c r="V63" s="22">
        <f>COUNTIFS('BA History'!$B:$B,$A$63,'BA History'!M:M, 1)</f>
        <v>0</v>
      </c>
      <c r="W63" s="22">
        <f>COUNTIFS('BA History'!$B:$B,$A$63,'BA History'!N:N, 1)</f>
        <v>0</v>
      </c>
      <c r="X63" s="22">
        <f>COUNTIFS('BA History'!$B:$B,$A$63,'BA History'!O:O, 1)</f>
        <v>0</v>
      </c>
      <c r="Y63" s="22">
        <f>COUNTIFS('BA History'!$B:$B,$A$63,'BA History'!P:P, 1)</f>
        <v>0</v>
      </c>
      <c r="Z63" s="22">
        <f>COUNTIFS('BA History'!$B:$B,$A$63,'BA History'!Q:Q, 1)</f>
        <v>0</v>
      </c>
      <c r="AA63" s="22">
        <f>COUNTIFS('BA History'!$B:$B,$A$63,'BA History'!R:R, 1)</f>
        <v>0</v>
      </c>
      <c r="AB63" s="22">
        <f>COUNTIFS('BA History'!$B:$B,$A$63,'BA History'!S:S, 1)</f>
        <v>0</v>
      </c>
      <c r="AC63" s="22">
        <f>COUNTIFS('BA History'!$B:$B,$A$63,'BA History'!T:T, 1)</f>
        <v>0</v>
      </c>
      <c r="AD63" s="22">
        <f>COUNTIFS('BA History'!$B:$B,$A63,'BA History'!U:U, 1)</f>
        <v>0</v>
      </c>
      <c r="AE63" s="22">
        <f>COUNTIFS('BA History'!$B:$B,$A$63,'BA History'!V:V, 1)</f>
        <v>0</v>
      </c>
      <c r="AF63" s="22">
        <f>COUNTIFS('BA History'!$B:$B,$A$63,'BA History'!W:W, 1)</f>
        <v>0</v>
      </c>
      <c r="AG63" s="22">
        <f>COUNTIFS('BA History'!$B:$B,$A$63,'BA History'!X:X, 1)</f>
        <v>0</v>
      </c>
      <c r="AH63" s="22">
        <f>COUNTIFS('BA History'!$B:$B,$A$63,'BA History'!Y:Y, 1)</f>
        <v>0</v>
      </c>
      <c r="AI63" s="22">
        <f>COUNTIFS('BA History'!$B:$B,$A$63,'BA History'!Z:Z, 1)</f>
        <v>0</v>
      </c>
      <c r="AJ63" s="22">
        <f>COUNTIFS('BA History'!$B:$B,$A63,'BA History'!AA:AA, 1)</f>
        <v>0</v>
      </c>
      <c r="AK63" s="22">
        <f>COUNTIFS('BA History'!$B:$B,$A63,'BA History'!AB:AB, 1)</f>
        <v>0</v>
      </c>
      <c r="AL63" s="22">
        <f>COUNTIFS('BA History'!$B:$B,$A$63,'BA History'!AC:AC, 1)</f>
        <v>0</v>
      </c>
      <c r="AM63" s="22">
        <f>COUNTIFS('BA History'!$B:$B,$A63,'BA History'!AD:AD, 1)</f>
        <v>0</v>
      </c>
      <c r="AN63" s="22">
        <f>COUNTIFS('BA History'!$B:$B,$A$63,'BA History'!AE:AE, 1)</f>
        <v>0</v>
      </c>
      <c r="AO63" s="22">
        <f>COUNTIFS('BA History'!$B:$B,$A$63,'BA History'!AF:AF, 1)</f>
        <v>0</v>
      </c>
      <c r="AP63" s="22">
        <f>COUNTIFS('BA History'!$B:$B,$A$63,'BA History'!AG:AG, 1)</f>
        <v>0</v>
      </c>
      <c r="AQ63" s="22">
        <f>COUNTIFS('BA History'!$B:$B,$A$63,'BA History'!AH:AH, 1)</f>
        <v>0</v>
      </c>
      <c r="AR63" s="22">
        <f>COUNTIFS('BA History'!$B:$B,$A$63,'BA History'!AI:AI, 1)</f>
        <v>0</v>
      </c>
      <c r="AS63" s="22">
        <f>COUNTIFS('BA History'!$B:$B,$A63,'BA History'!AJ:AJ, 1)</f>
        <v>0</v>
      </c>
      <c r="AT63" s="23">
        <f>COUNTIFS('BA History'!$B:$B,$A$63,'BA History'!AK:AK, 1)</f>
        <v>0</v>
      </c>
    </row>
  </sheetData>
  <autoFilter ref="A1:AT63" xr:uid="{DA548192-1F03-46EA-8AB8-115EB9A7CE5D}">
    <sortState xmlns:xlrd2="http://schemas.microsoft.com/office/spreadsheetml/2017/richdata2" ref="A2:AT63">
      <sortCondition ref="A1:A63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607"/>
  <sheetViews>
    <sheetView workbookViewId="0">
      <pane xSplit="2" ySplit="1" topLeftCell="M1566" activePane="bottomRight" state="frozen"/>
      <selection pane="topRight" activeCell="C1" sqref="C1"/>
      <selection pane="bottomLeft" activeCell="A2" sqref="A2"/>
      <selection pane="bottomRight" activeCell="AC1614" sqref="AC161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122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122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122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122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122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125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125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122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125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125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125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122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122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122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122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122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122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122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122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122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122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122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150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150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122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151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122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122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151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122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151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122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151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151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122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151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122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122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151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151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122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151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122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186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186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122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151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196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186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122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151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186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151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186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122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151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122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151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122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151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122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122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122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122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122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122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151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122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186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151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122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151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186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122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151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186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151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122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151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151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122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151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186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122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151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186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151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186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151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186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122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125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186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151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122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125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</sheetData>
  <autoFilter ref="A1:AO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D38" sqref="AD38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190</v>
      </c>
      <c r="AK1" s="46" t="s">
        <v>50</v>
      </c>
      <c r="AL1" s="46" t="s">
        <v>245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246</v>
      </c>
      <c r="AS1" s="47" t="s">
        <v>108</v>
      </c>
    </row>
    <row r="2" spans="1:45" x14ac:dyDescent="0.25">
      <c r="A2" s="2" t="s">
        <v>31</v>
      </c>
      <c r="B2" s="1" t="s">
        <v>54</v>
      </c>
      <c r="C2" s="2" t="s">
        <v>70</v>
      </c>
      <c r="D2" s="2">
        <v>1</v>
      </c>
      <c r="E2" s="2"/>
      <c r="F2" s="2"/>
      <c r="G2" s="12">
        <f>SUMIFS('BA History S3'!C:C,'BA History S3'!B:B,A2)</f>
        <v>9</v>
      </c>
      <c r="H2" s="27">
        <f>AVERAGEIFS('BA History S3'!C:C,'BA History S3'!B:B,A2)</f>
        <v>9</v>
      </c>
      <c r="I2" s="13">
        <f t="array" ref="I2">MAX(IF('BA History S3'!B:B=A2, 'BA History S3'!C:C))</f>
        <v>9</v>
      </c>
      <c r="J2" s="12">
        <f>COUNTIFS('BA History S3'!B:B,A2,'BA History S3'!D:D, 1)</f>
        <v>0</v>
      </c>
      <c r="K2" s="2">
        <f>COUNTIFS('BA History S3'!B:B,A2,'BA History S3'!D:D, 0)</f>
        <v>1</v>
      </c>
      <c r="L2" s="33">
        <f>LOOKUP(2, 1/('BA History S3'!$B:$B=A2), 'BA History S3'!$AO:$AO)</f>
        <v>0</v>
      </c>
      <c r="M2" s="12">
        <f>SUMIFS('BA History S3'!F:F,'BA History S3'!B:B,A2)</f>
        <v>1</v>
      </c>
      <c r="N2" s="2">
        <f>SUMIFS('BA History S3'!E:E,'BA History S3'!B:B,A2)-M2</f>
        <v>3</v>
      </c>
      <c r="O2" s="33">
        <f>LOOKUP(2, 1/('BA History S3'!$B:$B=A2), 'BA History S3'!$AM:$AM)</f>
        <v>0.25</v>
      </c>
      <c r="P2" s="12">
        <f>SUMIFS('BA History S3'!H:H,'BA History S3'!B:B,A2)</f>
        <v>6</v>
      </c>
      <c r="Q2" s="2">
        <f>SUMIFS('BA History S3'!G:G,'BA History S3'!B:B,A2)-P2</f>
        <v>9</v>
      </c>
      <c r="R2" s="43">
        <f>LOOKUP(2, 1/('BA History S3'!$B:$B=A2), 'BA History S3'!$AN:$AN)</f>
        <v>0.4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0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S3'!$B:$B,$A2,'BA History S3'!U:U, 1)</f>
        <v>0</v>
      </c>
      <c r="AD2" s="2">
        <f>COUNTIFS('BA History S3'!$B:$B,$A2,'BA History S3'!V:V, 1)</f>
        <v>0</v>
      </c>
      <c r="AE2" s="2">
        <f>COUNTIFS('BA History S3'!$B:$B,$A2,'BA History S3'!W:W, 1)</f>
        <v>0</v>
      </c>
      <c r="AF2" s="2">
        <f>COUNTIFS('BA History S3'!$B:$B,$A2,'BA History S3'!X:X, 1)</f>
        <v>0</v>
      </c>
      <c r="AG2" s="2">
        <f>COUNTIFS('BA History S3'!$B:$B,$A2,'BA History S3'!Y:Y, 1)</f>
        <v>0</v>
      </c>
      <c r="AH2" s="2">
        <f>COUNTIFS('BA History S3'!$B:$B,$A2,'BA History S3'!Z:Z, 1)</f>
        <v>0</v>
      </c>
      <c r="AI2" s="2">
        <f>COUNTIFS('BA History S3'!$B:$B,$A2,'BA History S3'!AA:AA, 1)</f>
        <v>0</v>
      </c>
      <c r="AJ2" s="2">
        <f>COUNTIFS('BA History S3'!$B:$B,$A2,'BA History S3'!AB:AB, 1)</f>
        <v>0</v>
      </c>
      <c r="AK2" s="2">
        <f>COUNTIFS('BA History S3'!$B:$B,$A2,'BA History S3'!AC:AC, 1)</f>
        <v>0</v>
      </c>
      <c r="AL2" s="2">
        <f>COUNTIFS('BA History S3'!$B:$B,$A2,'BA History S3'!AD:AD, 1)</f>
        <v>0</v>
      </c>
      <c r="AM2" s="2">
        <f>COUNTIFS('BA History S3'!$B:$B,$A2,'BA History S3'!AE:AE, 1)</f>
        <v>0</v>
      </c>
      <c r="AN2" s="2">
        <f>COUNTIFS('BA History S3'!$B:$B,$A2,'BA History S3'!AF:AF, 1)</f>
        <v>0</v>
      </c>
      <c r="AO2" s="2">
        <f>COUNTIFS('BA History S3'!$B:$B,$A2,'BA History S3'!AG:AG, 1)</f>
        <v>0</v>
      </c>
      <c r="AP2" s="2">
        <f>COUNTIFS('BA History S3'!$B:$B,$A2,'BA History S3'!AH:AH, 1)</f>
        <v>1</v>
      </c>
      <c r="AQ2" s="2">
        <f>COUNTIFS('BA History S3'!$B:$B,$A2,'BA History S3'!AI:AI, 1)</f>
        <v>0</v>
      </c>
      <c r="AR2" s="2">
        <f>COUNTIFS('BA History S3'!$B:$B,$A2,'BA History S3'!AJ:AJ, 1)</f>
        <v>0</v>
      </c>
      <c r="AS2" s="2">
        <f>COUNTIFS('BA History S3'!$B:$B,$A2,'BA History S3'!AK:AK, 1)</f>
        <v>0</v>
      </c>
    </row>
    <row r="3" spans="1:45" x14ac:dyDescent="0.25">
      <c r="A3" s="2" t="s">
        <v>65</v>
      </c>
      <c r="B3" s="2" t="s">
        <v>70</v>
      </c>
      <c r="C3" s="2" t="s">
        <v>70</v>
      </c>
      <c r="D3" s="2"/>
      <c r="E3" s="2">
        <v>1</v>
      </c>
      <c r="F3" s="2"/>
      <c r="G3" s="12">
        <f>SUMIFS('BA History S3'!C:C,'BA History S3'!B:B,A3)</f>
        <v>36</v>
      </c>
      <c r="H3" s="27">
        <f>AVERAGEIFS('BA History S3'!C:C,'BA History S3'!B:B,A3)</f>
        <v>18</v>
      </c>
      <c r="I3" s="13">
        <f t="array" ref="I3">MAX(IF('BA History S3'!B:B=A3, 'BA History S3'!C:C))</f>
        <v>22</v>
      </c>
      <c r="J3" s="12">
        <f>COUNTIFS('BA History S3'!B:B,A3,'BA History S3'!D:D, 1)</f>
        <v>1</v>
      </c>
      <c r="K3" s="2">
        <f>COUNTIFS('BA History S3'!B:B,A3,'BA History S3'!D:D, 0)</f>
        <v>1</v>
      </c>
      <c r="L3" s="33">
        <f>LOOKUP(2, 1/('BA History S3'!$B:$B=A3), 'BA History S3'!$AO:$AO)</f>
        <v>0.5</v>
      </c>
      <c r="M3" s="12">
        <f>SUMIFS('BA History S3'!F:F,'BA History S3'!B:B,A3)</f>
        <v>4</v>
      </c>
      <c r="N3" s="2">
        <f>SUMIFS('BA History S3'!E:E,'BA History S3'!B:B,A3)-M3</f>
        <v>4</v>
      </c>
      <c r="O3" s="33">
        <f>LOOKUP(2, 1/('BA History S3'!$B:$B=A3), 'BA History S3'!$AM:$AM)</f>
        <v>0.5</v>
      </c>
      <c r="P3" s="12">
        <f>SUMIFS('BA History S3'!H:H,'BA History S3'!B:B,A3)</f>
        <v>16</v>
      </c>
      <c r="Q3" s="2">
        <f>SUMIFS('BA History S3'!G:G,'BA History S3'!B:B,A3)-P3</f>
        <v>12</v>
      </c>
      <c r="R3" s="43">
        <f>LOOKUP(2, 1/('BA History S3'!$B:$B=A3), 'BA History S3'!$AN:$AN)</f>
        <v>0.58499999999999996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1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S3'!$B:$B,$A3,'BA History S3'!U:U, 1)</f>
        <v>0</v>
      </c>
      <c r="AD3" s="2">
        <f>COUNTIFS('BA History S3'!$B:$B,$A3,'BA History S3'!V:V, 1)</f>
        <v>0</v>
      </c>
      <c r="AE3" s="2">
        <f>COUNTIFS('BA History S3'!$B:$B,$A3,'BA History S3'!W:W, 1)</f>
        <v>1</v>
      </c>
      <c r="AF3" s="2">
        <f>COUNTIFS('BA History S3'!$B:$B,$A3,'BA History S3'!X:X, 1)</f>
        <v>0</v>
      </c>
      <c r="AG3" s="2">
        <f>COUNTIFS('BA History S3'!$B:$B,$A3,'BA History S3'!Y:Y, 1)</f>
        <v>0</v>
      </c>
      <c r="AH3" s="2">
        <f>COUNTIFS('BA History S3'!$B:$B,$A3,'BA History S3'!Z:Z, 1)</f>
        <v>0</v>
      </c>
      <c r="AI3" s="2">
        <f>COUNTIFS('BA History S3'!$B:$B,$A3,'BA History S3'!AA:AA, 1)</f>
        <v>0</v>
      </c>
      <c r="AJ3" s="2">
        <f>COUNTIFS('BA History S3'!$B:$B,$A3,'BA History S3'!AB:AB, 1)</f>
        <v>0</v>
      </c>
      <c r="AK3" s="2">
        <f>COUNTIFS('BA History S3'!$B:$B,$A3,'BA History S3'!AC:AC, 1)</f>
        <v>1</v>
      </c>
      <c r="AL3" s="2">
        <f>COUNTIFS('BA History S3'!$B:$B,$A3,'BA History S3'!AD:AD, 1)</f>
        <v>0</v>
      </c>
      <c r="AM3" s="2">
        <f>COUNTIFS('BA History S3'!$B:$B,$A3,'BA History S3'!AE:AE, 1)</f>
        <v>0</v>
      </c>
      <c r="AN3" s="2">
        <f>COUNTIFS('BA History S3'!$B:$B,$A3,'BA History S3'!AF:AF, 1)</f>
        <v>0</v>
      </c>
      <c r="AO3" s="2">
        <f>COUNTIFS('BA History S3'!$B:$B,$A3,'BA History S3'!AG:AG, 1)</f>
        <v>0</v>
      </c>
      <c r="AP3" s="2">
        <f>COUNTIFS('BA History S3'!$B:$B,$A3,'BA History S3'!AH:AH, 1)</f>
        <v>1</v>
      </c>
      <c r="AQ3" s="2">
        <f>COUNTIFS('BA History S3'!$B:$B,$A3,'BA History S3'!AI:AI, 1)</f>
        <v>0</v>
      </c>
      <c r="AR3" s="2">
        <f>COUNTIFS('BA History S3'!$B:$B,$A3,'BA History S3'!AJ:AJ, 1)</f>
        <v>0</v>
      </c>
      <c r="AS3" s="2">
        <f>COUNTIFS('BA History S3'!$B:$B,$A3,'BA History S3'!AK:AK, 1)</f>
        <v>0</v>
      </c>
    </row>
    <row r="4" spans="1:45" x14ac:dyDescent="0.25">
      <c r="A4" s="2" t="s">
        <v>151</v>
      </c>
      <c r="B4" s="1" t="s">
        <v>54</v>
      </c>
      <c r="C4" s="1" t="s">
        <v>131</v>
      </c>
      <c r="D4" s="2">
        <v>2</v>
      </c>
      <c r="E4" s="2"/>
      <c r="F4" s="2"/>
      <c r="G4" s="12">
        <f>SUMIFS('BA History S3'!C:C,'BA History S3'!B:B,A4)</f>
        <v>33</v>
      </c>
      <c r="H4" s="27">
        <f>AVERAGEIFS('BA History S3'!C:C,'BA History S3'!B:B,A4)</f>
        <v>33</v>
      </c>
      <c r="I4" s="13">
        <f t="array" ref="I4">MAX(IF('BA History S3'!B:B=A4, 'BA History S3'!C:C))</f>
        <v>33</v>
      </c>
      <c r="J4" s="12">
        <f>COUNTIFS('BA History S3'!B:B,A4,'BA History S3'!D:D, 1)</f>
        <v>1</v>
      </c>
      <c r="K4" s="2">
        <f>COUNTIFS('BA History S3'!B:B,A4,'BA History S3'!D:D, 0)</f>
        <v>0</v>
      </c>
      <c r="L4" s="33">
        <f>LOOKUP(2, 1/('BA History S3'!$B:$B=A4), 'BA History S3'!$AO:$AO)</f>
        <v>1</v>
      </c>
      <c r="M4" s="12">
        <f>SUMIFS('BA History S3'!F:F,'BA History S3'!B:B,A4)</f>
        <v>3</v>
      </c>
      <c r="N4" s="2">
        <f>SUMIFS('BA History S3'!E:E,'BA History S3'!B:B,A4)-M4</f>
        <v>1</v>
      </c>
      <c r="O4" s="33">
        <f>LOOKUP(2, 1/('BA History S3'!$B:$B=A4), 'BA History S3'!$AM:$AM)</f>
        <v>0.75</v>
      </c>
      <c r="P4" s="12">
        <f>SUMIFS('BA History S3'!H:H,'BA History S3'!B:B,A4)</f>
        <v>9</v>
      </c>
      <c r="Q4" s="2">
        <f>SUMIFS('BA History S3'!G:G,'BA History S3'!B:B,A4)-P4</f>
        <v>6</v>
      </c>
      <c r="R4" s="43">
        <f>LOOKUP(2, 1/('BA History S3'!$B:$B=A4), 'BA History S3'!$AN:$AN)</f>
        <v>0.6</v>
      </c>
      <c r="S4" s="2">
        <f>COUNTIFS('BA History S3'!$B:$B,$A$4,'BA History S3'!K:K, 1)</f>
        <v>0</v>
      </c>
      <c r="T4" s="2">
        <f>COUNTIFS('BA History S3'!$B:$B,$A$4,'BA History S3'!L:L, 1)</f>
        <v>0</v>
      </c>
      <c r="U4" s="2">
        <f>COUNTIFS('BA History S3'!$B:$B,$A$4,'BA History S3'!M:M, 1)</f>
        <v>0</v>
      </c>
      <c r="V4" s="2">
        <f>COUNTIFS('BA History S3'!$B:$B,$A$4,'BA History S3'!N:N, 1)</f>
        <v>0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0</v>
      </c>
      <c r="Z4" s="2">
        <f>COUNTIFS('BA History S3'!$B:$B,$A$4,'BA History S3'!R:R, 1)</f>
        <v>0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S3'!$B:$B,$A4,'BA History S3'!U:U, 1)</f>
        <v>0</v>
      </c>
      <c r="AD4" s="2">
        <f>COUNTIFS('BA History S3'!$B:$B,$A4,'BA History S3'!V:V, 1)</f>
        <v>0</v>
      </c>
      <c r="AE4" s="2">
        <f>COUNTIFS('BA History S3'!$B:$B,$A4,'BA History S3'!W:W, 1)</f>
        <v>0</v>
      </c>
      <c r="AF4" s="2">
        <f>COUNTIFS('BA History S3'!$B:$B,$A4,'BA History S3'!X:X, 1)</f>
        <v>0</v>
      </c>
      <c r="AG4" s="2">
        <f>COUNTIFS('BA History S3'!$B:$B,$A4,'BA History S3'!Y:Y, 1)</f>
        <v>0</v>
      </c>
      <c r="AH4" s="2">
        <f>COUNTIFS('BA History S3'!$B:$B,$A4,'BA History S3'!Z:Z, 1)</f>
        <v>0</v>
      </c>
      <c r="AI4" s="2">
        <f>COUNTIFS('BA History S3'!$B:$B,$A4,'BA History S3'!AA:AA, 1)</f>
        <v>0</v>
      </c>
      <c r="AJ4" s="2">
        <f>COUNTIFS('BA History S3'!$B:$B,$A4,'BA History S3'!AB:AB, 1)</f>
        <v>0</v>
      </c>
      <c r="AK4" s="2">
        <f>COUNTIFS('BA History S3'!$B:$B,$A4,'BA History S3'!AC:AC, 1)</f>
        <v>0</v>
      </c>
      <c r="AL4" s="2">
        <f>COUNTIFS('BA History S3'!$B:$B,$A4,'BA History S3'!AD:AD, 1)</f>
        <v>0</v>
      </c>
      <c r="AM4" s="2">
        <f>COUNTIFS('BA History S3'!$B:$B,$A4,'BA History S3'!AE:AE, 1)</f>
        <v>0</v>
      </c>
      <c r="AN4" s="2">
        <f>COUNTIFS('BA History S3'!$B:$B,$A4,'BA History S3'!AF:AF, 1)</f>
        <v>1</v>
      </c>
      <c r="AO4" s="2">
        <f>COUNTIFS('BA History S3'!$B:$B,$A4,'BA History S3'!AG:AG, 1)</f>
        <v>1</v>
      </c>
      <c r="AP4" s="2">
        <f>COUNTIFS('BA History S3'!$B:$B,$A4,'BA History S3'!AH:AH, 1)</f>
        <v>0</v>
      </c>
      <c r="AQ4" s="2">
        <f>COUNTIFS('BA History S3'!$B:$B,$A4,'BA History S3'!AI:AI, 1)</f>
        <v>1</v>
      </c>
      <c r="AR4" s="2">
        <f>COUNTIFS('BA History S3'!$B:$B,$A4,'BA History S3'!AJ:AJ, 1)</f>
        <v>0</v>
      </c>
      <c r="AS4" s="2">
        <f>COUNTIFS('BA History S3'!$B:$B,$A4,'BA History S3'!AK:AK, 1)</f>
        <v>0</v>
      </c>
    </row>
    <row r="5" spans="1:45" x14ac:dyDescent="0.25">
      <c r="A5" s="2" t="s">
        <v>186</v>
      </c>
      <c r="B5" s="1" t="s">
        <v>54</v>
      </c>
      <c r="C5" s="2" t="s">
        <v>70</v>
      </c>
      <c r="D5" s="2"/>
      <c r="E5" s="2"/>
      <c r="F5" s="2"/>
      <c r="G5" s="12">
        <f>SUMIFS('BA History S3'!C:C,'BA History S3'!B:B,A5)</f>
        <v>20</v>
      </c>
      <c r="H5" s="27">
        <f>AVERAGEIFS('BA History S3'!C:C,'BA History S3'!B:B,A5)</f>
        <v>10</v>
      </c>
      <c r="I5" s="13">
        <f t="array" ref="I5">MAX(IF('BA History S3'!B:B=A5, 'BA History S3'!C:C))</f>
        <v>13</v>
      </c>
      <c r="J5" s="12">
        <f>COUNTIFS('BA History S3'!B:B,A5,'BA History S3'!D:D, 1)</f>
        <v>1</v>
      </c>
      <c r="K5" s="2">
        <f>COUNTIFS('BA History S3'!B:B,A5,'BA History S3'!D:D, 0)</f>
        <v>1</v>
      </c>
      <c r="L5" s="33">
        <f>LOOKUP(2, 1/('BA History S3'!$B:$B=A5), 'BA History S3'!$AO:$AO)</f>
        <v>0.5</v>
      </c>
      <c r="M5" s="12">
        <f>SUMIFS('BA History S3'!F:F,'BA History S3'!B:B,A5)</f>
        <v>4</v>
      </c>
      <c r="N5" s="2">
        <f>SUMIFS('BA History S3'!E:E,'BA History S3'!B:B,A5)-M5</f>
        <v>4</v>
      </c>
      <c r="O5" s="33">
        <f>LOOKUP(2, 1/('BA History S3'!$B:$B=A5), 'BA History S3'!$AM:$AM)</f>
        <v>0.5</v>
      </c>
      <c r="P5" s="12">
        <f>SUMIFS('BA History S3'!H:H,'BA History S3'!B:B,A5)</f>
        <v>16</v>
      </c>
      <c r="Q5" s="2">
        <f>SUMIFS('BA History S3'!G:G,'BA History S3'!B:B,A5)-P5</f>
        <v>12</v>
      </c>
      <c r="R5" s="43">
        <f>LOOKUP(2, 1/('BA History S3'!$B:$B=A5), 'BA History S3'!$AN:$AN)</f>
        <v>0.58499999999999996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1</v>
      </c>
      <c r="V5" s="2">
        <f>COUNTIFS('BA History S3'!$B:$B,$A$5,'BA History S3'!N:N, 1)</f>
        <v>0</v>
      </c>
      <c r="W5" s="2">
        <f>COUNTIFS('BA History S3'!$B:$B,$A$5,'BA History S3'!O:O, 1)</f>
        <v>0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S3'!$B:$B,$A5,'BA History S3'!U:U, 1)</f>
        <v>0</v>
      </c>
      <c r="AD5" s="2">
        <f>COUNTIFS('BA History S3'!$B:$B,$A5,'BA History S3'!V:V, 1)</f>
        <v>0</v>
      </c>
      <c r="AE5" s="2">
        <f>COUNTIFS('BA History S3'!$B:$B,$A5,'BA History S3'!W:W, 1)</f>
        <v>1</v>
      </c>
      <c r="AF5" s="2">
        <f>COUNTIFS('BA History S3'!$B:$B,$A5,'BA History S3'!X:X, 1)</f>
        <v>0</v>
      </c>
      <c r="AG5" s="2">
        <f>COUNTIFS('BA History S3'!$B:$B,$A5,'BA History S3'!Y:Y, 1)</f>
        <v>0</v>
      </c>
      <c r="AH5" s="2">
        <f>COUNTIFS('BA History S3'!$B:$B,$A5,'BA History S3'!Z:Z, 1)</f>
        <v>0</v>
      </c>
      <c r="AI5" s="2">
        <f>COUNTIFS('BA History S3'!$B:$B,$A5,'BA History S3'!AA:AA, 1)</f>
        <v>0</v>
      </c>
      <c r="AJ5" s="2">
        <f>COUNTIFS('BA History S3'!$B:$B,$A5,'BA History S3'!AB:AB, 1)</f>
        <v>0</v>
      </c>
      <c r="AK5" s="2">
        <f>COUNTIFS('BA History S3'!$B:$B,$A5,'BA History S3'!AC:AC, 1)</f>
        <v>1</v>
      </c>
      <c r="AL5" s="2">
        <f>COUNTIFS('BA History S3'!$B:$B,$A5,'BA History S3'!AD:AD, 1)</f>
        <v>0</v>
      </c>
      <c r="AM5" s="2">
        <f>COUNTIFS('BA History S3'!$B:$B,$A5,'BA History S3'!AE:AE, 1)</f>
        <v>0</v>
      </c>
      <c r="AN5" s="2">
        <f>COUNTIFS('BA History S3'!$B:$B,$A5,'BA History S3'!AF:AF, 1)</f>
        <v>0</v>
      </c>
      <c r="AO5" s="2">
        <f>COUNTIFS('BA History S3'!$B:$B,$A5,'BA History S3'!AG:AG, 1)</f>
        <v>0</v>
      </c>
      <c r="AP5" s="2">
        <f>COUNTIFS('BA History S3'!$B:$B,$A5,'BA History S3'!AH:AH, 1)</f>
        <v>1</v>
      </c>
      <c r="AQ5" s="2">
        <f>COUNTIFS('BA History S3'!$B:$B,$A5,'BA History S3'!AI:AI, 1)</f>
        <v>0</v>
      </c>
      <c r="AR5" s="2">
        <f>COUNTIFS('BA History S3'!$B:$B,$A5,'BA History S3'!AJ:AJ, 1)</f>
        <v>0</v>
      </c>
      <c r="AS5" s="2">
        <f>COUNTIFS('BA History S3'!$B:$B,$A5,'BA History S3'!AK:AK, 1)</f>
        <v>0</v>
      </c>
    </row>
    <row r="6" spans="1:45" x14ac:dyDescent="0.25">
      <c r="A6" s="2" t="s">
        <v>118</v>
      </c>
      <c r="B6" s="2" t="s">
        <v>70</v>
      </c>
      <c r="C6" s="2" t="s">
        <v>70</v>
      </c>
      <c r="D6" s="2"/>
      <c r="E6" s="2"/>
      <c r="F6" s="2"/>
      <c r="G6" s="12">
        <f>SUMIFS('BA History S3'!C:C,'BA History S3'!B:B,A6)</f>
        <v>11</v>
      </c>
      <c r="H6" s="27">
        <f>AVERAGEIFS('BA History S3'!C:C,'BA History S3'!B:B,A6)</f>
        <v>11</v>
      </c>
      <c r="I6" s="13">
        <f t="array" ref="I6">MAX(IF('BA History S3'!B:B=A6, 'BA History S3'!C:C))</f>
        <v>11</v>
      </c>
      <c r="J6" s="12">
        <f>COUNTIFS('BA History S3'!B:B,A6,'BA History S3'!D:D, 1)</f>
        <v>1</v>
      </c>
      <c r="K6" s="2">
        <f>COUNTIFS('BA History S3'!B:B,A6,'BA History S3'!D:D, 0)</f>
        <v>0</v>
      </c>
      <c r="L6" s="33">
        <f>LOOKUP(2, 1/('BA History S3'!$B:$B=A6), 'BA History S3'!$AO:$AO)</f>
        <v>1</v>
      </c>
      <c r="M6" s="12">
        <f>SUMIFS('BA History S3'!F:F,'BA History S3'!B:B,A6)</f>
        <v>3</v>
      </c>
      <c r="N6" s="2">
        <f>SUMIFS('BA History S3'!E:E,'BA History S3'!B:B,A6)-M6</f>
        <v>1</v>
      </c>
      <c r="O6" s="33">
        <f>LOOKUP(2, 1/('BA History S3'!$B:$B=A6), 'BA History S3'!$AM:$AM)</f>
        <v>0.75</v>
      </c>
      <c r="P6" s="12">
        <f>SUMIFS('BA History S3'!H:H,'BA History S3'!B:B,A6)</f>
        <v>9</v>
      </c>
      <c r="Q6" s="2">
        <f>SUMIFS('BA History S3'!G:G,'BA History S3'!B:B,A6)-P6</f>
        <v>6</v>
      </c>
      <c r="R6" s="43">
        <f>LOOKUP(2, 1/('BA History S3'!$B:$B=A6), 'BA History S3'!$AN:$AN)</f>
        <v>0.6</v>
      </c>
      <c r="S6" s="2">
        <f>COUNTIFS('BA History S3'!$B:$B,$A$6,'BA History S3'!K:K, 1)</f>
        <v>0</v>
      </c>
      <c r="T6" s="2">
        <f>COUNTIFS('BA History S3'!$B:$B,$A$6,'BA History S3'!L:L, 1)</f>
        <v>0</v>
      </c>
      <c r="U6" s="2">
        <f>COUNTIFS('BA History S3'!$B:$B,$A$6,'BA History S3'!M:M, 1)</f>
        <v>0</v>
      </c>
      <c r="V6" s="2">
        <f>COUNTIFS('BA History S3'!$B:$B,$A$6,'BA History S3'!N:N, 1)</f>
        <v>0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0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S3'!$B:$B,$A6,'BA History S3'!U:U, 1)</f>
        <v>0</v>
      </c>
      <c r="AD6" s="2">
        <f>COUNTIFS('BA History S3'!$B:$B,$A6,'BA History S3'!V:V, 1)</f>
        <v>0</v>
      </c>
      <c r="AE6" s="2">
        <f>COUNTIFS('BA History S3'!$B:$B,$A6,'BA History S3'!W:W, 1)</f>
        <v>0</v>
      </c>
      <c r="AF6" s="2">
        <f>COUNTIFS('BA History S3'!$B:$B,$A6,'BA History S3'!X:X, 1)</f>
        <v>0</v>
      </c>
      <c r="AG6" s="2">
        <f>COUNTIFS('BA History S3'!$B:$B,$A6,'BA History S3'!Y:Y, 1)</f>
        <v>0</v>
      </c>
      <c r="AH6" s="2">
        <f>COUNTIFS('BA History S3'!$B:$B,$A6,'BA History S3'!Z:Z, 1)</f>
        <v>0</v>
      </c>
      <c r="AI6" s="2">
        <f>COUNTIFS('BA History S3'!$B:$B,$A6,'BA History S3'!AA:AA, 1)</f>
        <v>0</v>
      </c>
      <c r="AJ6" s="2">
        <f>COUNTIFS('BA History S3'!$B:$B,$A6,'BA History S3'!AB:AB, 1)</f>
        <v>0</v>
      </c>
      <c r="AK6" s="2">
        <f>COUNTIFS('BA History S3'!$B:$B,$A6,'BA History S3'!AC:AC, 1)</f>
        <v>0</v>
      </c>
      <c r="AL6" s="2">
        <f>COUNTIFS('BA History S3'!$B:$B,$A6,'BA History S3'!AD:AD, 1)</f>
        <v>0</v>
      </c>
      <c r="AM6" s="2">
        <f>COUNTIFS('BA History S3'!$B:$B,$A6,'BA History S3'!AE:AE, 1)</f>
        <v>0</v>
      </c>
      <c r="AN6" s="2">
        <f>COUNTIFS('BA History S3'!$B:$B,$A6,'BA History S3'!AF:AF, 1)</f>
        <v>1</v>
      </c>
      <c r="AO6" s="2">
        <f>COUNTIFS('BA History S3'!$B:$B,$A6,'BA History S3'!AG:AG, 1)</f>
        <v>1</v>
      </c>
      <c r="AP6" s="2">
        <f>COUNTIFS('BA History S3'!$B:$B,$A6,'BA History S3'!AH:AH, 1)</f>
        <v>0</v>
      </c>
      <c r="AQ6" s="2">
        <f>COUNTIFS('BA History S3'!$B:$B,$A6,'BA History S3'!AI:AI, 1)</f>
        <v>1</v>
      </c>
      <c r="AR6" s="2">
        <f>COUNTIFS('BA History S3'!$B:$B,$A6,'BA History S3'!AJ:AJ, 1)</f>
        <v>0</v>
      </c>
      <c r="AS6" s="2">
        <f>COUNTIFS('BA History S3'!$B:$B,$A6,'BA History S3'!AK:AK, 1)</f>
        <v>0</v>
      </c>
    </row>
    <row r="7" spans="1:45" ht="15.75" x14ac:dyDescent="0.25">
      <c r="A7" s="2" t="s">
        <v>122</v>
      </c>
      <c r="B7" s="49" t="s">
        <v>70</v>
      </c>
      <c r="C7" s="2" t="s">
        <v>70</v>
      </c>
      <c r="D7" s="49">
        <v>3</v>
      </c>
      <c r="E7" s="49">
        <v>2</v>
      </c>
      <c r="F7" s="49"/>
      <c r="G7" s="12">
        <f>SUMIFS('BA History S3'!C:C,'BA History S3'!B:B,A7)</f>
        <v>42</v>
      </c>
      <c r="H7" s="27">
        <f>AVERAGEIFS('BA History S3'!C:C,'BA History S3'!B:B,A7)</f>
        <v>21</v>
      </c>
      <c r="I7" s="13">
        <f t="array" ref="I7">MAX(IF('BA History S3'!B:B=A7, 'BA History S3'!C:C))</f>
        <v>24</v>
      </c>
      <c r="J7" s="12">
        <f>COUNTIFS('BA History S3'!B:B,A7,'BA History S3'!D:D, 1)</f>
        <v>1</v>
      </c>
      <c r="K7" s="2">
        <f>COUNTIFS('BA History S3'!B:B,A7,'BA History S3'!D:D, 0)</f>
        <v>1</v>
      </c>
      <c r="L7" s="33">
        <f>LOOKUP(2, 1/('BA History S3'!$B:$B=A7), 'BA History S3'!$AO:$AO)</f>
        <v>0.5</v>
      </c>
      <c r="M7" s="12">
        <f>SUMIFS('BA History S3'!F:F,'BA History S3'!B:B,A7)</f>
        <v>4</v>
      </c>
      <c r="N7" s="2">
        <f>SUMIFS('BA History S3'!E:E,'BA History S3'!B:B,A7)-M7</f>
        <v>4</v>
      </c>
      <c r="O7" s="33">
        <f>LOOKUP(2, 1/('BA History S3'!$B:$B=A7), 'BA History S3'!$AM:$AM)</f>
        <v>0.5</v>
      </c>
      <c r="P7" s="12">
        <f>SUMIFS('BA History S3'!H:H,'BA History S3'!B:B,A7)</f>
        <v>12</v>
      </c>
      <c r="Q7" s="2">
        <f>SUMIFS('BA History S3'!G:G,'BA History S3'!B:B,A7)-P7</f>
        <v>16</v>
      </c>
      <c r="R7" s="43">
        <f>LOOKUP(2, 1/('BA History S3'!$B:$B=A7), 'BA History S3'!$AN:$AN)</f>
        <v>0.41499999999999998</v>
      </c>
      <c r="S7" s="2">
        <f>COUNTIFS('BA History S3'!$B:$B,$A$7,'BA History S3'!K:K, 1)</f>
        <v>0</v>
      </c>
      <c r="T7" s="2">
        <f>COUNTIFS('BA History S3'!$B:$B,$A$7,'BA History S3'!L:L, 1)</f>
        <v>0</v>
      </c>
      <c r="U7" s="2">
        <f>COUNTIFS('BA History S3'!$B:$B,$A$7,'BA History S3'!M:M, 1)</f>
        <v>0</v>
      </c>
      <c r="V7" s="2">
        <f>COUNTIFS('BA History S3'!$B:$B,$A$7,'BA History S3'!N:N, 1)</f>
        <v>1</v>
      </c>
      <c r="W7" s="2">
        <f>COUNTIFS('BA History S3'!$B:$B,$A$7,'BA History S3'!O:O, 1)</f>
        <v>0</v>
      </c>
      <c r="X7" s="2">
        <f>COUNTIFS('BA History S3'!$B:$B,$A$7,'BA History S3'!P:P, 1)</f>
        <v>0</v>
      </c>
      <c r="Y7" s="2">
        <f>COUNTIFS('BA History S3'!$B:$B,$A$7,'BA History S3'!Q:Q, 1)</f>
        <v>0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S3'!$B:$B,$A7,'BA History S3'!U:U, 1)</f>
        <v>0</v>
      </c>
      <c r="AD7" s="2">
        <f>COUNTIFS('BA History S3'!$B:$B,$A7,'BA History S3'!V:V, 1)</f>
        <v>0</v>
      </c>
      <c r="AE7" s="2">
        <f>COUNTIFS('BA History S3'!$B:$B,$A7,'BA History S3'!W:W, 1)</f>
        <v>0</v>
      </c>
      <c r="AF7" s="2">
        <f>COUNTIFS('BA History S3'!$B:$B,$A7,'BA History S3'!X:X, 1)</f>
        <v>0</v>
      </c>
      <c r="AG7" s="2">
        <f>COUNTIFS('BA History S3'!$B:$B,$A7,'BA History S3'!Y:Y, 1)</f>
        <v>0</v>
      </c>
      <c r="AH7" s="2">
        <f>COUNTIFS('BA History S3'!$B:$B,$A7,'BA History S3'!Z:Z, 1)</f>
        <v>0</v>
      </c>
      <c r="AI7" s="2">
        <f>COUNTIFS('BA History S3'!$B:$B,$A7,'BA History S3'!AA:AA, 1)</f>
        <v>0</v>
      </c>
      <c r="AJ7" s="2">
        <f>COUNTIFS('BA History S3'!$B:$B,$A7,'BA History S3'!AB:AB, 1)</f>
        <v>0</v>
      </c>
      <c r="AK7" s="2">
        <f>COUNTIFS('BA History S3'!$B:$B,$A7,'BA History S3'!AC:AC, 1)</f>
        <v>0</v>
      </c>
      <c r="AL7" s="2">
        <f>COUNTIFS('BA History S3'!$B:$B,$A7,'BA History S3'!AD:AD, 1)</f>
        <v>0</v>
      </c>
      <c r="AM7" s="2">
        <f>COUNTIFS('BA History S3'!$B:$B,$A7,'BA History S3'!AE:AE, 1)</f>
        <v>0</v>
      </c>
      <c r="AN7" s="2">
        <f>COUNTIFS('BA History S3'!$B:$B,$A7,'BA History S3'!AF:AF, 1)</f>
        <v>1</v>
      </c>
      <c r="AO7" s="2">
        <f>COUNTIFS('BA History S3'!$B:$B,$A7,'BA History S3'!AG:AG, 1)</f>
        <v>1</v>
      </c>
      <c r="AP7" s="2">
        <f>COUNTIFS('BA History S3'!$B:$B,$A7,'BA History S3'!AH:AH, 1)</f>
        <v>0</v>
      </c>
      <c r="AQ7" s="2">
        <f>COUNTIFS('BA History S3'!$B:$B,$A7,'BA History S3'!AI:AI, 1)</f>
        <v>1</v>
      </c>
      <c r="AR7" s="2">
        <f>COUNTIFS('BA History S3'!$B:$B,$A7,'BA History S3'!AJ:AJ, 1)</f>
        <v>0</v>
      </c>
      <c r="AS7" s="2">
        <f>COUNTIFS('BA History S3'!$B:$B,$A7,'BA History S3'!AK:AK, 1)</f>
        <v>0</v>
      </c>
    </row>
    <row r="8" spans="1:45" x14ac:dyDescent="0.25">
      <c r="A8" s="2" t="s">
        <v>133</v>
      </c>
      <c r="B8" s="2" t="s">
        <v>70</v>
      </c>
      <c r="C8" s="2" t="s">
        <v>70</v>
      </c>
      <c r="D8" s="2">
        <v>1</v>
      </c>
      <c r="E8" s="2"/>
      <c r="F8" s="2"/>
      <c r="G8" s="12">
        <f>SUMIFS('BA History S3'!C:C,'BA History S3'!B:B,A8)</f>
        <v>10</v>
      </c>
      <c r="H8" s="27">
        <f>AVERAGEIFS('BA History S3'!C:C,'BA History S3'!B:B,A8)</f>
        <v>10</v>
      </c>
      <c r="I8" s="13">
        <f t="array" ref="I8">MAX(IF('BA History S3'!B:B=A8, 'BA History S3'!C:C))</f>
        <v>10</v>
      </c>
      <c r="J8" s="12">
        <f>COUNTIFS('BA History S3'!B:B,A8,'BA History S3'!D:D, 1)</f>
        <v>0</v>
      </c>
      <c r="K8" s="2">
        <f>COUNTIFS('BA History S3'!B:B,A8,'BA History S3'!D:D, 0)</f>
        <v>1</v>
      </c>
      <c r="L8" s="33">
        <f>LOOKUP(2, 1/('BA History S3'!$B:$B=A8), 'BA History S3'!$AO:$AO)</f>
        <v>0</v>
      </c>
      <c r="M8" s="12">
        <f>SUMIFS('BA History S3'!F:F,'BA History S3'!B:B,A8)</f>
        <v>1</v>
      </c>
      <c r="N8" s="2">
        <f>SUMIFS('BA History S3'!E:E,'BA History S3'!B:B,A8)-M8</f>
        <v>3</v>
      </c>
      <c r="O8" s="33">
        <f>LOOKUP(2, 1/('BA History S3'!$B:$B=A8), 'BA History S3'!$AM:$AM)</f>
        <v>0.25</v>
      </c>
      <c r="P8" s="12">
        <f>SUMIFS('BA History S3'!H:H,'BA History S3'!B:B,A8)</f>
        <v>3</v>
      </c>
      <c r="Q8" s="2">
        <f>SUMIFS('BA History S3'!G:G,'BA History S3'!B:B,A8)-P8</f>
        <v>10</v>
      </c>
      <c r="R8" s="43">
        <f>LOOKUP(2, 1/('BA History S3'!$B:$B=A8), 'BA History S3'!$AN:$AN)</f>
        <v>0.23</v>
      </c>
      <c r="S8" s="2">
        <f>COUNTIFS('BA History S3'!$B:$B,$A$8,'BA History S3'!K:K, 1)</f>
        <v>0</v>
      </c>
      <c r="T8" s="2">
        <f>COUNTIFS('BA History S3'!$B:$B,$A$8,'BA History S3'!L:L, 1)</f>
        <v>0</v>
      </c>
      <c r="U8" s="2">
        <f>COUNTIFS('BA History S3'!$B:$B,$A$8,'BA History S3'!M:M, 1)</f>
        <v>0</v>
      </c>
      <c r="V8" s="2">
        <f>COUNTIFS('BA History S3'!$B:$B,$A$8,'BA History S3'!N:N, 1)</f>
        <v>1</v>
      </c>
      <c r="W8" s="2">
        <f>COUNTIFS('BA History S3'!$B:$B,$A$8,'BA History S3'!O:O, 1)</f>
        <v>0</v>
      </c>
      <c r="X8" s="2">
        <f>COUNTIFS('BA History S3'!$B:$B,$A$8,'BA History S3'!P:P, 1)</f>
        <v>0</v>
      </c>
      <c r="Y8" s="2">
        <f>COUNTIFS('BA History S3'!$B:$B,$A$8,'BA History S3'!Q:Q, 1)</f>
        <v>0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S3'!$B:$B,$A8,'BA History S3'!U:U, 1)</f>
        <v>0</v>
      </c>
      <c r="AD8" s="2">
        <f>COUNTIFS('BA History S3'!$B:$B,$A8,'BA History S3'!V:V, 1)</f>
        <v>0</v>
      </c>
      <c r="AE8" s="2">
        <f>COUNTIFS('BA History S3'!$B:$B,$A8,'BA History S3'!W:W, 1)</f>
        <v>0</v>
      </c>
      <c r="AF8" s="2">
        <f>COUNTIFS('BA History S3'!$B:$B,$A8,'BA History S3'!X:X, 1)</f>
        <v>0</v>
      </c>
      <c r="AG8" s="2">
        <f>COUNTIFS('BA History S3'!$B:$B,$A8,'BA History S3'!Y:Y, 1)</f>
        <v>0</v>
      </c>
      <c r="AH8" s="2">
        <f>COUNTIFS('BA History S3'!$B:$B,$A8,'BA History S3'!Z:Z, 1)</f>
        <v>0</v>
      </c>
      <c r="AI8" s="2">
        <f>COUNTIFS('BA History S3'!$B:$B,$A8,'BA History S3'!AA:AA, 1)</f>
        <v>0</v>
      </c>
      <c r="AJ8" s="2">
        <f>COUNTIFS('BA History S3'!$B:$B,$A8,'BA History S3'!AB:AB, 1)</f>
        <v>0</v>
      </c>
      <c r="AK8" s="2">
        <f>COUNTIFS('BA History S3'!$B:$B,$A8,'BA History S3'!AC:AC, 1)</f>
        <v>0</v>
      </c>
      <c r="AL8" s="2">
        <f>COUNTIFS('BA History S3'!$B:$B,$A8,'BA History S3'!AD:AD, 1)</f>
        <v>0</v>
      </c>
      <c r="AM8" s="2">
        <f>COUNTIFS('BA History S3'!$B:$B,$A8,'BA History S3'!AE:AE, 1)</f>
        <v>0</v>
      </c>
      <c r="AN8" s="2">
        <f>COUNTIFS('BA History S3'!$B:$B,$A8,'BA History S3'!AF:AF, 1)</f>
        <v>0</v>
      </c>
      <c r="AO8" s="2">
        <f>COUNTIFS('BA History S3'!$B:$B,$A8,'BA History S3'!AG:AG, 1)</f>
        <v>0</v>
      </c>
      <c r="AP8" s="2">
        <f>COUNTIFS('BA History S3'!$B:$B,$A8,'BA History S3'!AH:AH, 1)</f>
        <v>0</v>
      </c>
      <c r="AQ8" s="2">
        <f>COUNTIFS('BA History S3'!$B:$B,$A8,'BA History S3'!AI:AI, 1)</f>
        <v>0</v>
      </c>
      <c r="AR8" s="2">
        <f>COUNTIFS('BA History S3'!$B:$B,$A8,'BA History S3'!AJ:AJ, 1)</f>
        <v>0</v>
      </c>
      <c r="AS8" s="2">
        <f>COUNTIFS('BA History S3'!$B:$B,$A8,'BA History S3'!AK:AK, 1)</f>
        <v>0</v>
      </c>
    </row>
    <row r="9" spans="1:45" x14ac:dyDescent="0.25">
      <c r="A9" s="2" t="s">
        <v>2</v>
      </c>
      <c r="B9" s="1" t="s">
        <v>130</v>
      </c>
      <c r="C9" s="2" t="s">
        <v>70</v>
      </c>
      <c r="D9" s="1">
        <v>2</v>
      </c>
      <c r="E9" s="1">
        <v>1</v>
      </c>
      <c r="G9" s="12">
        <f>SUMIFS('BA History S3'!C:C,'BA History S3'!B:B,A9)</f>
        <v>25</v>
      </c>
      <c r="H9" s="27">
        <f>AVERAGEIFS('BA History S3'!C:C,'BA History S3'!B:B,A9)</f>
        <v>25</v>
      </c>
      <c r="I9" s="13">
        <f t="array" ref="I9">MAX(IF('BA History S3'!B:B=A9, 'BA History S3'!C:C))</f>
        <v>25</v>
      </c>
      <c r="J9" s="12">
        <f>COUNTIFS('BA History S3'!B:B,A9,'BA History S3'!D:D, 1)</f>
        <v>1</v>
      </c>
      <c r="K9" s="2">
        <f>COUNTIFS('BA History S3'!B:B,A9,'BA History S3'!D:D, 0)</f>
        <v>0</v>
      </c>
      <c r="L9" s="33">
        <f>LOOKUP(2, 1/('BA History S3'!$B:$B=A9), 'BA History S3'!$AO:$AO)</f>
        <v>1</v>
      </c>
      <c r="M9" s="12">
        <f>SUMIFS('BA History S3'!F:F,'BA History S3'!B:B,A9)</f>
        <v>3</v>
      </c>
      <c r="N9" s="2">
        <f>SUMIFS('BA History S3'!E:E,'BA History S3'!B:B,A9)-M9</f>
        <v>1</v>
      </c>
      <c r="O9" s="33">
        <f>LOOKUP(2, 1/('BA History S3'!$B:$B=A9), 'BA History S3'!$AM:$AM)</f>
        <v>0.75</v>
      </c>
      <c r="P9" s="12">
        <f>SUMIFS('BA History S3'!H:H,'BA History S3'!B:B,A9)</f>
        <v>10</v>
      </c>
      <c r="Q9" s="2">
        <f>SUMIFS('BA History S3'!G:G,'BA History S3'!B:B,A9)-P9</f>
        <v>3</v>
      </c>
      <c r="R9" s="43">
        <f>LOOKUP(2, 1/('BA History S3'!$B:$B=A9), 'BA History S3'!$AN:$AN)</f>
        <v>0.77</v>
      </c>
      <c r="S9" s="2">
        <f>COUNTIFS('BA History S3'!$B:$B,$A$9,'BA History S3'!K:K, 1)</f>
        <v>0</v>
      </c>
      <c r="T9" s="2">
        <f>COUNTIFS('BA History S3'!$B:$B,$A$9,'BA History S3'!L:L, 1)</f>
        <v>0</v>
      </c>
      <c r="U9" s="2">
        <f>COUNTIFS('BA History S3'!$B:$B,$A$9,'BA History S3'!M:M, 1)</f>
        <v>1</v>
      </c>
      <c r="V9" s="2">
        <f>COUNTIFS('BA History S3'!$B:$B,$A$9,'BA History S3'!N:N, 1)</f>
        <v>0</v>
      </c>
      <c r="W9" s="2">
        <f>COUNTIFS('BA History S3'!$B:$B,$A$9,'BA History S3'!O:O, 1)</f>
        <v>0</v>
      </c>
      <c r="X9" s="2">
        <f>COUNTIFS('BA History S3'!$B:$B,$A$9,'BA History S3'!P:P, 1)</f>
        <v>0</v>
      </c>
      <c r="Y9" s="2">
        <f>COUNTIFS('BA History S3'!$B:$B,$A$9,'BA History S3'!Q:Q, 1)</f>
        <v>0</v>
      </c>
      <c r="Z9" s="2">
        <f>COUNTIFS('BA History S3'!$B:$B,$A$9,'BA History S3'!R:R, 1)</f>
        <v>0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S3'!$B:$B,$A9,'BA History S3'!U:U, 1)</f>
        <v>0</v>
      </c>
      <c r="AD9" s="2">
        <f>COUNTIFS('BA History S3'!$B:$B,$A9,'BA History S3'!V:V, 1)</f>
        <v>0</v>
      </c>
      <c r="AE9" s="2">
        <f>COUNTIFS('BA History S3'!$B:$B,$A9,'BA History S3'!W:W, 1)</f>
        <v>1</v>
      </c>
      <c r="AF9" s="2">
        <f>COUNTIFS('BA History S3'!$B:$B,$A9,'BA History S3'!X:X, 1)</f>
        <v>0</v>
      </c>
      <c r="AG9" s="2">
        <f>COUNTIFS('BA History S3'!$B:$B,$A9,'BA History S3'!Y:Y, 1)</f>
        <v>0</v>
      </c>
      <c r="AH9" s="2">
        <f>COUNTIFS('BA History S3'!$B:$B,$A9,'BA History S3'!Z:Z, 1)</f>
        <v>0</v>
      </c>
      <c r="AI9" s="2">
        <f>COUNTIFS('BA History S3'!$B:$B,$A9,'BA History S3'!AA:AA, 1)</f>
        <v>0</v>
      </c>
      <c r="AJ9" s="2">
        <f>COUNTIFS('BA History S3'!$B:$B,$A9,'BA History S3'!AB:AB, 1)</f>
        <v>0</v>
      </c>
      <c r="AK9" s="2">
        <f>COUNTIFS('BA History S3'!$B:$B,$A9,'BA History S3'!AC:AC, 1)</f>
        <v>1</v>
      </c>
      <c r="AL9" s="2">
        <f>COUNTIFS('BA History S3'!$B:$B,$A9,'BA History S3'!AD:AD, 1)</f>
        <v>0</v>
      </c>
      <c r="AM9" s="2">
        <f>COUNTIFS('BA History S3'!$B:$B,$A9,'BA History S3'!AE:AE, 1)</f>
        <v>0</v>
      </c>
      <c r="AN9" s="2">
        <f>COUNTIFS('BA History S3'!$B:$B,$A9,'BA History S3'!AF:AF, 1)</f>
        <v>0</v>
      </c>
      <c r="AO9" s="2">
        <f>COUNTIFS('BA History S3'!$B:$B,$A9,'BA History S3'!AG:AG, 1)</f>
        <v>0</v>
      </c>
      <c r="AP9" s="2">
        <f>COUNTIFS('BA History S3'!$B:$B,$A9,'BA History S3'!AH:AH, 1)</f>
        <v>0</v>
      </c>
      <c r="AQ9" s="2">
        <f>COUNTIFS('BA History S3'!$B:$B,$A9,'BA History S3'!AI:AI, 1)</f>
        <v>0</v>
      </c>
      <c r="AR9" s="2">
        <f>COUNTIFS('BA History S3'!$B:$B,$A9,'BA History S3'!AJ:AJ, 1)</f>
        <v>0</v>
      </c>
      <c r="AS9" s="2">
        <f>COUNTIFS('BA History S3'!$B:$B,$A9,'BA History S3'!AK:AK, 1)</f>
        <v>0</v>
      </c>
    </row>
    <row r="10" spans="1:45" x14ac:dyDescent="0.25">
      <c r="A10" s="2" t="s">
        <v>5</v>
      </c>
      <c r="B10" s="1" t="s">
        <v>130</v>
      </c>
      <c r="C10" s="2" t="s">
        <v>70</v>
      </c>
      <c r="D10" s="1">
        <v>1</v>
      </c>
      <c r="E10" s="1">
        <v>1</v>
      </c>
      <c r="G10" s="12">
        <f>SUMIFS('BA History S3'!C:C,'BA History S3'!B:B,A10)</f>
        <v>32</v>
      </c>
      <c r="H10" s="27">
        <f>AVERAGEIFS('BA History S3'!C:C,'BA History S3'!B:B,A10)</f>
        <v>16</v>
      </c>
      <c r="I10" s="13">
        <f t="array" ref="I10">MAX(IF('BA History S3'!B:B=A10, 'BA History S3'!C:C))</f>
        <v>17</v>
      </c>
      <c r="J10" s="12">
        <f>COUNTIFS('BA History S3'!B:B,A10,'BA History S3'!D:D, 1)</f>
        <v>2</v>
      </c>
      <c r="K10" s="2">
        <f>COUNTIFS('BA History S3'!B:B,A10,'BA History S3'!D:D, 0)</f>
        <v>0</v>
      </c>
      <c r="L10" s="33">
        <f>LOOKUP(2, 1/('BA History S3'!$B:$B=A10), 'BA History S3'!$AO:$AO)</f>
        <v>1</v>
      </c>
      <c r="M10" s="12">
        <f>SUMIFS('BA History S3'!F:F,'BA History S3'!B:B,A10)</f>
        <v>6</v>
      </c>
      <c r="N10" s="2">
        <f>SUMIFS('BA History S3'!E:E,'BA History S3'!B:B,A10)-M10</f>
        <v>2</v>
      </c>
      <c r="O10" s="33">
        <f>LOOKUP(2, 1/('BA History S3'!$B:$B=A10), 'BA History S3'!$AM:$AM)</f>
        <v>0.75</v>
      </c>
      <c r="P10" s="12">
        <f>SUMIFS('BA History S3'!H:H,'BA History S3'!B:B,A10)</f>
        <v>19</v>
      </c>
      <c r="Q10" s="2">
        <f>SUMIFS('BA History S3'!G:G,'BA History S3'!B:B,A10)-P10</f>
        <v>9</v>
      </c>
      <c r="R10" s="43">
        <f>LOOKUP(2, 1/('BA History S3'!$B:$B=A10), 'BA History S3'!$AN:$AN)</f>
        <v>0.68500000000000005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0</v>
      </c>
      <c r="W10" s="2">
        <f>COUNTIFS('BA History S3'!$B:$B,$A$10,'BA History S3'!O:O, 1)</f>
        <v>0</v>
      </c>
      <c r="X10" s="2">
        <f>COUNTIFS('BA History S3'!$B:$B,$A$10,'BA History S3'!P:P, 1)</f>
        <v>0</v>
      </c>
      <c r="Y10" s="2">
        <f>COUNTIFS('BA History S3'!$B:$B,$A$10,'BA History S3'!Q:Q, 1)</f>
        <v>0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S3'!$B:$B,$A10,'BA History S3'!U:U, 1)</f>
        <v>0</v>
      </c>
      <c r="AD10" s="2">
        <f>COUNTIFS('BA History S3'!$B:$B,$A10,'BA History S3'!V:V, 1)</f>
        <v>0</v>
      </c>
      <c r="AE10" s="2">
        <f>COUNTIFS('BA History S3'!$B:$B,$A10,'BA History S3'!W:W, 1)</f>
        <v>1</v>
      </c>
      <c r="AF10" s="2">
        <f>COUNTIFS('BA History S3'!$B:$B,$A10,'BA History S3'!X:X, 1)</f>
        <v>0</v>
      </c>
      <c r="AG10" s="2">
        <f>COUNTIFS('BA History S3'!$B:$B,$A10,'BA History S3'!Y:Y, 1)</f>
        <v>0</v>
      </c>
      <c r="AH10" s="2">
        <f>COUNTIFS('BA History S3'!$B:$B,$A10,'BA History S3'!Z:Z, 1)</f>
        <v>0</v>
      </c>
      <c r="AI10" s="2">
        <f>COUNTIFS('BA History S3'!$B:$B,$A10,'BA History S3'!AA:AA, 1)</f>
        <v>0</v>
      </c>
      <c r="AJ10" s="2">
        <f>COUNTIFS('BA History S3'!$B:$B,$A10,'BA History S3'!AB:AB, 1)</f>
        <v>0</v>
      </c>
      <c r="AK10" s="2">
        <f>COUNTIFS('BA History S3'!$B:$B,$A10,'BA History S3'!AC:AC, 1)</f>
        <v>1</v>
      </c>
      <c r="AL10" s="2">
        <f>COUNTIFS('BA History S3'!$B:$B,$A10,'BA History S3'!AD:AD, 1)</f>
        <v>0</v>
      </c>
      <c r="AM10" s="2">
        <f>COUNTIFS('BA History S3'!$B:$B,$A10,'BA History S3'!AE:AE, 1)</f>
        <v>0</v>
      </c>
      <c r="AN10" s="2">
        <f>COUNTIFS('BA History S3'!$B:$B,$A10,'BA History S3'!AF:AF, 1)</f>
        <v>1</v>
      </c>
      <c r="AO10" s="2">
        <f>COUNTIFS('BA History S3'!$B:$B,$A10,'BA History S3'!AG:AG, 1)</f>
        <v>1</v>
      </c>
      <c r="AP10" s="2">
        <f>COUNTIFS('BA History S3'!$B:$B,$A10,'BA History S3'!AH:AH, 1)</f>
        <v>0</v>
      </c>
      <c r="AQ10" s="2">
        <f>COUNTIFS('BA History S3'!$B:$B,$A10,'BA History S3'!AI:AI, 1)</f>
        <v>1</v>
      </c>
      <c r="AR10" s="2">
        <f>COUNTIFS('BA History S3'!$B:$B,$A10,'BA History S3'!AJ:AJ, 1)</f>
        <v>0</v>
      </c>
      <c r="AS10" s="2">
        <f>COUNTIFS('BA History S3'!$B:$B,$A10,'BA History S3'!AK:AK, 1)</f>
        <v>0</v>
      </c>
    </row>
    <row r="11" spans="1:45" x14ac:dyDescent="0.25">
      <c r="A11" s="2" t="s">
        <v>125</v>
      </c>
      <c r="B11" s="1" t="s">
        <v>70</v>
      </c>
      <c r="C11" s="2" t="s">
        <v>70</v>
      </c>
      <c r="G11" s="12">
        <f>SUMIFS('BA History S3'!C:C,'BA History S3'!B:B,A11)</f>
        <v>11</v>
      </c>
      <c r="H11" s="27">
        <f>AVERAGEIFS('BA History S3'!C:C,'BA History S3'!B:B,A11)</f>
        <v>5.5</v>
      </c>
      <c r="I11" s="13">
        <f t="array" ref="I11">MAX(IF('BA History S3'!B:B=A11, 'BA History S3'!C:C))</f>
        <v>6</v>
      </c>
      <c r="J11" s="12">
        <f>COUNTIFS('BA History S3'!B:B,A11,'BA History S3'!D:D, 1)</f>
        <v>1</v>
      </c>
      <c r="K11" s="2">
        <f>COUNTIFS('BA History S3'!B:B,A11,'BA History S3'!D:D, 0)</f>
        <v>1</v>
      </c>
      <c r="L11" s="33">
        <f>LOOKUP(2, 1/('BA History S3'!$B:$B=A11), 'BA History S3'!$AO:$AO)</f>
        <v>0.5</v>
      </c>
      <c r="M11" s="12">
        <f>SUMIFS('BA History S3'!F:F,'BA History S3'!B:B,A11)</f>
        <v>4</v>
      </c>
      <c r="N11" s="2">
        <f>SUMIFS('BA History S3'!E:E,'BA History S3'!B:B,A11)-M11</f>
        <v>4</v>
      </c>
      <c r="O11" s="33">
        <f>LOOKUP(2, 1/('BA History S3'!$B:$B=A11), 'BA History S3'!$AM:$AM)</f>
        <v>0.5</v>
      </c>
      <c r="P11" s="12">
        <f>SUMIFS('BA History S3'!H:H,'BA History S3'!B:B,A11)</f>
        <v>12</v>
      </c>
      <c r="Q11" s="2">
        <f>SUMIFS('BA History S3'!G:G,'BA History S3'!B:B,A11)-P11</f>
        <v>16</v>
      </c>
      <c r="R11" s="43">
        <f>LOOKUP(2, 1/('BA History S3'!$B:$B=A11), 'BA History S3'!$AN:$AN)</f>
        <v>0.41499999999999998</v>
      </c>
      <c r="S11" s="2">
        <f>COUNTIFS('BA History S3'!$B:$B,$A$11,'BA History S3'!K:K, 1)</f>
        <v>0</v>
      </c>
      <c r="T11" s="2">
        <f>COUNTIFS('BA History S3'!$B:$B,$A$11,'BA History S3'!L:L, 1)</f>
        <v>0</v>
      </c>
      <c r="U11" s="2">
        <f>COUNTIFS('BA History S3'!$B:$B,$A$11,'BA History S3'!M:M, 1)</f>
        <v>0</v>
      </c>
      <c r="V11" s="2">
        <f>COUNTIFS('BA History S3'!$B:$B,$A$11,'BA History S3'!N:N, 1)</f>
        <v>1</v>
      </c>
      <c r="W11" s="2">
        <f>COUNTIFS('BA History S3'!$B:$B,$A$11,'BA History S3'!O:O, 1)</f>
        <v>0</v>
      </c>
      <c r="X11" s="2">
        <f>COUNTIFS('BA History S3'!$B:$B,$A$11,'BA History S3'!P:P, 1)</f>
        <v>0</v>
      </c>
      <c r="Y11" s="2">
        <f>COUNTIFS('BA History S3'!$B:$B,$A$11,'BA History S3'!Q:Q, 1)</f>
        <v>0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S3'!$B:$B,$A11,'BA History S3'!U:U, 1)</f>
        <v>0</v>
      </c>
      <c r="AD11" s="2">
        <f>COUNTIFS('BA History S3'!$B:$B,$A11,'BA History S3'!V:V, 1)</f>
        <v>0</v>
      </c>
      <c r="AE11" s="2">
        <f>COUNTIFS('BA History S3'!$B:$B,$A11,'BA History S3'!W:W, 1)</f>
        <v>0</v>
      </c>
      <c r="AF11" s="2">
        <f>COUNTIFS('BA History S3'!$B:$B,$A11,'BA History S3'!X:X, 1)</f>
        <v>0</v>
      </c>
      <c r="AG11" s="2">
        <f>COUNTIFS('BA History S3'!$B:$B,$A11,'BA History S3'!Y:Y, 1)</f>
        <v>0</v>
      </c>
      <c r="AH11" s="2">
        <f>COUNTIFS('BA History S3'!$B:$B,$A11,'BA History S3'!Z:Z, 1)</f>
        <v>0</v>
      </c>
      <c r="AI11" s="2">
        <f>COUNTIFS('BA History S3'!$B:$B,$A11,'BA History S3'!AA:AA, 1)</f>
        <v>0</v>
      </c>
      <c r="AJ11" s="2">
        <f>COUNTIFS('BA History S3'!$B:$B,$A11,'BA History S3'!AB:AB, 1)</f>
        <v>0</v>
      </c>
      <c r="AK11" s="2">
        <f>COUNTIFS('BA History S3'!$B:$B,$A11,'BA History S3'!AC:AC, 1)</f>
        <v>0</v>
      </c>
      <c r="AL11" s="2">
        <f>COUNTIFS('BA History S3'!$B:$B,$A11,'BA History S3'!AD:AD, 1)</f>
        <v>0</v>
      </c>
      <c r="AM11" s="2">
        <f>COUNTIFS('BA History S3'!$B:$B,$A11,'BA History S3'!AE:AE, 1)</f>
        <v>0</v>
      </c>
      <c r="AN11" s="2">
        <f>COUNTIFS('BA History S3'!$B:$B,$A11,'BA History S3'!AF:AF, 1)</f>
        <v>1</v>
      </c>
      <c r="AO11" s="2">
        <f>COUNTIFS('BA History S3'!$B:$B,$A11,'BA History S3'!AG:AG, 1)</f>
        <v>1</v>
      </c>
      <c r="AP11" s="2">
        <f>COUNTIFS('BA History S3'!$B:$B,$A11,'BA History S3'!AH:AH, 1)</f>
        <v>0</v>
      </c>
      <c r="AQ11" s="2">
        <f>COUNTIFS('BA History S3'!$B:$B,$A11,'BA History S3'!AI:AI, 1)</f>
        <v>1</v>
      </c>
      <c r="AR11" s="2">
        <f>COUNTIFS('BA History S3'!$B:$B,$A11,'BA History S3'!AJ:AJ, 1)</f>
        <v>0</v>
      </c>
      <c r="AS11" s="2">
        <f>COUNTIFS('BA History S3'!$B:$B,$A11,'BA History S3'!AK:AK, 1)</f>
        <v>0</v>
      </c>
    </row>
    <row r="12" spans="1:45" x14ac:dyDescent="0.25">
      <c r="A12" s="2" t="s">
        <v>119</v>
      </c>
      <c r="B12" s="2" t="s">
        <v>54</v>
      </c>
      <c r="C12" s="2" t="s">
        <v>70</v>
      </c>
      <c r="D12" s="2">
        <v>2</v>
      </c>
      <c r="E12" s="2"/>
      <c r="F12" s="2"/>
      <c r="G12" s="12">
        <f>SUMIFS('BA History S3'!C:C,'BA History S3'!B:B,A12)</f>
        <v>41</v>
      </c>
      <c r="H12" s="27">
        <f>AVERAGEIFS('BA History S3'!C:C,'BA History S3'!B:B,A12)</f>
        <v>20.5</v>
      </c>
      <c r="I12" s="13">
        <f t="array" ref="I12">MAX(IF('BA History S3'!B:B=A12, 'BA History S3'!C:C))</f>
        <v>21</v>
      </c>
      <c r="J12" s="12">
        <f>COUNTIFS('BA History S3'!B:B,A12,'BA History S3'!D:D, 1)</f>
        <v>1</v>
      </c>
      <c r="K12" s="2">
        <f>COUNTIFS('BA History S3'!B:B,A12,'BA History S3'!D:D, 0)</f>
        <v>1</v>
      </c>
      <c r="L12" s="33">
        <f>LOOKUP(2, 1/('BA History S3'!$B:$B=A12), 'BA History S3'!$AO:$AO)</f>
        <v>0.5</v>
      </c>
      <c r="M12" s="12">
        <f>SUMIFS('BA History S3'!F:F,'BA History S3'!B:B,A12)</f>
        <v>4</v>
      </c>
      <c r="N12" s="2">
        <f>SUMIFS('BA History S3'!E:E,'BA History S3'!B:B,A12)-M12</f>
        <v>4</v>
      </c>
      <c r="O12" s="33">
        <f>LOOKUP(2, 1/('BA History S3'!$B:$B=A12), 'BA History S3'!$AM:$AM)</f>
        <v>0.5</v>
      </c>
      <c r="P12" s="12">
        <f>SUMIFS('BA History S3'!H:H,'BA History S3'!B:B,A12)</f>
        <v>16</v>
      </c>
      <c r="Q12" s="2">
        <f>SUMIFS('BA History S3'!G:G,'BA History S3'!B:B,A12)-P12</f>
        <v>12</v>
      </c>
      <c r="R12" s="43">
        <f>LOOKUP(2, 1/('BA History S3'!$B:$B=A12), 'BA History S3'!$AN:$AN)</f>
        <v>0.58499999999999996</v>
      </c>
      <c r="S12" s="2">
        <f>COUNTIFS('BA History S3'!$B:$B,$A$12,'BA History S3'!K:K, 1)</f>
        <v>0</v>
      </c>
      <c r="T12" s="2">
        <f>COUNTIFS('BA History S3'!$B:$B,$A$12,'BA History S3'!L:L, 1)</f>
        <v>0</v>
      </c>
      <c r="U12" s="2">
        <f>COUNTIFS('BA History S3'!$B:$B,$A$12,'BA History S3'!M:M, 1)</f>
        <v>1</v>
      </c>
      <c r="V12" s="2">
        <f>COUNTIFS('BA History S3'!$B:$B,$A$12,'BA History S3'!N:N, 1)</f>
        <v>0</v>
      </c>
      <c r="W12" s="2">
        <f>COUNTIFS('BA History S3'!$B:$B,$A$12,'BA History S3'!O:O, 1)</f>
        <v>0</v>
      </c>
      <c r="X12" s="2">
        <f>COUNTIFS('BA History S3'!$B:$B,$A$12,'BA History S3'!P:P, 1)</f>
        <v>0</v>
      </c>
      <c r="Y12" s="2">
        <f>COUNTIFS('BA History S3'!$B:$B,$A$12,'BA History S3'!Q:Q, 1)</f>
        <v>0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S3'!$B:$B,$A12,'BA History S3'!U:U, 1)</f>
        <v>0</v>
      </c>
      <c r="AD12" s="2">
        <f>COUNTIFS('BA History S3'!$B:$B,$A12,'BA History S3'!V:V, 1)</f>
        <v>0</v>
      </c>
      <c r="AE12" s="2">
        <f>COUNTIFS('BA History S3'!$B:$B,$A12,'BA History S3'!W:W, 1)</f>
        <v>1</v>
      </c>
      <c r="AF12" s="2">
        <f>COUNTIFS('BA History S3'!$B:$B,$A12,'BA History S3'!X:X, 1)</f>
        <v>0</v>
      </c>
      <c r="AG12" s="2">
        <f>COUNTIFS('BA History S3'!$B:$B,$A12,'BA History S3'!Y:Y, 1)</f>
        <v>0</v>
      </c>
      <c r="AH12" s="2">
        <f>COUNTIFS('BA History S3'!$B:$B,$A12,'BA History S3'!Z:Z, 1)</f>
        <v>0</v>
      </c>
      <c r="AI12" s="2">
        <f>COUNTIFS('BA History S3'!$B:$B,$A12,'BA History S3'!AA:AA, 1)</f>
        <v>0</v>
      </c>
      <c r="AJ12" s="2">
        <f>COUNTIFS('BA History S3'!$B:$B,$A12,'BA History S3'!AB:AB, 1)</f>
        <v>0</v>
      </c>
      <c r="AK12" s="2">
        <f>COUNTIFS('BA History S3'!$B:$B,$A12,'BA History S3'!AC:AC, 1)</f>
        <v>1</v>
      </c>
      <c r="AL12" s="2">
        <f>COUNTIFS('BA History S3'!$B:$B,$A12,'BA History S3'!AD:AD, 1)</f>
        <v>0</v>
      </c>
      <c r="AM12" s="2">
        <f>COUNTIFS('BA History S3'!$B:$B,$A12,'BA History S3'!AE:AE, 1)</f>
        <v>0</v>
      </c>
      <c r="AN12" s="2">
        <f>COUNTIFS('BA History S3'!$B:$B,$A12,'BA History S3'!AF:AF, 1)</f>
        <v>0</v>
      </c>
      <c r="AO12" s="2">
        <f>COUNTIFS('BA History S3'!$B:$B,$A12,'BA History S3'!AG:AG, 1)</f>
        <v>0</v>
      </c>
      <c r="AP12" s="2">
        <f>COUNTIFS('BA History S3'!$B:$B,$A12,'BA History S3'!AH:AH, 1)</f>
        <v>1</v>
      </c>
      <c r="AQ12" s="2">
        <f>COUNTIFS('BA History S3'!$B:$B,$A12,'BA History S3'!AI:AI, 1)</f>
        <v>0</v>
      </c>
      <c r="AR12" s="2">
        <f>COUNTIFS('BA History S3'!$B:$B,$A12,'BA History S3'!AJ:AJ, 1)</f>
        <v>0</v>
      </c>
      <c r="AS12" s="2">
        <f>COUNTIFS('BA History S3'!$B:$B,$A12,'BA History S3'!AK:AK, 1)</f>
        <v>0</v>
      </c>
    </row>
    <row r="13" spans="1:45" x14ac:dyDescent="0.25">
      <c r="A13" s="2" t="s">
        <v>6</v>
      </c>
      <c r="B13" s="1" t="s">
        <v>130</v>
      </c>
      <c r="C13" s="2" t="s">
        <v>70</v>
      </c>
      <c r="D13" s="1">
        <v>2</v>
      </c>
      <c r="E13" s="1">
        <v>1</v>
      </c>
      <c r="F13" s="1">
        <v>1</v>
      </c>
      <c r="G13" s="12">
        <f>SUMIFS('BA History S3'!C:C,'BA History S3'!B:B,A13)</f>
        <v>40</v>
      </c>
      <c r="H13" s="27">
        <f>AVERAGEIFS('BA History S3'!C:C,'BA History S3'!B:B,A13)</f>
        <v>20</v>
      </c>
      <c r="I13" s="13">
        <f t="array" ref="I13">MAX(IF('BA History S3'!B:B=A13, 'BA History S3'!C:C))</f>
        <v>20</v>
      </c>
      <c r="J13" s="12">
        <f>COUNTIFS('BA History S3'!B:B,A13,'BA History S3'!D:D, 1)</f>
        <v>0</v>
      </c>
      <c r="K13" s="2">
        <f>COUNTIFS('BA History S3'!B:B,A13,'BA History S3'!D:D, 0)</f>
        <v>2</v>
      </c>
      <c r="L13" s="33">
        <f>LOOKUP(2, 1/('BA History S3'!$B:$B=A13), 'BA History S3'!$AO:$AO)</f>
        <v>0</v>
      </c>
      <c r="M13" s="12">
        <f>SUMIFS('BA History S3'!F:F,'BA History S3'!B:B,A13)</f>
        <v>2</v>
      </c>
      <c r="N13" s="2">
        <f>SUMIFS('BA History S3'!E:E,'BA History S3'!B:B,A13)-M13</f>
        <v>6</v>
      </c>
      <c r="O13" s="33">
        <f>LOOKUP(2, 1/('BA History S3'!$B:$B=A13), 'BA History S3'!$AM:$AM)</f>
        <v>0.25</v>
      </c>
      <c r="P13" s="12">
        <f>SUMIFS('BA History S3'!H:H,'BA History S3'!B:B,A13)</f>
        <v>9</v>
      </c>
      <c r="Q13" s="2">
        <f>SUMIFS('BA History S3'!G:G,'BA History S3'!B:B,A13)-P13</f>
        <v>19</v>
      </c>
      <c r="R13" s="43">
        <f>LOOKUP(2, 1/('BA History S3'!$B:$B=A13), 'BA History S3'!$AN:$AN)</f>
        <v>0.315</v>
      </c>
      <c r="S13" s="2">
        <f>COUNTIFS('BA History S3'!$B:$B,$A$13,'BA History S3'!K:K, 1)</f>
        <v>0</v>
      </c>
      <c r="T13" s="2">
        <f>COUNTIFS('BA History S3'!$B:$B,$A$13,'BA History S3'!L:L, 1)</f>
        <v>0</v>
      </c>
      <c r="U13" s="2">
        <f>COUNTIFS('BA History S3'!$B:$B,$A$13,'BA History S3'!M:M, 1)</f>
        <v>0</v>
      </c>
      <c r="V13" s="2">
        <f>COUNTIFS('BA History S3'!$B:$B,$A$13,'BA History S3'!N:N, 1)</f>
        <v>1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0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S3'!$B:$B,$A13,'BA History S3'!U:U, 1)</f>
        <v>0</v>
      </c>
      <c r="AD13" s="2">
        <f>COUNTIFS('BA History S3'!$B:$B,$A13,'BA History S3'!V:V, 1)</f>
        <v>0</v>
      </c>
      <c r="AE13" s="2">
        <f>COUNTIFS('BA History S3'!$B:$B,$A13,'BA History S3'!W:W, 1)</f>
        <v>0</v>
      </c>
      <c r="AF13" s="2">
        <f>COUNTIFS('BA History S3'!$B:$B,$A13,'BA History S3'!X:X, 1)</f>
        <v>0</v>
      </c>
      <c r="AG13" s="2">
        <f>COUNTIFS('BA History S3'!$B:$B,$A13,'BA History S3'!Y:Y, 1)</f>
        <v>0</v>
      </c>
      <c r="AH13" s="2">
        <f>COUNTIFS('BA History S3'!$B:$B,$A13,'BA History S3'!Z:Z, 1)</f>
        <v>0</v>
      </c>
      <c r="AI13" s="2">
        <f>COUNTIFS('BA History S3'!$B:$B,$A13,'BA History S3'!AA:AA, 1)</f>
        <v>0</v>
      </c>
      <c r="AJ13" s="2">
        <f>COUNTIFS('BA History S3'!$B:$B,$A13,'BA History S3'!AB:AB, 1)</f>
        <v>0</v>
      </c>
      <c r="AK13" s="2">
        <f>COUNTIFS('BA History S3'!$B:$B,$A13,'BA History S3'!AC:AC, 1)</f>
        <v>0</v>
      </c>
      <c r="AL13" s="2">
        <f>COUNTIFS('BA History S3'!$B:$B,$A13,'BA History S3'!AD:AD, 1)</f>
        <v>0</v>
      </c>
      <c r="AM13" s="2">
        <f>COUNTIFS('BA History S3'!$B:$B,$A13,'BA History S3'!AE:AE, 1)</f>
        <v>0</v>
      </c>
      <c r="AN13" s="2">
        <f>COUNTIFS('BA History S3'!$B:$B,$A13,'BA History S3'!AF:AF, 1)</f>
        <v>0</v>
      </c>
      <c r="AO13" s="2">
        <f>COUNTIFS('BA History S3'!$B:$B,$A13,'BA History S3'!AG:AG, 1)</f>
        <v>0</v>
      </c>
      <c r="AP13" s="2">
        <f>COUNTIFS('BA History S3'!$B:$B,$A13,'BA History S3'!AH:AH, 1)</f>
        <v>1</v>
      </c>
      <c r="AQ13" s="2">
        <f>COUNTIFS('BA History S3'!$B:$B,$A13,'BA History S3'!AI:AI, 1)</f>
        <v>0</v>
      </c>
      <c r="AR13" s="2">
        <f>COUNTIFS('BA History S3'!$B:$B,$A13,'BA History S3'!AJ:AJ, 1)</f>
        <v>0</v>
      </c>
      <c r="AS13" s="2">
        <f>COUNTIFS('BA History S3'!$B:$B,$A13,'BA History S3'!AK:AK, 1)</f>
        <v>0</v>
      </c>
    </row>
    <row r="14" spans="1:45" x14ac:dyDescent="0.25">
      <c r="A14" s="2" t="s">
        <v>16</v>
      </c>
      <c r="B14" s="1" t="s">
        <v>70</v>
      </c>
      <c r="C14" s="2" t="s">
        <v>70</v>
      </c>
      <c r="G14" s="12">
        <f>SUMIFS('BA History S3'!C:C,'BA History S3'!B:B,A14)</f>
        <v>26</v>
      </c>
      <c r="H14" s="27">
        <f>AVERAGEIFS('BA History S3'!C:C,'BA History S3'!B:B,A14)</f>
        <v>13</v>
      </c>
      <c r="I14" s="13">
        <f t="array" ref="I14">MAX(IF('BA History S3'!B:B=A14, 'BA History S3'!C:C))</f>
        <v>13</v>
      </c>
      <c r="J14" s="12">
        <f>COUNTIFS('BA History S3'!B:B,A14,'BA History S3'!D:D, 1)</f>
        <v>1</v>
      </c>
      <c r="K14" s="2">
        <f>COUNTIFS('BA History S3'!B:B,A14,'BA History S3'!D:D, 0)</f>
        <v>1</v>
      </c>
      <c r="L14" s="33">
        <f>LOOKUP(2, 1/('BA History S3'!$B:$B=A14), 'BA History S3'!$AO:$AO)</f>
        <v>0.5</v>
      </c>
      <c r="M14" s="12">
        <f>SUMIFS('BA History S3'!F:F,'BA History S3'!B:B,A14)</f>
        <v>4</v>
      </c>
      <c r="N14" s="2">
        <f>SUMIFS('BA History S3'!E:E,'BA History S3'!B:B,A14)-M14</f>
        <v>4</v>
      </c>
      <c r="O14" s="33">
        <f>LOOKUP(2, 1/('BA History S3'!$B:$B=A14), 'BA History S3'!$AM:$AM)</f>
        <v>0.5</v>
      </c>
      <c r="P14" s="12">
        <f>SUMIFS('BA History S3'!H:H,'BA History S3'!B:B,A14)</f>
        <v>16</v>
      </c>
      <c r="Q14" s="2">
        <f>SUMIFS('BA History S3'!G:G,'BA History S3'!B:B,A14)-P14</f>
        <v>12</v>
      </c>
      <c r="R14" s="43">
        <f>LOOKUP(2, 1/('BA History S3'!$B:$B=A14), 'BA History S3'!$AN:$AN)</f>
        <v>0.58499999999999996</v>
      </c>
      <c r="S14" s="2">
        <f>COUNTIFS('BA History S3'!$B:$B,$A$14,'BA History S3'!K:K, 1)</f>
        <v>0</v>
      </c>
      <c r="T14" s="2">
        <f>COUNTIFS('BA History S3'!$B:$B,$A$14,'BA History S3'!L:L, 1)</f>
        <v>0</v>
      </c>
      <c r="U14" s="2">
        <f>COUNTIFS('BA History S3'!$B:$B,$A$14,'BA History S3'!M:M, 1)</f>
        <v>1</v>
      </c>
      <c r="V14" s="2">
        <f>COUNTIFS('BA History S3'!$B:$B,$A$14,'BA History S3'!N:N, 1)</f>
        <v>0</v>
      </c>
      <c r="W14" s="2">
        <f>COUNTIFS('BA History S3'!$B:$B,$A$14,'BA History S3'!O:O, 1)</f>
        <v>0</v>
      </c>
      <c r="X14" s="2">
        <f>COUNTIFS('BA History S3'!$B:$B,$A$14,'BA History S3'!P:P, 1)</f>
        <v>0</v>
      </c>
      <c r="Y14" s="2">
        <f>COUNTIFS('BA History S3'!$B:$B,$A$14,'BA History S3'!Q:Q, 1)</f>
        <v>0</v>
      </c>
      <c r="Z14" s="2">
        <f>COUNTIFS('BA History S3'!$B:$B,$A$14,'BA History S3'!R:R, 1)</f>
        <v>0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S3'!$B:$B,$A14,'BA History S3'!U:U, 1)</f>
        <v>0</v>
      </c>
      <c r="AD14" s="2">
        <f>COUNTIFS('BA History S3'!$B:$B,$A14,'BA History S3'!V:V, 1)</f>
        <v>0</v>
      </c>
      <c r="AE14" s="2">
        <f>COUNTIFS('BA History S3'!$B:$B,$A14,'BA History S3'!W:W, 1)</f>
        <v>1</v>
      </c>
      <c r="AF14" s="2">
        <f>COUNTIFS('BA History S3'!$B:$B,$A14,'BA History S3'!X:X, 1)</f>
        <v>0</v>
      </c>
      <c r="AG14" s="2">
        <f>COUNTIFS('BA History S3'!$B:$B,$A14,'BA History S3'!Y:Y, 1)</f>
        <v>0</v>
      </c>
      <c r="AH14" s="2">
        <f>COUNTIFS('BA History S3'!$B:$B,$A14,'BA History S3'!Z:Z, 1)</f>
        <v>0</v>
      </c>
      <c r="AI14" s="2">
        <f>COUNTIFS('BA History S3'!$B:$B,$A14,'BA History S3'!AA:AA, 1)</f>
        <v>0</v>
      </c>
      <c r="AJ14" s="2">
        <f>COUNTIFS('BA History S3'!$B:$B,$A14,'BA History S3'!AB:AB, 1)</f>
        <v>0</v>
      </c>
      <c r="AK14" s="2">
        <f>COUNTIFS('BA History S3'!$B:$B,$A14,'BA History S3'!AC:AC, 1)</f>
        <v>1</v>
      </c>
      <c r="AL14" s="2">
        <f>COUNTIFS('BA History S3'!$B:$B,$A14,'BA History S3'!AD:AD, 1)</f>
        <v>0</v>
      </c>
      <c r="AM14" s="2">
        <f>COUNTIFS('BA History S3'!$B:$B,$A14,'BA History S3'!AE:AE, 1)</f>
        <v>0</v>
      </c>
      <c r="AN14" s="2">
        <f>COUNTIFS('BA History S3'!$B:$B,$A14,'BA History S3'!AF:AF, 1)</f>
        <v>0</v>
      </c>
      <c r="AO14" s="2">
        <f>COUNTIFS('BA History S3'!$B:$B,$A14,'BA History S3'!AG:AG, 1)</f>
        <v>0</v>
      </c>
      <c r="AP14" s="2">
        <f>COUNTIFS('BA History S3'!$B:$B,$A14,'BA History S3'!AH:AH, 1)</f>
        <v>1</v>
      </c>
      <c r="AQ14" s="2">
        <f>COUNTIFS('BA History S3'!$B:$B,$A14,'BA History S3'!AI:AI, 1)</f>
        <v>0</v>
      </c>
      <c r="AR14" s="2">
        <f>COUNTIFS('BA History S3'!$B:$B,$A14,'BA History S3'!AJ:AJ, 1)</f>
        <v>0</v>
      </c>
      <c r="AS14" s="2">
        <f>COUNTIFS('BA History S3'!$B:$B,$A14,'BA History S3'!AK:AK, 1)</f>
        <v>0</v>
      </c>
    </row>
    <row r="15" spans="1:45" x14ac:dyDescent="0.25">
      <c r="A15" s="2" t="s">
        <v>90</v>
      </c>
      <c r="B15" s="2" t="s">
        <v>70</v>
      </c>
      <c r="C15" s="2" t="s">
        <v>70</v>
      </c>
      <c r="D15" s="2">
        <v>2</v>
      </c>
      <c r="E15" s="2">
        <v>3</v>
      </c>
      <c r="F15" s="2"/>
      <c r="G15" s="12">
        <f>SUMIFS('BA History S3'!C:C,'BA History S3'!B:B,A15)</f>
        <v>12</v>
      </c>
      <c r="H15" s="27">
        <f>AVERAGEIFS('BA History S3'!C:C,'BA History S3'!B:B,A15)</f>
        <v>12</v>
      </c>
      <c r="I15" s="13">
        <f t="array" ref="I15">MAX(IF('BA History S3'!B:B=A15, 'BA History S3'!C:C))</f>
        <v>12</v>
      </c>
      <c r="J15" s="12">
        <f>COUNTIFS('BA History S3'!B:B,A15,'BA History S3'!D:D, 1)</f>
        <v>0</v>
      </c>
      <c r="K15" s="2">
        <f>COUNTIFS('BA History S3'!B:B,A15,'BA History S3'!D:D, 0)</f>
        <v>1</v>
      </c>
      <c r="L15" s="33">
        <f>LOOKUP(2, 1/('BA History S3'!$B:$B=A15), 'BA History S3'!$AO:$AO)</f>
        <v>0</v>
      </c>
      <c r="M15" s="12">
        <f>SUMIFS('BA History S3'!F:F,'BA History S3'!B:B,A15)</f>
        <v>1</v>
      </c>
      <c r="N15" s="2">
        <f>SUMIFS('BA History S3'!E:E,'BA History S3'!B:B,A15)-M15</f>
        <v>3</v>
      </c>
      <c r="O15" s="33">
        <f>LOOKUP(2, 1/('BA History S3'!$B:$B=A15), 'BA History S3'!$AM:$AM)</f>
        <v>0.25</v>
      </c>
      <c r="P15" s="12">
        <f>SUMIFS('BA History S3'!H:H,'BA History S3'!B:B,A15)</f>
        <v>3</v>
      </c>
      <c r="Q15" s="2">
        <f>SUMIFS('BA History S3'!G:G,'BA History S3'!B:B,A15)-P15</f>
        <v>10</v>
      </c>
      <c r="R15" s="43">
        <f>LOOKUP(2, 1/('BA History S3'!$B:$B=A15), 'BA History S3'!$AN:$AN)</f>
        <v>0.23</v>
      </c>
      <c r="S15" s="2">
        <f>COUNTIFS('BA History S3'!$B:$B,$A$15,'BA History S3'!K:K, 1)</f>
        <v>0</v>
      </c>
      <c r="T15" s="2">
        <f>COUNTIFS('BA History S3'!$B:$B,$A$15,'BA History S3'!L:L, 1)</f>
        <v>0</v>
      </c>
      <c r="U15" s="2">
        <f>COUNTIFS('BA History S3'!$B:$B,$A$15,'BA History S3'!M:M, 1)</f>
        <v>0</v>
      </c>
      <c r="V15" s="2">
        <f>COUNTIFS('BA History S3'!$B:$B,$A$15,'BA History S3'!N:N, 1)</f>
        <v>1</v>
      </c>
      <c r="W15" s="2">
        <f>COUNTIFS('BA History S3'!$B:$B,$A$15,'BA History S3'!O:O, 1)</f>
        <v>0</v>
      </c>
      <c r="X15" s="2">
        <f>COUNTIFS('BA History S3'!$B:$B,$A$15,'BA History S3'!P:P, 1)</f>
        <v>0</v>
      </c>
      <c r="Y15" s="2">
        <f>COUNTIFS('BA History S3'!$B:$B,$A$15,'BA History S3'!Q:Q, 1)</f>
        <v>0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S3'!$B:$B,$A15,'BA History S3'!U:U, 1)</f>
        <v>0</v>
      </c>
      <c r="AD15" s="2">
        <f>COUNTIFS('BA History S3'!$B:$B,$A15,'BA History S3'!V:V, 1)</f>
        <v>0</v>
      </c>
      <c r="AE15" s="2">
        <f>COUNTIFS('BA History S3'!$B:$B,$A15,'BA History S3'!W:W, 1)</f>
        <v>0</v>
      </c>
      <c r="AF15" s="2">
        <f>COUNTIFS('BA History S3'!$B:$B,$A15,'BA History S3'!X:X, 1)</f>
        <v>0</v>
      </c>
      <c r="AG15" s="2">
        <f>COUNTIFS('BA History S3'!$B:$B,$A15,'BA History S3'!Y:Y, 1)</f>
        <v>0</v>
      </c>
      <c r="AH15" s="2">
        <f>COUNTIFS('BA History S3'!$B:$B,$A15,'BA History S3'!Z:Z, 1)</f>
        <v>0</v>
      </c>
      <c r="AI15" s="2">
        <f>COUNTIFS('BA History S3'!$B:$B,$A15,'BA History S3'!AA:AA, 1)</f>
        <v>0</v>
      </c>
      <c r="AJ15" s="2">
        <f>COUNTIFS('BA History S3'!$B:$B,$A15,'BA History S3'!AB:AB, 1)</f>
        <v>0</v>
      </c>
      <c r="AK15" s="2">
        <f>COUNTIFS('BA History S3'!$B:$B,$A15,'BA History S3'!AC:AC, 1)</f>
        <v>0</v>
      </c>
      <c r="AL15" s="2">
        <f>COUNTIFS('BA History S3'!$B:$B,$A15,'BA History S3'!AD:AD, 1)</f>
        <v>0</v>
      </c>
      <c r="AM15" s="2">
        <f>COUNTIFS('BA History S3'!$B:$B,$A15,'BA History S3'!AE:AE, 1)</f>
        <v>0</v>
      </c>
      <c r="AN15" s="2">
        <f>COUNTIFS('BA History S3'!$B:$B,$A15,'BA History S3'!AF:AF, 1)</f>
        <v>0</v>
      </c>
      <c r="AO15" s="2">
        <f>COUNTIFS('BA History S3'!$B:$B,$A15,'BA History S3'!AG:AG, 1)</f>
        <v>0</v>
      </c>
      <c r="AP15" s="2">
        <f>COUNTIFS('BA History S3'!$B:$B,$A15,'BA History S3'!AH:AH, 1)</f>
        <v>0</v>
      </c>
      <c r="AQ15" s="2">
        <f>COUNTIFS('BA History S3'!$B:$B,$A15,'BA History S3'!AI:AI, 1)</f>
        <v>0</v>
      </c>
      <c r="AR15" s="2">
        <f>COUNTIFS('BA History S3'!$B:$B,$A15,'BA History S3'!AJ:AJ, 1)</f>
        <v>0</v>
      </c>
      <c r="AS15" s="2">
        <f>COUNTIFS('BA History S3'!$B:$B,$A15,'BA History S3'!AK:AK, 1)</f>
        <v>0</v>
      </c>
    </row>
    <row r="16" spans="1:45" x14ac:dyDescent="0.25">
      <c r="A16" s="1" t="s">
        <v>88</v>
      </c>
      <c r="B16" s="2" t="s">
        <v>70</v>
      </c>
      <c r="C16" s="2" t="s">
        <v>70</v>
      </c>
      <c r="D16" s="2"/>
      <c r="E16" s="2"/>
      <c r="F16" s="2"/>
      <c r="G16" s="12">
        <f>SUMIFS('BA History S3'!C:C,'BA History S3'!B:B,A16)</f>
        <v>28</v>
      </c>
      <c r="H16" s="27">
        <f>AVERAGEIFS('BA History S3'!C:C,'BA History S3'!B:B,A16)</f>
        <v>14</v>
      </c>
      <c r="I16" s="13">
        <f t="array" ref="I16">MAX(IF('BA History S3'!B:B=A16, 'BA History S3'!C:C))</f>
        <v>18</v>
      </c>
      <c r="J16" s="12">
        <f>COUNTIFS('BA History S3'!B:B,A16,'BA History S3'!D:D, 1)</f>
        <v>1</v>
      </c>
      <c r="K16" s="2">
        <f>COUNTIFS('BA History S3'!B:B,A16,'BA History S3'!D:D, 0)</f>
        <v>1</v>
      </c>
      <c r="L16" s="33">
        <f>LOOKUP(2, 1/('BA History S3'!$B:$B=A16), 'BA History S3'!$AO:$AO)</f>
        <v>0.5</v>
      </c>
      <c r="M16" s="12">
        <f>SUMIFS('BA History S3'!F:F,'BA History S3'!B:B,A16)</f>
        <v>4</v>
      </c>
      <c r="N16" s="2">
        <f>SUMIFS('BA History S3'!E:E,'BA History S3'!B:B,A16)-M16</f>
        <v>4</v>
      </c>
      <c r="O16" s="33">
        <f>LOOKUP(2, 1/('BA History S3'!$B:$B=A16), 'BA History S3'!$AM:$AM)</f>
        <v>0.5</v>
      </c>
      <c r="P16" s="12">
        <f>SUMIFS('BA History S3'!H:H,'BA History S3'!B:B,A16)</f>
        <v>12</v>
      </c>
      <c r="Q16" s="2">
        <f>SUMIFS('BA History S3'!G:G,'BA History S3'!B:B,A16)-P16</f>
        <v>16</v>
      </c>
      <c r="R16" s="43">
        <f>LOOKUP(2, 1/('BA History S3'!$B:$B=A16), 'BA History S3'!$AN:$AN)</f>
        <v>0.41499999999999998</v>
      </c>
      <c r="S16" s="2">
        <f>COUNTIFS('BA History S3'!$B:$B,$A$16,'BA History S3'!K:K, 1)</f>
        <v>0</v>
      </c>
      <c r="T16" s="2">
        <f>COUNTIFS('BA History S3'!$B:$B,$A$16,'BA History S3'!L:L, 1)</f>
        <v>0</v>
      </c>
      <c r="U16" s="2">
        <f>COUNTIFS('BA History S3'!$B:$B,$A$16,'BA History S3'!M:M, 1)</f>
        <v>0</v>
      </c>
      <c r="V16" s="2">
        <f>COUNTIFS('BA History S3'!$B:$B,$A$16,'BA History S3'!N:N, 1)</f>
        <v>1</v>
      </c>
      <c r="W16" s="2">
        <f>COUNTIFS('BA History S3'!$B:$B,$A$16,'BA History S3'!O:O, 1)</f>
        <v>0</v>
      </c>
      <c r="X16" s="2">
        <f>COUNTIFS('BA History S3'!$B:$B,$A$16,'BA History S3'!P:P, 1)</f>
        <v>0</v>
      </c>
      <c r="Y16" s="2">
        <f>COUNTIFS('BA History S3'!$B:$B,$A$16,'BA History S3'!Q:Q, 1)</f>
        <v>0</v>
      </c>
      <c r="Z16" s="2">
        <f>COUNTIFS('BA History S3'!$B:$B,$A$16,'BA History S3'!R:R, 1)</f>
        <v>0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S3'!$B:$B,$A16,'BA History S3'!U:U, 1)</f>
        <v>0</v>
      </c>
      <c r="AD16" s="2">
        <f>COUNTIFS('BA History S3'!$B:$B,$A16,'BA History S3'!V:V, 1)</f>
        <v>0</v>
      </c>
      <c r="AE16" s="2">
        <f>COUNTIFS('BA History S3'!$B:$B,$A16,'BA History S3'!W:W, 1)</f>
        <v>0</v>
      </c>
      <c r="AF16" s="2">
        <f>COUNTIFS('BA History S3'!$B:$B,$A16,'BA History S3'!X:X, 1)</f>
        <v>0</v>
      </c>
      <c r="AG16" s="2">
        <f>COUNTIFS('BA History S3'!$B:$B,$A16,'BA History S3'!Y:Y, 1)</f>
        <v>0</v>
      </c>
      <c r="AH16" s="2">
        <f>COUNTIFS('BA History S3'!$B:$B,$A16,'BA History S3'!Z:Z, 1)</f>
        <v>0</v>
      </c>
      <c r="AI16" s="2">
        <f>COUNTIFS('BA History S3'!$B:$B,$A16,'BA History S3'!AA:AA, 1)</f>
        <v>0</v>
      </c>
      <c r="AJ16" s="2">
        <f>COUNTIFS('BA History S3'!$B:$B,$A16,'BA History S3'!AB:AB, 1)</f>
        <v>0</v>
      </c>
      <c r="AK16" s="2">
        <f>COUNTIFS('BA History S3'!$B:$B,$A16,'BA History S3'!AC:AC, 1)</f>
        <v>0</v>
      </c>
      <c r="AL16" s="2">
        <f>COUNTIFS('BA History S3'!$B:$B,$A16,'BA History S3'!AD:AD, 1)</f>
        <v>0</v>
      </c>
      <c r="AM16" s="2">
        <f>COUNTIFS('BA History S3'!$B:$B,$A16,'BA History S3'!AE:AE, 1)</f>
        <v>0</v>
      </c>
      <c r="AN16" s="2">
        <f>COUNTIFS('BA History S3'!$B:$B,$A16,'BA History S3'!AF:AF, 1)</f>
        <v>1</v>
      </c>
      <c r="AO16" s="2">
        <f>COUNTIFS('BA History S3'!$B:$B,$A16,'BA History S3'!AG:AG, 1)</f>
        <v>1</v>
      </c>
      <c r="AP16" s="2">
        <f>COUNTIFS('BA History S3'!$B:$B,$A16,'BA History S3'!AH:AH, 1)</f>
        <v>0</v>
      </c>
      <c r="AQ16" s="2">
        <f>COUNTIFS('BA History S3'!$B:$B,$A16,'BA History S3'!AI:AI, 1)</f>
        <v>1</v>
      </c>
      <c r="AR16" s="2">
        <f>COUNTIFS('BA History S3'!$B:$B,$A16,'BA History S3'!AJ:AJ, 1)</f>
        <v>0</v>
      </c>
      <c r="AS16" s="2">
        <f>COUNTIFS('BA History S3'!$B:$B,$A16,'BA History S3'!AK:AK, 1)</f>
        <v>0</v>
      </c>
    </row>
  </sheetData>
  <autoFilter ref="A1:AS16" xr:uid="{DA548192-1F03-46EA-8AB8-115EB9A7CE5D}">
    <sortState xmlns:xlrd2="http://schemas.microsoft.com/office/spreadsheetml/2017/richdata2" ref="A2:AS16">
      <sortCondition ref="A1:A16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7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M32" sqref="M3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6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46213</v>
      </c>
      <c r="B2" t="s">
        <v>119</v>
      </c>
      <c r="C2">
        <v>21</v>
      </c>
      <c r="D2">
        <v>1</v>
      </c>
      <c r="E2">
        <v>4</v>
      </c>
      <c r="F2">
        <v>3</v>
      </c>
      <c r="G2">
        <v>13</v>
      </c>
      <c r="H2">
        <v>10</v>
      </c>
      <c r="I2">
        <v>0.75</v>
      </c>
      <c r="J2">
        <v>0.77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0</v>
      </c>
      <c r="Z2">
        <v>0</v>
      </c>
      <c r="AA2">
        <v>0</v>
      </c>
      <c r="AB2">
        <v>0</v>
      </c>
      <c r="AC2">
        <v>1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21</v>
      </c>
      <c r="AM2" s="40">
        <f>AVERAGEIFS($I$2:I2, $B$2:B2, B2)</f>
        <v>0.75</v>
      </c>
      <c r="AN2" s="40">
        <f>AVERAGEIFS($J$2:J2, $B$2:B2, B2)</f>
        <v>0.77</v>
      </c>
      <c r="AO2" s="40">
        <f>AVERAGEIFS($D$2:D2, $B$2:B2, B2)</f>
        <v>1</v>
      </c>
    </row>
    <row r="3" spans="1:41" x14ac:dyDescent="0.25">
      <c r="A3" s="39">
        <v>46213</v>
      </c>
      <c r="B3" t="s">
        <v>2</v>
      </c>
      <c r="C3">
        <v>25</v>
      </c>
      <c r="D3">
        <v>1</v>
      </c>
      <c r="E3">
        <v>4</v>
      </c>
      <c r="F3">
        <v>3</v>
      </c>
      <c r="G3">
        <v>13</v>
      </c>
      <c r="H3">
        <v>10</v>
      </c>
      <c r="I3">
        <v>0.75</v>
      </c>
      <c r="J3">
        <v>0.77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0</v>
      </c>
      <c r="Z3">
        <v>0</v>
      </c>
      <c r="AA3">
        <v>0</v>
      </c>
      <c r="AB3">
        <v>0</v>
      </c>
      <c r="AC3">
        <v>1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0.75</v>
      </c>
      <c r="AN3" s="40">
        <f>AVERAGEIFS($J$2:J3, $B$2:B3, B3)</f>
        <v>0.77</v>
      </c>
      <c r="AO3" s="40">
        <f>AVERAGEIFS($D$2:D3, $B$2:B3, B3)</f>
        <v>1</v>
      </c>
    </row>
    <row r="4" spans="1:41" x14ac:dyDescent="0.25">
      <c r="A4" s="39">
        <v>46213</v>
      </c>
      <c r="B4" t="s">
        <v>5</v>
      </c>
      <c r="C4">
        <v>15</v>
      </c>
      <c r="D4">
        <v>1</v>
      </c>
      <c r="E4">
        <v>4</v>
      </c>
      <c r="F4">
        <v>3</v>
      </c>
      <c r="G4">
        <v>13</v>
      </c>
      <c r="H4">
        <v>10</v>
      </c>
      <c r="I4">
        <v>0.75</v>
      </c>
      <c r="J4">
        <v>0.77</v>
      </c>
      <c r="K4">
        <v>0</v>
      </c>
      <c r="L4">
        <v>0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15</v>
      </c>
      <c r="AM4" s="40">
        <f>AVERAGEIFS($I$2:I4, $B$2:B4, B4)</f>
        <v>0.75</v>
      </c>
      <c r="AN4" s="40">
        <f>AVERAGEIFS($J$2:J4, $B$2:B4, B4)</f>
        <v>0.77</v>
      </c>
      <c r="AO4" s="40">
        <f>AVERAGEIFS($D$2:D4, $B$2:B4, B4)</f>
        <v>1</v>
      </c>
    </row>
    <row r="5" spans="1:41" x14ac:dyDescent="0.25">
      <c r="A5" s="39">
        <v>46213</v>
      </c>
      <c r="B5" t="s">
        <v>65</v>
      </c>
      <c r="C5">
        <v>14</v>
      </c>
      <c r="D5">
        <v>1</v>
      </c>
      <c r="E5">
        <v>4</v>
      </c>
      <c r="F5">
        <v>3</v>
      </c>
      <c r="G5">
        <v>13</v>
      </c>
      <c r="H5">
        <v>10</v>
      </c>
      <c r="I5">
        <v>0.75</v>
      </c>
      <c r="J5">
        <v>0.77</v>
      </c>
      <c r="K5">
        <v>0</v>
      </c>
      <c r="L5">
        <v>0</v>
      </c>
      <c r="M5">
        <v>1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14</v>
      </c>
      <c r="AM5" s="40">
        <f>AVERAGEIFS($I$2:I5, $B$2:B5, B5)</f>
        <v>0.75</v>
      </c>
      <c r="AN5" s="40">
        <f>AVERAGEIFS($J$2:J5, $B$2:B5, B5)</f>
        <v>0.77</v>
      </c>
      <c r="AO5" s="40">
        <f>AVERAGEIFS($D$2:D5, $B$2:B5, B5)</f>
        <v>1</v>
      </c>
    </row>
    <row r="6" spans="1:41" x14ac:dyDescent="0.25">
      <c r="A6" s="39">
        <v>46213</v>
      </c>
      <c r="B6" t="s">
        <v>16</v>
      </c>
      <c r="C6">
        <v>13</v>
      </c>
      <c r="D6">
        <v>1</v>
      </c>
      <c r="E6">
        <v>4</v>
      </c>
      <c r="F6">
        <v>3</v>
      </c>
      <c r="G6">
        <v>13</v>
      </c>
      <c r="H6">
        <v>10</v>
      </c>
      <c r="I6">
        <v>0.75</v>
      </c>
      <c r="J6">
        <v>0.77</v>
      </c>
      <c r="K6">
        <v>0</v>
      </c>
      <c r="L6">
        <v>0</v>
      </c>
      <c r="M6">
        <v>1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13</v>
      </c>
      <c r="AM6" s="40">
        <f>AVERAGEIFS($I$2:I6, $B$2:B6, B6)</f>
        <v>0.75</v>
      </c>
      <c r="AN6" s="40">
        <f>AVERAGEIFS($J$2:J6, $B$2:B6, B6)</f>
        <v>0.77</v>
      </c>
      <c r="AO6" s="40">
        <f>AVERAGEIFS($D$2:D6, $B$2:B6, B6)</f>
        <v>1</v>
      </c>
    </row>
    <row r="7" spans="1:41" x14ac:dyDescent="0.25">
      <c r="A7" s="39">
        <v>46213</v>
      </c>
      <c r="B7" t="s">
        <v>186</v>
      </c>
      <c r="C7">
        <v>7</v>
      </c>
      <c r="D7">
        <v>1</v>
      </c>
      <c r="E7">
        <v>4</v>
      </c>
      <c r="F7">
        <v>3</v>
      </c>
      <c r="G7">
        <v>13</v>
      </c>
      <c r="H7">
        <v>10</v>
      </c>
      <c r="I7">
        <v>0.75</v>
      </c>
      <c r="J7">
        <v>0.77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0.75</v>
      </c>
      <c r="AN7" s="40">
        <f>AVERAGEIFS($J$2:J7, $B$2:B7, B7)</f>
        <v>0.77</v>
      </c>
      <c r="AO7" s="40">
        <f>AVERAGEIFS($D$2:D7, $B$2:B7, B7)</f>
        <v>1</v>
      </c>
    </row>
    <row r="8" spans="1:41" x14ac:dyDescent="0.25">
      <c r="A8" s="39">
        <v>46213</v>
      </c>
      <c r="B8" t="s">
        <v>6</v>
      </c>
      <c r="C8">
        <v>20</v>
      </c>
      <c r="D8">
        <v>0</v>
      </c>
      <c r="E8">
        <v>4</v>
      </c>
      <c r="F8">
        <v>1</v>
      </c>
      <c r="G8">
        <v>13</v>
      </c>
      <c r="H8">
        <v>3</v>
      </c>
      <c r="I8">
        <v>0.25</v>
      </c>
      <c r="J8">
        <v>0.23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20</v>
      </c>
      <c r="AM8" s="40">
        <f>AVERAGEIFS($I$2:I8, $B$2:B8, B8)</f>
        <v>0.25</v>
      </c>
      <c r="AN8" s="40">
        <f>AVERAGEIFS($J$2:J8, $B$2:B8, B8)</f>
        <v>0.23</v>
      </c>
      <c r="AO8" s="40">
        <f>AVERAGEIFS($D$2:D8, $B$2:B8, B8)</f>
        <v>0</v>
      </c>
    </row>
    <row r="9" spans="1:41" x14ac:dyDescent="0.25">
      <c r="A9" s="39">
        <v>46213</v>
      </c>
      <c r="B9" t="s">
        <v>90</v>
      </c>
      <c r="C9">
        <v>12</v>
      </c>
      <c r="D9">
        <v>0</v>
      </c>
      <c r="E9">
        <v>4</v>
      </c>
      <c r="F9">
        <v>1</v>
      </c>
      <c r="G9">
        <v>13</v>
      </c>
      <c r="H9">
        <v>3</v>
      </c>
      <c r="I9">
        <v>0.25</v>
      </c>
      <c r="J9">
        <v>0.23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12</v>
      </c>
      <c r="AM9" s="40">
        <f>AVERAGEIFS($I$2:I9, $B$2:B9, B9)</f>
        <v>0.25</v>
      </c>
      <c r="AN9" s="40">
        <f>AVERAGEIFS($J$2:J9, $B$2:B9, B9)</f>
        <v>0.23</v>
      </c>
      <c r="AO9" s="40">
        <f>AVERAGEIFS($D$2:D9, $B$2:B9, B9)</f>
        <v>0</v>
      </c>
    </row>
    <row r="10" spans="1:41" x14ac:dyDescent="0.25">
      <c r="A10" s="39">
        <v>46213</v>
      </c>
      <c r="B10" t="s">
        <v>88</v>
      </c>
      <c r="C10">
        <v>10</v>
      </c>
      <c r="D10">
        <v>0</v>
      </c>
      <c r="E10">
        <v>4</v>
      </c>
      <c r="F10">
        <v>1</v>
      </c>
      <c r="G10">
        <v>13</v>
      </c>
      <c r="H10">
        <v>3</v>
      </c>
      <c r="I10">
        <v>0.25</v>
      </c>
      <c r="J10">
        <v>0.23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10</v>
      </c>
      <c r="AM10" s="40">
        <f>AVERAGEIFS($I$2:I10, $B$2:B10, B10)</f>
        <v>0.25</v>
      </c>
      <c r="AN10" s="40">
        <f>AVERAGEIFS($J$2:J10, $B$2:B10, B10)</f>
        <v>0.23</v>
      </c>
      <c r="AO10" s="40">
        <f>AVERAGEIFS($D$2:D10, $B$2:B10, B10)</f>
        <v>0</v>
      </c>
    </row>
    <row r="11" spans="1:41" x14ac:dyDescent="0.25">
      <c r="A11" s="39">
        <v>46213</v>
      </c>
      <c r="B11" t="s">
        <v>122</v>
      </c>
      <c r="C11">
        <v>18</v>
      </c>
      <c r="D11">
        <v>0</v>
      </c>
      <c r="E11">
        <v>4</v>
      </c>
      <c r="F11">
        <v>1</v>
      </c>
      <c r="G11">
        <v>13</v>
      </c>
      <c r="H11">
        <v>3</v>
      </c>
      <c r="I11">
        <v>0.25</v>
      </c>
      <c r="J11">
        <v>0.23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18</v>
      </c>
      <c r="AM11" s="40">
        <f>AVERAGEIFS($I$2:I11, $B$2:B11, B11)</f>
        <v>0.25</v>
      </c>
      <c r="AN11" s="40">
        <f>AVERAGEIFS($J$2:J11, $B$2:B11, B11)</f>
        <v>0.23</v>
      </c>
      <c r="AO11" s="40">
        <f>AVERAGEIFS($D$2:D11, $B$2:B11, B11)</f>
        <v>0</v>
      </c>
    </row>
    <row r="12" spans="1:41" x14ac:dyDescent="0.25">
      <c r="A12" s="39">
        <v>46213</v>
      </c>
      <c r="B12" t="s">
        <v>125</v>
      </c>
      <c r="C12">
        <v>6</v>
      </c>
      <c r="D12">
        <v>0</v>
      </c>
      <c r="E12">
        <v>4</v>
      </c>
      <c r="F12">
        <v>1</v>
      </c>
      <c r="G12">
        <v>13</v>
      </c>
      <c r="H12">
        <v>3</v>
      </c>
      <c r="I12">
        <v>0.25</v>
      </c>
      <c r="J12">
        <v>0.23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6</v>
      </c>
      <c r="AM12" s="40">
        <f>AVERAGEIFS($I$2:I12, $B$2:B12, B12)</f>
        <v>0.25</v>
      </c>
      <c r="AN12" s="40">
        <f>AVERAGEIFS($J$2:J12, $B$2:B12, B12)</f>
        <v>0.23</v>
      </c>
      <c r="AO12" s="40">
        <f>AVERAGEIFS($D$2:D12, $B$2:B12, B12)</f>
        <v>0</v>
      </c>
    </row>
    <row r="13" spans="1:41" x14ac:dyDescent="0.25">
      <c r="A13" s="39">
        <v>46213</v>
      </c>
      <c r="B13" t="s">
        <v>133</v>
      </c>
      <c r="C13">
        <v>10</v>
      </c>
      <c r="D13">
        <v>0</v>
      </c>
      <c r="E13">
        <v>4</v>
      </c>
      <c r="F13">
        <v>1</v>
      </c>
      <c r="G13">
        <v>13</v>
      </c>
      <c r="H13">
        <v>3</v>
      </c>
      <c r="I13">
        <v>0.25</v>
      </c>
      <c r="J13">
        <v>0.23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10</v>
      </c>
      <c r="AM13" s="40">
        <f>AVERAGEIFS($I$2:I13, $B$2:B13, B13)</f>
        <v>0.25</v>
      </c>
      <c r="AN13" s="40">
        <f>AVERAGEIFS($J$2:J13, $B$2:B13, B13)</f>
        <v>0.23</v>
      </c>
      <c r="AO13" s="40">
        <f>AVERAGEIFS($D$2:D13, $B$2:B13, B13)</f>
        <v>0</v>
      </c>
    </row>
    <row r="14" spans="1:41" x14ac:dyDescent="0.25">
      <c r="A14" s="39">
        <v>46213</v>
      </c>
      <c r="B14" t="s">
        <v>119</v>
      </c>
      <c r="C14">
        <v>20</v>
      </c>
      <c r="D14">
        <v>0</v>
      </c>
      <c r="E14">
        <v>4</v>
      </c>
      <c r="F14">
        <v>1</v>
      </c>
      <c r="G14">
        <v>15</v>
      </c>
      <c r="H14">
        <v>6</v>
      </c>
      <c r="I14">
        <v>0.25</v>
      </c>
      <c r="J14">
        <v>0.4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20.5</v>
      </c>
      <c r="AM14" s="40">
        <f>AVERAGEIFS($I$2:I14, $B$2:B14, B14)</f>
        <v>0.5</v>
      </c>
      <c r="AN14" s="40">
        <f>AVERAGEIFS($J$2:J14, $B$2:B14, B14)</f>
        <v>0.58499999999999996</v>
      </c>
      <c r="AO14" s="40">
        <f>AVERAGEIFS($D$2:D14, $B$2:B14, B14)</f>
        <v>0.5</v>
      </c>
    </row>
    <row r="15" spans="1:41" x14ac:dyDescent="0.25">
      <c r="A15" s="39">
        <v>46213</v>
      </c>
      <c r="B15" t="s">
        <v>6</v>
      </c>
      <c r="C15">
        <v>20</v>
      </c>
      <c r="D15">
        <v>0</v>
      </c>
      <c r="E15">
        <v>4</v>
      </c>
      <c r="F15">
        <v>1</v>
      </c>
      <c r="G15">
        <v>15</v>
      </c>
      <c r="H15">
        <v>6</v>
      </c>
      <c r="I15">
        <v>0.25</v>
      </c>
      <c r="J15">
        <v>0.4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20</v>
      </c>
      <c r="AM15" s="40">
        <f>AVERAGEIFS($I$2:I15, $B$2:B15, B15)</f>
        <v>0.25</v>
      </c>
      <c r="AN15" s="40">
        <f>AVERAGEIFS($J$2:J15, $B$2:B15, B15)</f>
        <v>0.315</v>
      </c>
      <c r="AO15" s="40">
        <f>AVERAGEIFS($D$2:D15, $B$2:B15, B15)</f>
        <v>0</v>
      </c>
    </row>
    <row r="16" spans="1:41" x14ac:dyDescent="0.25">
      <c r="A16" s="39">
        <v>46213</v>
      </c>
      <c r="B16" t="s">
        <v>31</v>
      </c>
      <c r="C16">
        <v>9</v>
      </c>
      <c r="D16">
        <v>0</v>
      </c>
      <c r="E16">
        <v>4</v>
      </c>
      <c r="F16">
        <v>1</v>
      </c>
      <c r="G16">
        <v>15</v>
      </c>
      <c r="H16">
        <v>6</v>
      </c>
      <c r="I16">
        <v>0.25</v>
      </c>
      <c r="J16">
        <v>0.4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9</v>
      </c>
      <c r="AM16" s="40">
        <f>AVERAGEIFS($I$2:I16, $B$2:B16, B16)</f>
        <v>0.25</v>
      </c>
      <c r="AN16" s="40">
        <f>AVERAGEIFS($J$2:J16, $B$2:B16, B16)</f>
        <v>0.4</v>
      </c>
      <c r="AO16" s="40">
        <f>AVERAGEIFS($D$2:D16, $B$2:B16, B16)</f>
        <v>0</v>
      </c>
    </row>
    <row r="17" spans="1:41" x14ac:dyDescent="0.25">
      <c r="A17" s="39">
        <v>46213</v>
      </c>
      <c r="B17" t="s">
        <v>65</v>
      </c>
      <c r="C17">
        <v>22</v>
      </c>
      <c r="D17">
        <v>0</v>
      </c>
      <c r="E17">
        <v>4</v>
      </c>
      <c r="F17">
        <v>1</v>
      </c>
      <c r="G17">
        <v>15</v>
      </c>
      <c r="H17">
        <v>6</v>
      </c>
      <c r="I17">
        <v>0.25</v>
      </c>
      <c r="J17">
        <v>0.4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18</v>
      </c>
      <c r="AM17" s="40">
        <f>AVERAGEIFS($I$2:I17, $B$2:B17, B17)</f>
        <v>0.5</v>
      </c>
      <c r="AN17" s="40">
        <f>AVERAGEIFS($J$2:J17, $B$2:B17, B17)</f>
        <v>0.58499999999999996</v>
      </c>
      <c r="AO17" s="40">
        <f>AVERAGEIFS($D$2:D17, $B$2:B17, B17)</f>
        <v>0.5</v>
      </c>
    </row>
    <row r="18" spans="1:41" x14ac:dyDescent="0.25">
      <c r="A18" s="39">
        <v>46213</v>
      </c>
      <c r="B18" t="s">
        <v>16</v>
      </c>
      <c r="C18">
        <v>13</v>
      </c>
      <c r="D18">
        <v>0</v>
      </c>
      <c r="E18">
        <v>4</v>
      </c>
      <c r="F18">
        <v>1</v>
      </c>
      <c r="G18">
        <v>15</v>
      </c>
      <c r="H18">
        <v>6</v>
      </c>
      <c r="I18">
        <v>0.25</v>
      </c>
      <c r="J18">
        <v>0.4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13</v>
      </c>
      <c r="AM18" s="40">
        <f>AVERAGEIFS($I$2:I18, $B$2:B18, B18)</f>
        <v>0.5</v>
      </c>
      <c r="AN18" s="40">
        <f>AVERAGEIFS($J$2:J18, $B$2:B18, B18)</f>
        <v>0.58499999999999996</v>
      </c>
      <c r="AO18" s="40">
        <f>AVERAGEIFS($D$2:D18, $B$2:B18, B18)</f>
        <v>0.5</v>
      </c>
    </row>
    <row r="19" spans="1:41" x14ac:dyDescent="0.25">
      <c r="A19" s="39">
        <v>46213</v>
      </c>
      <c r="B19" t="s">
        <v>186</v>
      </c>
      <c r="C19">
        <v>13</v>
      </c>
      <c r="D19">
        <v>0</v>
      </c>
      <c r="E19">
        <v>4</v>
      </c>
      <c r="F19">
        <v>1</v>
      </c>
      <c r="G19">
        <v>15</v>
      </c>
      <c r="H19">
        <v>6</v>
      </c>
      <c r="I19">
        <v>0.25</v>
      </c>
      <c r="J19">
        <v>0.4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10</v>
      </c>
      <c r="AM19" s="40">
        <f>AVERAGEIFS($I$2:I19, $B$2:B19, B19)</f>
        <v>0.5</v>
      </c>
      <c r="AN19" s="40">
        <f>AVERAGEIFS($J$2:J19, $B$2:B19, B19)</f>
        <v>0.58499999999999996</v>
      </c>
      <c r="AO19" s="40">
        <f>AVERAGEIFS($D$2:D19, $B$2:B19, B19)</f>
        <v>0.5</v>
      </c>
    </row>
    <row r="20" spans="1:41" x14ac:dyDescent="0.25">
      <c r="A20" s="39">
        <v>46213</v>
      </c>
      <c r="B20" t="s">
        <v>151</v>
      </c>
      <c r="C20">
        <v>33</v>
      </c>
      <c r="D20">
        <v>1</v>
      </c>
      <c r="E20">
        <v>4</v>
      </c>
      <c r="F20">
        <v>3</v>
      </c>
      <c r="G20">
        <v>15</v>
      </c>
      <c r="H20">
        <v>9</v>
      </c>
      <c r="I20">
        <v>0.75</v>
      </c>
      <c r="J20">
        <v>0.6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1</v>
      </c>
      <c r="AG20">
        <v>1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33</v>
      </c>
      <c r="AM20" s="40">
        <f>AVERAGEIFS($I$2:I20, $B$2:B20, B20)</f>
        <v>0.75</v>
      </c>
      <c r="AN20" s="40">
        <f>AVERAGEIFS($J$2:J20, $B$2:B20, B20)</f>
        <v>0.6</v>
      </c>
      <c r="AO20" s="40">
        <f>AVERAGEIFS($D$2:D20, $B$2:B20, B20)</f>
        <v>1</v>
      </c>
    </row>
    <row r="21" spans="1:41" x14ac:dyDescent="0.25">
      <c r="A21" s="39">
        <v>46213</v>
      </c>
      <c r="B21" t="s">
        <v>122</v>
      </c>
      <c r="C21">
        <v>24</v>
      </c>
      <c r="D21">
        <v>1</v>
      </c>
      <c r="E21">
        <v>4</v>
      </c>
      <c r="F21">
        <v>3</v>
      </c>
      <c r="G21">
        <v>15</v>
      </c>
      <c r="H21">
        <v>9</v>
      </c>
      <c r="I21">
        <v>0.75</v>
      </c>
      <c r="J21">
        <v>0.6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1</v>
      </c>
      <c r="AG21">
        <v>1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21</v>
      </c>
      <c r="AM21" s="40">
        <f>AVERAGEIFS($I$2:I21, $B$2:B21, B21)</f>
        <v>0.5</v>
      </c>
      <c r="AN21" s="40">
        <f>AVERAGEIFS($J$2:J21, $B$2:B21, B21)</f>
        <v>0.41499999999999998</v>
      </c>
      <c r="AO21" s="40">
        <f>AVERAGEIFS($D$2:D21, $B$2:B21, B21)</f>
        <v>0.5</v>
      </c>
    </row>
    <row r="22" spans="1:41" x14ac:dyDescent="0.25">
      <c r="A22" s="39">
        <v>46213</v>
      </c>
      <c r="B22" t="s">
        <v>118</v>
      </c>
      <c r="C22">
        <v>11</v>
      </c>
      <c r="D22">
        <v>1</v>
      </c>
      <c r="E22">
        <v>4</v>
      </c>
      <c r="F22">
        <v>3</v>
      </c>
      <c r="G22">
        <v>15</v>
      </c>
      <c r="H22">
        <v>9</v>
      </c>
      <c r="I22">
        <v>0.75</v>
      </c>
      <c r="J22">
        <v>0.6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1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11</v>
      </c>
      <c r="AM22" s="40">
        <f>AVERAGEIFS($I$2:I22, $B$2:B22, B22)</f>
        <v>0.75</v>
      </c>
      <c r="AN22" s="40">
        <f>AVERAGEIFS($J$2:J22, $B$2:B22, B22)</f>
        <v>0.6</v>
      </c>
      <c r="AO22" s="40">
        <f>AVERAGEIFS($D$2:D22, $B$2:B22, B22)</f>
        <v>1</v>
      </c>
    </row>
    <row r="23" spans="1:41" x14ac:dyDescent="0.25">
      <c r="A23" s="39">
        <v>46213</v>
      </c>
      <c r="B23" t="s">
        <v>5</v>
      </c>
      <c r="C23">
        <v>17</v>
      </c>
      <c r="D23">
        <v>1</v>
      </c>
      <c r="E23">
        <v>4</v>
      </c>
      <c r="F23">
        <v>3</v>
      </c>
      <c r="G23">
        <v>15</v>
      </c>
      <c r="H23">
        <v>9</v>
      </c>
      <c r="I23">
        <v>0.75</v>
      </c>
      <c r="J23">
        <v>0.6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1</v>
      </c>
      <c r="AG23">
        <v>1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16</v>
      </c>
      <c r="AM23" s="40">
        <f>AVERAGEIFS($I$2:I23, $B$2:B23, B23)</f>
        <v>0.75</v>
      </c>
      <c r="AN23" s="40">
        <f>AVERAGEIFS($J$2:J23, $B$2:B23, B23)</f>
        <v>0.68500000000000005</v>
      </c>
      <c r="AO23" s="40">
        <f>AVERAGEIFS($D$2:D23, $B$2:B23, B23)</f>
        <v>1</v>
      </c>
    </row>
    <row r="24" spans="1:41" x14ac:dyDescent="0.25">
      <c r="A24" s="39">
        <v>46213</v>
      </c>
      <c r="B24" t="s">
        <v>125</v>
      </c>
      <c r="C24">
        <v>5</v>
      </c>
      <c r="D24">
        <v>1</v>
      </c>
      <c r="E24">
        <v>4</v>
      </c>
      <c r="F24">
        <v>3</v>
      </c>
      <c r="G24">
        <v>15</v>
      </c>
      <c r="H24">
        <v>9</v>
      </c>
      <c r="I24">
        <v>0.75</v>
      </c>
      <c r="J24">
        <v>0.6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1</v>
      </c>
      <c r="AG24">
        <v>1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5.5</v>
      </c>
      <c r="AM24" s="40">
        <f>AVERAGEIFS($I$2:I24, $B$2:B24, B24)</f>
        <v>0.5</v>
      </c>
      <c r="AN24" s="40">
        <f>AVERAGEIFS($J$2:J24, $B$2:B24, B24)</f>
        <v>0.41499999999999998</v>
      </c>
      <c r="AO24" s="40">
        <f>AVERAGEIFS($D$2:D24, $B$2:B24, B24)</f>
        <v>0.5</v>
      </c>
    </row>
    <row r="25" spans="1:41" x14ac:dyDescent="0.25">
      <c r="A25" s="39">
        <v>46213</v>
      </c>
      <c r="B25" t="s">
        <v>88</v>
      </c>
      <c r="C25">
        <v>18</v>
      </c>
      <c r="D25">
        <v>1</v>
      </c>
      <c r="E25">
        <v>4</v>
      </c>
      <c r="F25">
        <v>3</v>
      </c>
      <c r="G25">
        <v>15</v>
      </c>
      <c r="H25">
        <v>9</v>
      </c>
      <c r="I25">
        <v>0.75</v>
      </c>
      <c r="J25">
        <v>0.6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1</v>
      </c>
      <c r="AG25">
        <v>1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14</v>
      </c>
      <c r="AM25" s="40">
        <f>AVERAGEIFS($I$2:I25, $B$2:B25, B25)</f>
        <v>0.5</v>
      </c>
      <c r="AN25" s="40">
        <f>AVERAGEIFS($J$2:J25, $B$2:B25, B25)</f>
        <v>0.41499999999999998</v>
      </c>
      <c r="AO25" s="40">
        <f>AVERAGEIFS($D$2:D25, $B$2:B25, B25)</f>
        <v>0.5</v>
      </c>
    </row>
    <row r="26" spans="1:41" x14ac:dyDescent="0.25">
      <c r="A26" s="39"/>
      <c r="AL26" s="40"/>
      <c r="AM26" s="40"/>
      <c r="AN26" s="40"/>
      <c r="AO26" s="40"/>
    </row>
    <row r="27" spans="1:41" x14ac:dyDescent="0.25">
      <c r="A27" s="39"/>
      <c r="AL27" s="40"/>
      <c r="AM27" s="40"/>
      <c r="AN27" s="40"/>
      <c r="AO27" s="40"/>
    </row>
    <row r="28" spans="1:41" x14ac:dyDescent="0.25">
      <c r="A28" s="39"/>
      <c r="AL28" s="40"/>
      <c r="AM28" s="40"/>
      <c r="AN28" s="40"/>
      <c r="AO28" s="40"/>
    </row>
    <row r="29" spans="1:41" x14ac:dyDescent="0.25">
      <c r="A29" s="39"/>
      <c r="AL29" s="40"/>
      <c r="AM29" s="40"/>
      <c r="AN29" s="40"/>
      <c r="AO29" s="40"/>
    </row>
    <row r="30" spans="1:41" x14ac:dyDescent="0.25">
      <c r="A30" s="39"/>
      <c r="AL30" s="40"/>
      <c r="AM30" s="40"/>
      <c r="AN30" s="40"/>
      <c r="AO30" s="40"/>
    </row>
    <row r="31" spans="1:41" x14ac:dyDescent="0.25">
      <c r="A31" s="39"/>
      <c r="AL31" s="40"/>
      <c r="AM31" s="40"/>
      <c r="AN31" s="40"/>
      <c r="AO31" s="40"/>
    </row>
    <row r="32" spans="1:41" x14ac:dyDescent="0.25">
      <c r="A32" s="39"/>
      <c r="AL32" s="40"/>
      <c r="AM32" s="40"/>
      <c r="AN32" s="40"/>
      <c r="AO32" s="40"/>
    </row>
    <row r="33" spans="1:41" x14ac:dyDescent="0.25">
      <c r="A33" s="39"/>
      <c r="AL33" s="40"/>
      <c r="AM33" s="40"/>
      <c r="AN33" s="40"/>
      <c r="AO33" s="40"/>
    </row>
    <row r="34" spans="1:41" x14ac:dyDescent="0.25">
      <c r="A34" s="39"/>
      <c r="AL34" s="40"/>
      <c r="AM34" s="40"/>
      <c r="AN34" s="40"/>
      <c r="AO34" s="40"/>
    </row>
    <row r="35" spans="1:41" x14ac:dyDescent="0.25">
      <c r="A35" s="39"/>
      <c r="AL35" s="40"/>
      <c r="AM35" s="40"/>
      <c r="AN35" s="40"/>
      <c r="AO35" s="40"/>
    </row>
    <row r="36" spans="1:41" x14ac:dyDescent="0.25">
      <c r="A36" s="39"/>
      <c r="AL36" s="40"/>
      <c r="AM36" s="40"/>
      <c r="AN36" s="40"/>
      <c r="AO36" s="40"/>
    </row>
    <row r="37" spans="1:41" x14ac:dyDescent="0.25">
      <c r="A37" s="39"/>
      <c r="AL37" s="40"/>
      <c r="AM37" s="40"/>
      <c r="AN37" s="40"/>
      <c r="AO37" s="40"/>
    </row>
    <row r="38" spans="1:41" x14ac:dyDescent="0.25">
      <c r="A38" s="39"/>
      <c r="AL38" s="40"/>
      <c r="AM38" s="40"/>
      <c r="AN38" s="40"/>
      <c r="AO38" s="40"/>
    </row>
    <row r="39" spans="1:41" x14ac:dyDescent="0.25">
      <c r="A39" s="39"/>
      <c r="AL39" s="40"/>
      <c r="AM39" s="40"/>
      <c r="AN39" s="40"/>
      <c r="AO39" s="40"/>
    </row>
    <row r="40" spans="1:41" x14ac:dyDescent="0.25">
      <c r="A40" s="39"/>
      <c r="AL40" s="40"/>
      <c r="AM40" s="40"/>
      <c r="AN40" s="40"/>
      <c r="AO40" s="40"/>
    </row>
    <row r="41" spans="1:41" x14ac:dyDescent="0.25">
      <c r="A41" s="39"/>
      <c r="AL41" s="40"/>
      <c r="AM41" s="40"/>
      <c r="AN41" s="40"/>
      <c r="AO41" s="40"/>
    </row>
    <row r="42" spans="1:41" x14ac:dyDescent="0.25">
      <c r="A42" s="39"/>
      <c r="AL42" s="40"/>
      <c r="AM42" s="40"/>
      <c r="AN42" s="40"/>
      <c r="AO42" s="40"/>
    </row>
    <row r="43" spans="1:41" x14ac:dyDescent="0.25">
      <c r="A43" s="39"/>
      <c r="AL43" s="40"/>
      <c r="AM43" s="40"/>
      <c r="AN43" s="40"/>
      <c r="AO43" s="40"/>
    </row>
    <row r="44" spans="1:41" x14ac:dyDescent="0.25">
      <c r="A44" s="39"/>
      <c r="AL44" s="40"/>
      <c r="AM44" s="40"/>
      <c r="AN44" s="40"/>
      <c r="AO44" s="40"/>
    </row>
    <row r="45" spans="1:41" x14ac:dyDescent="0.25">
      <c r="A45" s="39"/>
      <c r="AL45" s="40"/>
      <c r="AM45" s="40"/>
      <c r="AN45" s="40"/>
      <c r="AO45" s="40"/>
    </row>
    <row r="46" spans="1:41" x14ac:dyDescent="0.25">
      <c r="A46" s="39"/>
      <c r="AL46" s="40"/>
      <c r="AM46" s="40"/>
      <c r="AN46" s="40"/>
      <c r="AO46" s="40"/>
    </row>
    <row r="47" spans="1:41" x14ac:dyDescent="0.25">
      <c r="A47" s="39"/>
      <c r="AL47" s="40"/>
      <c r="AM47" s="40"/>
      <c r="AN47" s="40"/>
      <c r="AO47" s="40"/>
    </row>
    <row r="48" spans="1:41" x14ac:dyDescent="0.25">
      <c r="A48" s="39"/>
      <c r="AL48" s="40"/>
      <c r="AM48" s="40"/>
      <c r="AN48" s="40"/>
      <c r="AO48" s="40"/>
    </row>
    <row r="49" spans="1:41" x14ac:dyDescent="0.25">
      <c r="A49" s="39"/>
      <c r="AL49" s="40"/>
      <c r="AM49" s="40"/>
      <c r="AN49" s="40"/>
      <c r="AO49" s="40"/>
    </row>
    <row r="50" spans="1:41" x14ac:dyDescent="0.25">
      <c r="A50" s="39"/>
      <c r="AL50" s="40"/>
      <c r="AM50" s="40"/>
      <c r="AN50" s="40"/>
      <c r="AO50" s="40"/>
    </row>
    <row r="51" spans="1:41" x14ac:dyDescent="0.25">
      <c r="A51" s="39"/>
      <c r="AL51" s="40"/>
      <c r="AM51" s="40"/>
      <c r="AN51" s="40"/>
      <c r="AO51" s="40"/>
    </row>
    <row r="52" spans="1:41" x14ac:dyDescent="0.25">
      <c r="A52" s="39"/>
      <c r="AL52" s="40"/>
      <c r="AM52" s="40"/>
      <c r="AN52" s="40"/>
      <c r="AO52" s="40"/>
    </row>
    <row r="53" spans="1:41" x14ac:dyDescent="0.25">
      <c r="A53" s="39"/>
      <c r="AL53" s="40"/>
      <c r="AM53" s="40"/>
      <c r="AN53" s="40"/>
      <c r="AO53" s="40"/>
    </row>
    <row r="54" spans="1:41" x14ac:dyDescent="0.25">
      <c r="A54" s="39"/>
      <c r="AL54" s="40"/>
      <c r="AM54" s="40"/>
      <c r="AN54" s="40"/>
      <c r="AO54" s="40"/>
    </row>
    <row r="55" spans="1:41" x14ac:dyDescent="0.25">
      <c r="A55" s="39"/>
      <c r="AL55" s="40"/>
      <c r="AM55" s="40"/>
      <c r="AN55" s="40"/>
      <c r="AO55" s="40"/>
    </row>
    <row r="56" spans="1:41" x14ac:dyDescent="0.25">
      <c r="A56" s="39"/>
      <c r="AL56" s="40"/>
      <c r="AM56" s="40"/>
      <c r="AN56" s="40"/>
      <c r="AO56" s="40"/>
    </row>
    <row r="57" spans="1:41" x14ac:dyDescent="0.25">
      <c r="A57" s="39"/>
      <c r="AL57" s="40"/>
      <c r="AM57" s="40"/>
      <c r="AN57" s="40"/>
      <c r="AO57" s="40"/>
    </row>
    <row r="58" spans="1:41" x14ac:dyDescent="0.25">
      <c r="A58" s="39"/>
      <c r="AL58" s="40"/>
      <c r="AM58" s="40"/>
      <c r="AN58" s="40"/>
      <c r="AO58" s="40"/>
    </row>
    <row r="59" spans="1:41" x14ac:dyDescent="0.25">
      <c r="A59" s="39"/>
      <c r="AL59" s="40"/>
      <c r="AM59" s="40"/>
      <c r="AN59" s="40"/>
      <c r="AO59" s="40"/>
    </row>
    <row r="60" spans="1:41" x14ac:dyDescent="0.25">
      <c r="A60" s="39"/>
      <c r="AL60" s="40"/>
      <c r="AM60" s="40"/>
      <c r="AN60" s="40"/>
      <c r="AO60" s="40"/>
    </row>
    <row r="61" spans="1:41" x14ac:dyDescent="0.25">
      <c r="A61" s="39"/>
      <c r="AL61" s="40"/>
      <c r="AM61" s="40"/>
      <c r="AN61" s="40"/>
      <c r="AO61" s="40"/>
    </row>
    <row r="62" spans="1:41" x14ac:dyDescent="0.25">
      <c r="A62" s="39"/>
      <c r="AL62" s="40"/>
      <c r="AM62" s="40"/>
      <c r="AN62" s="40"/>
      <c r="AO62" s="40"/>
    </row>
    <row r="63" spans="1:41" x14ac:dyDescent="0.25">
      <c r="A63" s="39"/>
      <c r="AL63" s="40"/>
      <c r="AM63" s="40"/>
      <c r="AN63" s="40"/>
      <c r="AO63" s="40"/>
    </row>
    <row r="64" spans="1:41" x14ac:dyDescent="0.25">
      <c r="A64" s="39"/>
      <c r="AL64" s="40"/>
      <c r="AM64" s="40"/>
      <c r="AN64" s="40"/>
      <c r="AO64" s="40"/>
    </row>
    <row r="65" spans="1:41" x14ac:dyDescent="0.25">
      <c r="A65" s="39"/>
      <c r="AL65" s="40"/>
      <c r="AM65" s="40"/>
      <c r="AN65" s="40"/>
      <c r="AO65" s="40"/>
    </row>
    <row r="66" spans="1:41" x14ac:dyDescent="0.25">
      <c r="A66" s="39"/>
      <c r="AL66" s="40"/>
      <c r="AM66" s="40"/>
      <c r="AN66" s="40"/>
      <c r="AO66" s="40"/>
    </row>
    <row r="67" spans="1:41" x14ac:dyDescent="0.25">
      <c r="A67" s="39"/>
      <c r="AL67" s="40"/>
      <c r="AM67" s="40"/>
      <c r="AN67" s="40"/>
      <c r="AO67" s="40"/>
    </row>
    <row r="68" spans="1:41" x14ac:dyDescent="0.25">
      <c r="A68" s="39"/>
      <c r="AL68" s="40"/>
      <c r="AM68" s="40"/>
      <c r="AN68" s="40"/>
      <c r="AO68" s="40"/>
    </row>
    <row r="69" spans="1:41" x14ac:dyDescent="0.25">
      <c r="A69" s="39"/>
      <c r="AL69" s="40"/>
      <c r="AM69" s="40"/>
      <c r="AN69" s="40"/>
      <c r="AO69" s="40"/>
    </row>
    <row r="70" spans="1:41" x14ac:dyDescent="0.25">
      <c r="A70" s="39"/>
      <c r="AL70" s="40"/>
      <c r="AM70" s="40"/>
      <c r="AN70" s="40"/>
      <c r="AO70" s="40"/>
    </row>
    <row r="71" spans="1:41" x14ac:dyDescent="0.25">
      <c r="A71" s="39"/>
      <c r="AL71" s="40"/>
      <c r="AM71" s="40"/>
      <c r="AN71" s="40"/>
      <c r="AO71" s="40"/>
    </row>
    <row r="72" spans="1:41" x14ac:dyDescent="0.25">
      <c r="A72" s="39"/>
      <c r="AL72" s="40"/>
      <c r="AM72" s="40"/>
      <c r="AN72" s="40"/>
      <c r="AO72" s="40"/>
    </row>
    <row r="73" spans="1:41" x14ac:dyDescent="0.25">
      <c r="A73" s="39"/>
      <c r="AL73" s="40"/>
      <c r="AM73" s="40"/>
      <c r="AN73" s="40"/>
      <c r="AO73" s="40"/>
    </row>
    <row r="74" spans="1:41" x14ac:dyDescent="0.25">
      <c r="A74" s="39"/>
      <c r="AL74" s="40"/>
      <c r="AM74" s="40"/>
      <c r="AN74" s="40"/>
      <c r="AO74" s="40"/>
    </row>
    <row r="75" spans="1:41" x14ac:dyDescent="0.25">
      <c r="A75" s="39"/>
      <c r="AL75" s="40"/>
      <c r="AM75" s="40"/>
      <c r="AN75" s="40"/>
      <c r="AO75" s="40"/>
    </row>
    <row r="76" spans="1:41" x14ac:dyDescent="0.25">
      <c r="A76" s="39"/>
      <c r="AL76" s="40"/>
      <c r="AM76" s="40"/>
      <c r="AN76" s="40"/>
      <c r="AO76" s="40"/>
    </row>
    <row r="77" spans="1:41" x14ac:dyDescent="0.25">
      <c r="A77" s="39"/>
      <c r="AL77" s="40"/>
      <c r="AM77" s="40"/>
      <c r="AN77" s="40"/>
      <c r="AO77" s="40"/>
    </row>
    <row r="78" spans="1:41" x14ac:dyDescent="0.25">
      <c r="A78" s="39"/>
      <c r="AL78" s="40"/>
      <c r="AM78" s="40"/>
      <c r="AN78" s="40"/>
      <c r="AO78" s="40"/>
    </row>
    <row r="79" spans="1:41" x14ac:dyDescent="0.25">
      <c r="A79" s="39"/>
      <c r="AL79" s="40"/>
      <c r="AM79" s="40"/>
      <c r="AN79" s="40"/>
      <c r="AO79" s="40"/>
    </row>
    <row r="80" spans="1:41" x14ac:dyDescent="0.25">
      <c r="A80" s="39"/>
      <c r="AL80" s="40"/>
      <c r="AM80" s="40"/>
      <c r="AN80" s="40"/>
      <c r="AO80" s="40"/>
    </row>
    <row r="81" spans="1:41" x14ac:dyDescent="0.25">
      <c r="A81" s="39"/>
      <c r="AL81" s="40"/>
      <c r="AM81" s="40"/>
      <c r="AN81" s="40"/>
      <c r="AO81" s="40"/>
    </row>
    <row r="82" spans="1:41" x14ac:dyDescent="0.25">
      <c r="A82" s="39"/>
      <c r="AL82" s="40"/>
      <c r="AM82" s="40"/>
      <c r="AN82" s="40"/>
      <c r="AO82" s="40"/>
    </row>
    <row r="83" spans="1:41" x14ac:dyDescent="0.25">
      <c r="A83" s="39"/>
      <c r="AL83" s="40"/>
      <c r="AM83" s="40"/>
      <c r="AN83" s="40"/>
      <c r="AO83" s="40"/>
    </row>
    <row r="84" spans="1:41" x14ac:dyDescent="0.25">
      <c r="A84" s="39"/>
      <c r="AL84" s="40"/>
      <c r="AM84" s="40"/>
      <c r="AN84" s="40"/>
      <c r="AO84" s="40"/>
    </row>
    <row r="85" spans="1:41" x14ac:dyDescent="0.25">
      <c r="A85" s="39"/>
      <c r="AL85" s="40"/>
      <c r="AM85" s="40"/>
      <c r="AN85" s="40"/>
      <c r="AO85" s="40"/>
    </row>
    <row r="86" spans="1:41" x14ac:dyDescent="0.25">
      <c r="A86" s="39"/>
      <c r="AL86" s="40"/>
      <c r="AM86" s="40"/>
      <c r="AN86" s="40"/>
      <c r="AO86" s="40"/>
    </row>
    <row r="87" spans="1:41" x14ac:dyDescent="0.25">
      <c r="A87" s="39"/>
      <c r="AL87" s="40"/>
      <c r="AM87" s="40"/>
      <c r="AN87" s="40"/>
      <c r="AO87" s="40"/>
    </row>
    <row r="88" spans="1:41" x14ac:dyDescent="0.25">
      <c r="A88" s="39"/>
      <c r="AL88" s="40"/>
      <c r="AM88" s="40"/>
      <c r="AN88" s="40"/>
      <c r="AO88" s="40"/>
    </row>
    <row r="89" spans="1:41" x14ac:dyDescent="0.25">
      <c r="A89" s="39"/>
      <c r="AL89" s="40"/>
      <c r="AM89" s="40"/>
      <c r="AN89" s="40"/>
      <c r="AO89" s="40"/>
    </row>
    <row r="90" spans="1:41" x14ac:dyDescent="0.25">
      <c r="A90" s="39"/>
      <c r="AL90" s="40"/>
      <c r="AM90" s="40"/>
      <c r="AN90" s="40"/>
      <c r="AO90" s="40"/>
    </row>
    <row r="91" spans="1:41" x14ac:dyDescent="0.25">
      <c r="A91" s="39"/>
      <c r="AL91" s="40"/>
      <c r="AM91" s="40"/>
      <c r="AN91" s="40"/>
      <c r="AO91" s="40"/>
    </row>
    <row r="92" spans="1:41" x14ac:dyDescent="0.25">
      <c r="A92" s="39"/>
      <c r="AL92" s="40"/>
      <c r="AM92" s="40"/>
      <c r="AN92" s="40"/>
      <c r="AO92" s="40"/>
    </row>
    <row r="93" spans="1:41" x14ac:dyDescent="0.25">
      <c r="A93" s="39"/>
      <c r="AL93" s="40"/>
      <c r="AM93" s="40"/>
      <c r="AN93" s="40"/>
      <c r="AO93" s="40"/>
    </row>
    <row r="94" spans="1:41" x14ac:dyDescent="0.25">
      <c r="A94" s="39"/>
      <c r="AL94" s="40"/>
      <c r="AM94" s="40"/>
      <c r="AN94" s="40"/>
      <c r="AO94" s="40"/>
    </row>
    <row r="95" spans="1:41" x14ac:dyDescent="0.25">
      <c r="A95" s="39"/>
      <c r="AL95" s="40"/>
      <c r="AM95" s="40"/>
      <c r="AN95" s="40"/>
      <c r="AO95" s="40"/>
    </row>
    <row r="96" spans="1:41" x14ac:dyDescent="0.25">
      <c r="A96" s="39"/>
      <c r="AL96" s="40"/>
      <c r="AM96" s="40"/>
      <c r="AN96" s="40"/>
      <c r="AO96" s="40"/>
    </row>
    <row r="97" spans="1:41" x14ac:dyDescent="0.25">
      <c r="A97" s="39"/>
      <c r="AL97" s="40"/>
      <c r="AM97" s="40"/>
      <c r="AN97" s="40"/>
      <c r="AO97" s="40"/>
    </row>
    <row r="98" spans="1:41" x14ac:dyDescent="0.25">
      <c r="A98" s="39"/>
      <c r="AL98" s="40"/>
      <c r="AM98" s="40"/>
      <c r="AN98" s="40"/>
      <c r="AO98" s="40"/>
    </row>
    <row r="99" spans="1:41" x14ac:dyDescent="0.25">
      <c r="A99" s="39"/>
      <c r="AL99" s="40"/>
      <c r="AM99" s="40"/>
      <c r="AN99" s="40"/>
      <c r="AO99" s="40"/>
    </row>
    <row r="100" spans="1:41" x14ac:dyDescent="0.25">
      <c r="A100" s="39"/>
      <c r="AL100" s="40"/>
      <c r="AM100" s="40"/>
      <c r="AN100" s="40"/>
      <c r="AO100" s="40"/>
    </row>
    <row r="101" spans="1:41" x14ac:dyDescent="0.25">
      <c r="A101" s="39"/>
      <c r="AL101" s="40"/>
      <c r="AM101" s="40"/>
      <c r="AN101" s="40"/>
      <c r="AO101" s="40"/>
    </row>
    <row r="102" spans="1:41" x14ac:dyDescent="0.25">
      <c r="A102" s="39"/>
      <c r="AL102" s="40"/>
      <c r="AM102" s="40"/>
      <c r="AN102" s="40"/>
      <c r="AO102" s="40"/>
    </row>
    <row r="103" spans="1:41" x14ac:dyDescent="0.25">
      <c r="A103" s="39"/>
      <c r="AL103" s="40"/>
      <c r="AM103" s="40"/>
      <c r="AN103" s="40"/>
      <c r="AO103" s="40"/>
    </row>
    <row r="104" spans="1:41" x14ac:dyDescent="0.25">
      <c r="A104" s="39"/>
      <c r="AL104" s="40"/>
      <c r="AM104" s="40"/>
      <c r="AN104" s="40"/>
      <c r="AO104" s="40"/>
    </row>
    <row r="105" spans="1:41" x14ac:dyDescent="0.25">
      <c r="A105" s="39"/>
      <c r="AL105" s="40"/>
      <c r="AM105" s="40"/>
      <c r="AN105" s="40"/>
      <c r="AO105" s="40"/>
    </row>
    <row r="106" spans="1:41" x14ac:dyDescent="0.25">
      <c r="A106" s="39"/>
      <c r="AL106" s="40"/>
      <c r="AM106" s="40"/>
      <c r="AN106" s="40"/>
      <c r="AO106" s="40"/>
    </row>
    <row r="107" spans="1:41" x14ac:dyDescent="0.25">
      <c r="A107" s="39"/>
      <c r="AL107" s="40"/>
      <c r="AM107" s="40"/>
      <c r="AN107" s="40"/>
      <c r="AO107" s="40"/>
    </row>
    <row r="108" spans="1:41" x14ac:dyDescent="0.25">
      <c r="A108" s="39"/>
      <c r="AL108" s="40"/>
      <c r="AM108" s="40"/>
      <c r="AN108" s="40"/>
      <c r="AO108" s="40"/>
    </row>
    <row r="109" spans="1:41" x14ac:dyDescent="0.25">
      <c r="A109" s="39"/>
      <c r="AL109" s="40"/>
      <c r="AM109" s="40"/>
      <c r="AN109" s="40"/>
      <c r="AO109" s="40"/>
    </row>
    <row r="110" spans="1:41" x14ac:dyDescent="0.25">
      <c r="A110" s="39"/>
      <c r="AL110" s="40"/>
      <c r="AM110" s="40"/>
      <c r="AN110" s="40"/>
      <c r="AO110" s="40"/>
    </row>
    <row r="111" spans="1:41" x14ac:dyDescent="0.25">
      <c r="A111" s="39"/>
      <c r="AL111" s="40"/>
      <c r="AM111" s="40"/>
      <c r="AN111" s="40"/>
      <c r="AO111" s="40"/>
    </row>
    <row r="112" spans="1:41" x14ac:dyDescent="0.25">
      <c r="A112" s="39"/>
      <c r="AL112" s="40"/>
      <c r="AM112" s="40"/>
      <c r="AN112" s="40"/>
      <c r="AO112" s="40"/>
    </row>
    <row r="113" spans="1:41" x14ac:dyDescent="0.25">
      <c r="A113" s="39"/>
      <c r="AL113" s="40"/>
      <c r="AM113" s="40"/>
      <c r="AN113" s="40"/>
      <c r="AO113" s="40"/>
    </row>
    <row r="114" spans="1:41" x14ac:dyDescent="0.25">
      <c r="A114" s="39"/>
      <c r="AL114" s="40"/>
      <c r="AM114" s="40"/>
      <c r="AN114" s="40"/>
      <c r="AO114" s="40"/>
    </row>
    <row r="115" spans="1:41" x14ac:dyDescent="0.25">
      <c r="A115" s="39"/>
      <c r="AL115" s="40"/>
      <c r="AM115" s="40"/>
      <c r="AN115" s="40"/>
      <c r="AO115" s="40"/>
    </row>
    <row r="116" spans="1:41" x14ac:dyDescent="0.25">
      <c r="A116" s="39"/>
      <c r="AL116" s="40"/>
      <c r="AM116" s="40"/>
      <c r="AN116" s="40"/>
      <c r="AO116" s="40"/>
    </row>
    <row r="117" spans="1:41" x14ac:dyDescent="0.25">
      <c r="A117" s="39"/>
      <c r="AL117" s="40"/>
      <c r="AM117" s="40"/>
      <c r="AN117" s="40"/>
      <c r="AO117" s="40"/>
    </row>
    <row r="118" spans="1:41" x14ac:dyDescent="0.25">
      <c r="A118" s="39"/>
      <c r="AL118" s="40"/>
      <c r="AM118" s="40"/>
      <c r="AN118" s="40"/>
      <c r="AO118" s="40"/>
    </row>
    <row r="119" spans="1:41" x14ac:dyDescent="0.25">
      <c r="A119" s="39"/>
      <c r="AL119" s="40"/>
      <c r="AM119" s="40"/>
      <c r="AN119" s="40"/>
      <c r="AO119" s="40"/>
    </row>
    <row r="120" spans="1:41" x14ac:dyDescent="0.25">
      <c r="A120" s="39"/>
      <c r="AL120" s="40"/>
      <c r="AM120" s="40"/>
      <c r="AN120" s="40"/>
      <c r="AO120" s="40"/>
    </row>
    <row r="121" spans="1:41" x14ac:dyDescent="0.25">
      <c r="A121" s="39"/>
      <c r="AL121" s="40"/>
      <c r="AM121" s="40"/>
      <c r="AN121" s="40"/>
      <c r="AO121" s="40"/>
    </row>
    <row r="122" spans="1:41" x14ac:dyDescent="0.25">
      <c r="A122" s="39"/>
      <c r="AL122" s="40"/>
      <c r="AM122" s="40"/>
      <c r="AN122" s="40"/>
      <c r="AO122" s="40"/>
    </row>
    <row r="123" spans="1:41" x14ac:dyDescent="0.25">
      <c r="A123" s="39"/>
      <c r="AL123" s="40"/>
      <c r="AM123" s="40"/>
      <c r="AN123" s="40"/>
      <c r="AO123" s="40"/>
    </row>
    <row r="124" spans="1:41" x14ac:dyDescent="0.25">
      <c r="A124" s="39"/>
      <c r="AL124" s="40"/>
      <c r="AM124" s="40"/>
      <c r="AN124" s="40"/>
      <c r="AO124" s="40"/>
    </row>
    <row r="125" spans="1:41" x14ac:dyDescent="0.25">
      <c r="A125" s="39"/>
      <c r="AL125" s="40"/>
      <c r="AM125" s="40"/>
      <c r="AN125" s="40"/>
      <c r="AO125" s="40"/>
    </row>
    <row r="126" spans="1:41" x14ac:dyDescent="0.25">
      <c r="A126" s="39"/>
      <c r="AL126" s="40"/>
      <c r="AM126" s="40"/>
      <c r="AN126" s="40"/>
      <c r="AO126" s="40"/>
    </row>
    <row r="127" spans="1:41" x14ac:dyDescent="0.25">
      <c r="A127" s="39"/>
      <c r="AL127" s="40"/>
      <c r="AM127" s="40"/>
      <c r="AN127" s="40"/>
      <c r="AO127" s="40"/>
    </row>
    <row r="128" spans="1:41" x14ac:dyDescent="0.25">
      <c r="A128" s="39"/>
      <c r="AL128" s="40"/>
      <c r="AM128" s="40"/>
      <c r="AN128" s="40"/>
      <c r="AO128" s="40"/>
    </row>
    <row r="129" spans="1:41" x14ac:dyDescent="0.25">
      <c r="A129" s="39"/>
      <c r="AL129" s="40"/>
      <c r="AM129" s="40"/>
      <c r="AN129" s="40"/>
      <c r="AO129" s="40"/>
    </row>
    <row r="130" spans="1:41" x14ac:dyDescent="0.25">
      <c r="A130" s="39"/>
      <c r="AL130" s="40"/>
      <c r="AM130" s="40"/>
      <c r="AN130" s="40"/>
      <c r="AO130" s="40"/>
    </row>
    <row r="131" spans="1:41" x14ac:dyDescent="0.25">
      <c r="A131" s="39"/>
      <c r="AL131" s="40"/>
      <c r="AM131" s="40"/>
      <c r="AN131" s="40"/>
      <c r="AO131" s="40"/>
    </row>
    <row r="132" spans="1:41" x14ac:dyDescent="0.25">
      <c r="A132" s="39"/>
      <c r="AL132" s="40"/>
      <c r="AM132" s="40"/>
      <c r="AN132" s="40"/>
      <c r="AO132" s="40"/>
    </row>
    <row r="133" spans="1:41" x14ac:dyDescent="0.25">
      <c r="A133" s="39"/>
      <c r="AL133" s="40"/>
      <c r="AM133" s="40"/>
      <c r="AN133" s="40"/>
      <c r="AO133" s="40"/>
    </row>
    <row r="134" spans="1:41" x14ac:dyDescent="0.25">
      <c r="A134" s="39"/>
      <c r="AL134" s="40"/>
      <c r="AM134" s="40"/>
      <c r="AN134" s="40"/>
      <c r="AO134" s="40"/>
    </row>
    <row r="135" spans="1:41" x14ac:dyDescent="0.25">
      <c r="A135" s="39"/>
      <c r="AL135" s="40"/>
      <c r="AM135" s="40"/>
      <c r="AN135" s="40"/>
      <c r="AO135" s="40"/>
    </row>
    <row r="136" spans="1:41" x14ac:dyDescent="0.25">
      <c r="A136" s="39"/>
      <c r="AL136" s="40"/>
      <c r="AM136" s="40"/>
      <c r="AN136" s="40"/>
      <c r="AO136" s="40"/>
    </row>
    <row r="137" spans="1:41" x14ac:dyDescent="0.25">
      <c r="A137" s="39"/>
      <c r="AL137" s="40"/>
      <c r="AM137" s="40"/>
      <c r="AN137" s="40"/>
      <c r="AO137" s="40"/>
    </row>
    <row r="138" spans="1:41" x14ac:dyDescent="0.25">
      <c r="A138" s="39"/>
      <c r="AL138" s="40"/>
      <c r="AM138" s="40"/>
      <c r="AN138" s="40"/>
      <c r="AO138" s="40"/>
    </row>
    <row r="139" spans="1:41" x14ac:dyDescent="0.25">
      <c r="A139" s="39"/>
      <c r="AL139" s="40"/>
      <c r="AM139" s="40"/>
      <c r="AN139" s="40"/>
      <c r="AO139" s="40"/>
    </row>
    <row r="140" spans="1:41" x14ac:dyDescent="0.25">
      <c r="A140" s="39"/>
      <c r="AL140" s="40"/>
      <c r="AM140" s="40"/>
      <c r="AN140" s="40"/>
      <c r="AO140" s="40"/>
    </row>
    <row r="141" spans="1:41" x14ac:dyDescent="0.25">
      <c r="A141" s="39"/>
      <c r="AL141" s="40"/>
      <c r="AM141" s="40"/>
      <c r="AN141" s="40"/>
      <c r="AO141" s="40"/>
    </row>
    <row r="142" spans="1:41" x14ac:dyDescent="0.25">
      <c r="A142" s="39"/>
      <c r="AL142" s="40"/>
      <c r="AM142" s="40"/>
      <c r="AN142" s="40"/>
      <c r="AO142" s="40"/>
    </row>
    <row r="143" spans="1:41" x14ac:dyDescent="0.25">
      <c r="A143" s="39"/>
      <c r="AL143" s="40"/>
      <c r="AM143" s="40"/>
      <c r="AN143" s="40"/>
      <c r="AO143" s="40"/>
    </row>
    <row r="144" spans="1:41" x14ac:dyDescent="0.25">
      <c r="A144" s="39"/>
      <c r="AL144" s="40"/>
      <c r="AM144" s="40"/>
      <c r="AN144" s="40"/>
      <c r="AO144" s="40"/>
    </row>
    <row r="145" spans="1:41" x14ac:dyDescent="0.25">
      <c r="A145" s="39"/>
      <c r="AL145" s="40"/>
      <c r="AM145" s="40"/>
      <c r="AN145" s="40"/>
      <c r="AO145" s="40"/>
    </row>
    <row r="146" spans="1:41" x14ac:dyDescent="0.25">
      <c r="A146" s="39"/>
      <c r="AL146" s="40"/>
      <c r="AM146" s="40"/>
      <c r="AN146" s="40"/>
      <c r="AO146" s="40"/>
    </row>
    <row r="147" spans="1:41" x14ac:dyDescent="0.25">
      <c r="A147" s="39"/>
      <c r="AL147" s="40"/>
      <c r="AM147" s="40"/>
      <c r="AN147" s="40"/>
      <c r="AO147" s="40"/>
    </row>
    <row r="148" spans="1:41" x14ac:dyDescent="0.25">
      <c r="A148" s="39"/>
      <c r="AL148" s="40"/>
      <c r="AM148" s="40"/>
      <c r="AN148" s="40"/>
      <c r="AO148" s="40"/>
    </row>
    <row r="149" spans="1:41" x14ac:dyDescent="0.25">
      <c r="A149" s="39"/>
      <c r="AL149" s="40"/>
      <c r="AM149" s="40"/>
      <c r="AN149" s="40"/>
      <c r="AO149" s="40"/>
    </row>
    <row r="150" spans="1:41" x14ac:dyDescent="0.25">
      <c r="A150" s="39"/>
      <c r="AL150" s="40"/>
      <c r="AM150" s="40"/>
      <c r="AN150" s="40"/>
      <c r="AO150" s="40"/>
    </row>
    <row r="151" spans="1:41" x14ac:dyDescent="0.25">
      <c r="A151" s="39"/>
      <c r="AL151" s="40"/>
      <c r="AM151" s="40"/>
      <c r="AN151" s="40"/>
      <c r="AO151" s="40"/>
    </row>
    <row r="152" spans="1:41" x14ac:dyDescent="0.25">
      <c r="A152" s="39"/>
      <c r="AL152" s="40"/>
      <c r="AM152" s="40"/>
      <c r="AN152" s="40"/>
      <c r="AO152" s="40"/>
    </row>
    <row r="153" spans="1:41" x14ac:dyDescent="0.25">
      <c r="A153" s="39"/>
      <c r="AL153" s="40"/>
      <c r="AM153" s="40"/>
      <c r="AN153" s="40"/>
      <c r="AO153" s="40"/>
    </row>
    <row r="154" spans="1:41" x14ac:dyDescent="0.25">
      <c r="A154" s="39"/>
      <c r="AL154" s="40"/>
      <c r="AM154" s="40"/>
      <c r="AN154" s="40"/>
      <c r="AO154" s="40"/>
    </row>
    <row r="155" spans="1:41" x14ac:dyDescent="0.25">
      <c r="A155" s="39"/>
      <c r="AL155" s="40"/>
      <c r="AM155" s="40"/>
      <c r="AN155" s="40"/>
      <c r="AO155" s="40"/>
    </row>
    <row r="156" spans="1:41" x14ac:dyDescent="0.25">
      <c r="A156" s="39"/>
      <c r="AL156" s="40"/>
      <c r="AM156" s="40"/>
      <c r="AN156" s="40"/>
      <c r="AO156" s="40"/>
    </row>
    <row r="157" spans="1:41" x14ac:dyDescent="0.25">
      <c r="A157" s="39"/>
      <c r="AL157" s="40"/>
      <c r="AM157" s="40"/>
      <c r="AN157" s="40"/>
      <c r="AO157" s="40"/>
    </row>
    <row r="158" spans="1:41" x14ac:dyDescent="0.25">
      <c r="A158" s="39"/>
      <c r="AL158" s="40"/>
      <c r="AM158" s="40"/>
      <c r="AN158" s="40"/>
      <c r="AO158" s="40"/>
    </row>
    <row r="159" spans="1:41" x14ac:dyDescent="0.25">
      <c r="A159" s="39"/>
      <c r="AL159" s="40"/>
      <c r="AM159" s="40"/>
      <c r="AN159" s="40"/>
      <c r="AO159" s="40"/>
    </row>
    <row r="160" spans="1:41" x14ac:dyDescent="0.25">
      <c r="A160" s="39"/>
      <c r="AL160" s="40"/>
      <c r="AM160" s="40"/>
      <c r="AN160" s="40"/>
      <c r="AO160" s="40"/>
    </row>
    <row r="161" spans="1:41" x14ac:dyDescent="0.25">
      <c r="A161" s="39"/>
      <c r="AL161" s="40"/>
      <c r="AM161" s="40"/>
      <c r="AN161" s="40"/>
      <c r="AO161" s="40"/>
    </row>
    <row r="162" spans="1:41" x14ac:dyDescent="0.25">
      <c r="A162" s="39"/>
      <c r="AL162" s="40"/>
      <c r="AM162" s="40"/>
      <c r="AN162" s="40"/>
      <c r="AO162" s="40"/>
    </row>
    <row r="163" spans="1:41" x14ac:dyDescent="0.25">
      <c r="A163" s="39"/>
      <c r="AL163" s="40"/>
      <c r="AM163" s="40"/>
      <c r="AN163" s="40"/>
      <c r="AO163" s="40"/>
    </row>
    <row r="164" spans="1:41" x14ac:dyDescent="0.25">
      <c r="A164" s="39"/>
      <c r="AL164" s="40"/>
      <c r="AM164" s="40"/>
      <c r="AN164" s="40"/>
      <c r="AO164" s="40"/>
    </row>
    <row r="165" spans="1:41" x14ac:dyDescent="0.25">
      <c r="A165" s="39"/>
      <c r="AL165" s="40"/>
      <c r="AM165" s="40"/>
      <c r="AN165" s="40"/>
      <c r="AO165" s="40"/>
    </row>
    <row r="166" spans="1:41" x14ac:dyDescent="0.25">
      <c r="A166" s="39"/>
      <c r="AL166" s="40"/>
      <c r="AM166" s="40"/>
      <c r="AN166" s="40"/>
      <c r="AO166" s="40"/>
    </row>
    <row r="167" spans="1:41" x14ac:dyDescent="0.25">
      <c r="A167" s="39"/>
      <c r="AL167" s="40"/>
      <c r="AM167" s="40"/>
      <c r="AN167" s="40"/>
      <c r="AO167" s="40"/>
    </row>
    <row r="168" spans="1:41" x14ac:dyDescent="0.25">
      <c r="A168" s="39"/>
      <c r="AL168" s="40"/>
      <c r="AM168" s="40"/>
      <c r="AN168" s="40"/>
      <c r="AO168" s="40"/>
    </row>
    <row r="169" spans="1:41" x14ac:dyDescent="0.25">
      <c r="A169" s="39"/>
      <c r="AL169" s="40"/>
      <c r="AM169" s="40"/>
      <c r="AN169" s="40"/>
      <c r="AO169" s="40"/>
    </row>
    <row r="170" spans="1:41" x14ac:dyDescent="0.25">
      <c r="A170" s="39"/>
      <c r="AL170" s="40"/>
      <c r="AM170" s="40"/>
      <c r="AN170" s="40"/>
      <c r="AO170" s="40"/>
    </row>
    <row r="171" spans="1:41" x14ac:dyDescent="0.25">
      <c r="A171" s="39"/>
      <c r="AL171" s="40"/>
      <c r="AM171" s="40"/>
      <c r="AN171" s="40"/>
      <c r="AO171" s="40"/>
    </row>
    <row r="172" spans="1:41" x14ac:dyDescent="0.25">
      <c r="A172" s="39"/>
      <c r="AL172" s="40"/>
      <c r="AM172" s="40"/>
      <c r="AN172" s="40"/>
      <c r="AO172" s="40"/>
    </row>
    <row r="173" spans="1:41" x14ac:dyDescent="0.25">
      <c r="A173" s="39"/>
      <c r="AL173" s="40"/>
      <c r="AM173" s="40"/>
      <c r="AN173" s="40"/>
      <c r="AO173" s="40"/>
    </row>
    <row r="174" spans="1:41" x14ac:dyDescent="0.25">
      <c r="A174" s="39"/>
      <c r="AL174" s="40"/>
      <c r="AM174" s="40"/>
      <c r="AN174" s="40"/>
      <c r="AO174" s="40"/>
    </row>
    <row r="175" spans="1:41" x14ac:dyDescent="0.25">
      <c r="A175" s="39"/>
      <c r="AL175" s="40"/>
      <c r="AM175" s="40"/>
      <c r="AN175" s="40"/>
      <c r="AO175" s="40"/>
    </row>
    <row r="176" spans="1:41" x14ac:dyDescent="0.25">
      <c r="A176" s="39"/>
      <c r="AL176" s="40"/>
      <c r="AM176" s="40"/>
      <c r="AN176" s="40"/>
      <c r="AO176" s="40"/>
    </row>
    <row r="177" spans="1:41" x14ac:dyDescent="0.25">
      <c r="A177" s="39"/>
      <c r="AL177" s="40"/>
      <c r="AM177" s="40"/>
      <c r="AN177" s="40"/>
      <c r="AO177" s="40"/>
    </row>
    <row r="178" spans="1:41" x14ac:dyDescent="0.25">
      <c r="A178" s="39"/>
      <c r="AL178" s="40"/>
      <c r="AM178" s="40"/>
      <c r="AN178" s="40"/>
      <c r="AO178" s="40"/>
    </row>
    <row r="179" spans="1:41" x14ac:dyDescent="0.25">
      <c r="A179" s="39"/>
      <c r="AL179" s="40"/>
      <c r="AM179" s="40"/>
      <c r="AN179" s="40"/>
      <c r="AO179" s="40"/>
    </row>
    <row r="180" spans="1:41" x14ac:dyDescent="0.25">
      <c r="A180" s="39"/>
      <c r="AL180" s="40"/>
      <c r="AM180" s="40"/>
      <c r="AN180" s="40"/>
      <c r="AO180" s="40"/>
    </row>
    <row r="181" spans="1:41" x14ac:dyDescent="0.25">
      <c r="A181" s="39"/>
      <c r="AL181" s="40"/>
      <c r="AM181" s="40"/>
      <c r="AN181" s="40"/>
      <c r="AO181" s="40"/>
    </row>
    <row r="182" spans="1:41" x14ac:dyDescent="0.25">
      <c r="A182" s="39"/>
      <c r="AL182" s="40"/>
      <c r="AM182" s="40"/>
      <c r="AN182" s="40"/>
      <c r="AO182" s="40"/>
    </row>
    <row r="183" spans="1:41" x14ac:dyDescent="0.25">
      <c r="A183" s="39"/>
      <c r="AL183" s="40"/>
      <c r="AM183" s="40"/>
      <c r="AN183" s="40"/>
      <c r="AO183" s="40"/>
    </row>
    <row r="184" spans="1:41" x14ac:dyDescent="0.25">
      <c r="A184" s="39"/>
      <c r="AL184" s="40"/>
      <c r="AM184" s="40"/>
      <c r="AN184" s="40"/>
      <c r="AO184" s="40"/>
    </row>
    <row r="185" spans="1:41" x14ac:dyDescent="0.25">
      <c r="A185" s="39"/>
      <c r="AL185" s="40"/>
      <c r="AM185" s="40"/>
      <c r="AN185" s="40"/>
      <c r="AO185" s="40"/>
    </row>
    <row r="186" spans="1:41" x14ac:dyDescent="0.25">
      <c r="A186" s="39"/>
      <c r="AL186" s="40"/>
      <c r="AM186" s="40"/>
      <c r="AN186" s="40"/>
      <c r="AO186" s="40"/>
    </row>
    <row r="187" spans="1:41" x14ac:dyDescent="0.25">
      <c r="A187" s="39"/>
      <c r="AL187" s="40"/>
      <c r="AM187" s="40"/>
      <c r="AN187" s="40"/>
      <c r="AO187" s="40"/>
    </row>
    <row r="188" spans="1:41" x14ac:dyDescent="0.25">
      <c r="A188" s="39"/>
      <c r="AL188" s="40"/>
      <c r="AM188" s="40"/>
      <c r="AN188" s="40"/>
      <c r="AO188" s="40"/>
    </row>
    <row r="189" spans="1:41" x14ac:dyDescent="0.25">
      <c r="A189" s="39"/>
      <c r="AL189" s="40"/>
      <c r="AM189" s="40"/>
      <c r="AN189" s="40"/>
      <c r="AO189" s="40"/>
    </row>
    <row r="190" spans="1:41" x14ac:dyDescent="0.25">
      <c r="A190" s="39"/>
      <c r="AL190" s="40"/>
      <c r="AM190" s="40"/>
      <c r="AN190" s="40"/>
      <c r="AO190" s="40"/>
    </row>
    <row r="191" spans="1:41" x14ac:dyDescent="0.25">
      <c r="A191" s="39"/>
      <c r="AL191" s="40"/>
      <c r="AM191" s="40"/>
      <c r="AN191" s="40"/>
      <c r="AO191" s="40"/>
    </row>
    <row r="192" spans="1:41" x14ac:dyDescent="0.25">
      <c r="A192" s="39"/>
      <c r="AL192" s="40"/>
      <c r="AM192" s="40"/>
      <c r="AN192" s="40"/>
      <c r="AO192" s="40"/>
    </row>
    <row r="193" spans="1:41" x14ac:dyDescent="0.25">
      <c r="A193" s="39"/>
      <c r="AL193" s="40"/>
      <c r="AM193" s="40"/>
      <c r="AN193" s="40"/>
      <c r="AO193" s="40"/>
    </row>
    <row r="194" spans="1:41" x14ac:dyDescent="0.25">
      <c r="A194" s="39"/>
      <c r="AL194" s="40"/>
      <c r="AM194" s="40"/>
      <c r="AN194" s="40"/>
      <c r="AO194" s="40"/>
    </row>
    <row r="195" spans="1:41" x14ac:dyDescent="0.25">
      <c r="A195" s="39"/>
      <c r="AL195" s="40"/>
      <c r="AM195" s="40"/>
      <c r="AN195" s="40"/>
      <c r="AO195" s="40"/>
    </row>
    <row r="196" spans="1:41" x14ac:dyDescent="0.25">
      <c r="A196" s="39"/>
      <c r="AL196" s="40"/>
      <c r="AM196" s="40"/>
      <c r="AN196" s="40"/>
      <c r="AO196" s="40"/>
    </row>
    <row r="197" spans="1:41" x14ac:dyDescent="0.25">
      <c r="A197" s="39"/>
      <c r="AL197" s="40"/>
      <c r="AM197" s="40"/>
      <c r="AN197" s="40"/>
      <c r="AO197" s="40"/>
    </row>
    <row r="198" spans="1:41" x14ac:dyDescent="0.25">
      <c r="A198" s="39"/>
      <c r="AL198" s="40"/>
      <c r="AM198" s="40"/>
      <c r="AN198" s="40"/>
      <c r="AO198" s="40"/>
    </row>
    <row r="199" spans="1:41" x14ac:dyDescent="0.25">
      <c r="A199" s="39"/>
      <c r="AL199" s="40"/>
      <c r="AM199" s="40"/>
      <c r="AN199" s="40"/>
      <c r="AO199" s="40"/>
    </row>
    <row r="200" spans="1:41" x14ac:dyDescent="0.25">
      <c r="A200" s="39"/>
      <c r="AL200" s="40"/>
      <c r="AM200" s="40"/>
      <c r="AN200" s="40"/>
      <c r="AO200" s="40"/>
    </row>
    <row r="201" spans="1:41" x14ac:dyDescent="0.25">
      <c r="A201" s="39"/>
      <c r="AL201" s="40"/>
      <c r="AM201" s="40"/>
      <c r="AN201" s="40"/>
      <c r="AO201" s="40"/>
    </row>
    <row r="202" spans="1:41" x14ac:dyDescent="0.25">
      <c r="A202" s="39"/>
      <c r="AL202" s="40"/>
      <c r="AM202" s="40"/>
      <c r="AN202" s="40"/>
      <c r="AO202" s="40"/>
    </row>
    <row r="203" spans="1:41" x14ac:dyDescent="0.25">
      <c r="A203" s="39"/>
      <c r="AL203" s="40"/>
      <c r="AM203" s="40"/>
      <c r="AN203" s="40"/>
      <c r="AO203" s="40"/>
    </row>
    <row r="204" spans="1:41" x14ac:dyDescent="0.25">
      <c r="A204" s="39"/>
      <c r="AL204" s="40"/>
      <c r="AM204" s="40"/>
      <c r="AN204" s="40"/>
      <c r="AO204" s="40"/>
    </row>
    <row r="205" spans="1:41" x14ac:dyDescent="0.25">
      <c r="A205" s="39"/>
      <c r="AL205" s="40"/>
      <c r="AM205" s="40"/>
      <c r="AN205" s="40"/>
      <c r="AO205" s="40"/>
    </row>
    <row r="206" spans="1:41" x14ac:dyDescent="0.25">
      <c r="A206" s="39"/>
      <c r="AL206" s="40"/>
      <c r="AM206" s="40"/>
      <c r="AN206" s="40"/>
      <c r="AO206" s="40"/>
    </row>
    <row r="207" spans="1:41" x14ac:dyDescent="0.25">
      <c r="A207" s="39"/>
      <c r="AL207" s="40"/>
      <c r="AM207" s="40"/>
      <c r="AN207" s="40"/>
      <c r="AO207" s="40"/>
    </row>
    <row r="208" spans="1:41" x14ac:dyDescent="0.25">
      <c r="A208" s="39"/>
      <c r="AL208" s="40"/>
      <c r="AM208" s="40"/>
      <c r="AN208" s="40"/>
      <c r="AO208" s="40"/>
    </row>
    <row r="209" spans="1:41" x14ac:dyDescent="0.25">
      <c r="A209" s="39"/>
      <c r="AL209" s="40"/>
      <c r="AM209" s="40"/>
      <c r="AN209" s="40"/>
      <c r="AO209" s="40"/>
    </row>
    <row r="210" spans="1:41" x14ac:dyDescent="0.25">
      <c r="A210" s="39"/>
      <c r="AL210" s="40"/>
      <c r="AM210" s="40"/>
      <c r="AN210" s="40"/>
      <c r="AO210" s="40"/>
    </row>
    <row r="211" spans="1:41" x14ac:dyDescent="0.25">
      <c r="A211" s="39"/>
      <c r="AL211" s="40"/>
      <c r="AM211" s="40"/>
      <c r="AN211" s="40"/>
      <c r="AO211" s="40"/>
    </row>
    <row r="212" spans="1:41" x14ac:dyDescent="0.25">
      <c r="A212" s="39"/>
      <c r="AL212" s="40"/>
      <c r="AM212" s="40"/>
      <c r="AN212" s="40"/>
      <c r="AO212" s="40"/>
    </row>
    <row r="213" spans="1:41" x14ac:dyDescent="0.25">
      <c r="A213" s="39"/>
      <c r="AL213" s="40"/>
      <c r="AM213" s="40"/>
      <c r="AN213" s="40"/>
      <c r="AO213" s="40"/>
    </row>
    <row r="214" spans="1:41" x14ac:dyDescent="0.25">
      <c r="A214" s="39"/>
      <c r="AL214" s="40"/>
      <c r="AM214" s="40"/>
      <c r="AN214" s="40"/>
      <c r="AO214" s="40"/>
    </row>
    <row r="215" spans="1:41" x14ac:dyDescent="0.25">
      <c r="A215" s="39"/>
      <c r="AL215" s="40"/>
      <c r="AM215" s="40"/>
      <c r="AN215" s="40"/>
      <c r="AO215" s="40"/>
    </row>
    <row r="216" spans="1:41" x14ac:dyDescent="0.25">
      <c r="A216" s="39"/>
      <c r="AL216" s="40"/>
      <c r="AM216" s="40"/>
      <c r="AN216" s="40"/>
      <c r="AO216" s="40"/>
    </row>
    <row r="217" spans="1:41" x14ac:dyDescent="0.25">
      <c r="A217" s="39"/>
      <c r="AL217" s="40"/>
      <c r="AM217" s="40"/>
      <c r="AN217" s="40"/>
      <c r="AO217" s="40"/>
    </row>
    <row r="218" spans="1:41" x14ac:dyDescent="0.25">
      <c r="A218" s="39"/>
      <c r="AL218" s="40"/>
      <c r="AM218" s="40"/>
      <c r="AN218" s="40"/>
      <c r="AO218" s="40"/>
    </row>
    <row r="219" spans="1:41" x14ac:dyDescent="0.25">
      <c r="A219" s="39"/>
      <c r="AL219" s="40"/>
      <c r="AM219" s="40"/>
      <c r="AN219" s="40"/>
      <c r="AO219" s="40"/>
    </row>
    <row r="220" spans="1:41" x14ac:dyDescent="0.25">
      <c r="A220" s="39"/>
      <c r="AL220" s="40"/>
      <c r="AM220" s="40"/>
      <c r="AN220" s="40"/>
      <c r="AO220" s="40"/>
    </row>
    <row r="221" spans="1:41" x14ac:dyDescent="0.25">
      <c r="A221" s="39"/>
      <c r="AL221" s="40"/>
      <c r="AM221" s="40"/>
      <c r="AN221" s="40"/>
      <c r="AO221" s="40"/>
    </row>
    <row r="222" spans="1:41" x14ac:dyDescent="0.25">
      <c r="A222" s="39"/>
      <c r="AL222" s="40"/>
      <c r="AM222" s="40"/>
      <c r="AN222" s="40"/>
      <c r="AO222" s="40"/>
    </row>
    <row r="223" spans="1:41" x14ac:dyDescent="0.25">
      <c r="A223" s="39"/>
      <c r="AL223" s="40"/>
      <c r="AM223" s="40"/>
      <c r="AN223" s="40"/>
      <c r="AO223" s="40"/>
    </row>
    <row r="224" spans="1:41" x14ac:dyDescent="0.25">
      <c r="A224" s="39"/>
      <c r="AL224" s="40"/>
      <c r="AM224" s="40"/>
      <c r="AN224" s="40"/>
      <c r="AO224" s="40"/>
    </row>
    <row r="225" spans="1:41" x14ac:dyDescent="0.25">
      <c r="A225" s="39"/>
      <c r="AL225" s="40"/>
      <c r="AM225" s="40"/>
      <c r="AN225" s="40"/>
      <c r="AO225" s="40"/>
    </row>
    <row r="226" spans="1:41" x14ac:dyDescent="0.25">
      <c r="A226" s="39"/>
      <c r="AL226" s="40"/>
      <c r="AM226" s="40"/>
      <c r="AN226" s="40"/>
      <c r="AO226" s="40"/>
    </row>
    <row r="227" spans="1:41" x14ac:dyDescent="0.25">
      <c r="A227" s="39"/>
      <c r="AL227" s="40"/>
      <c r="AM227" s="40"/>
      <c r="AN227" s="40"/>
      <c r="AO227" s="40"/>
    </row>
    <row r="228" spans="1:41" x14ac:dyDescent="0.25">
      <c r="A228" s="39"/>
      <c r="AL228" s="40"/>
      <c r="AM228" s="40"/>
      <c r="AN228" s="40"/>
      <c r="AO228" s="40"/>
    </row>
    <row r="229" spans="1:41" x14ac:dyDescent="0.25">
      <c r="A229" s="39"/>
      <c r="AL229" s="40"/>
      <c r="AM229" s="40"/>
      <c r="AN229" s="40"/>
      <c r="AO229" s="40"/>
    </row>
    <row r="230" spans="1:41" x14ac:dyDescent="0.25">
      <c r="A230" s="39"/>
      <c r="AL230" s="40"/>
      <c r="AM230" s="40"/>
      <c r="AN230" s="40"/>
      <c r="AO230" s="40"/>
    </row>
    <row r="231" spans="1:41" x14ac:dyDescent="0.25">
      <c r="A231" s="39"/>
      <c r="AL231" s="40"/>
      <c r="AM231" s="40"/>
      <c r="AN231" s="40"/>
      <c r="AO231" s="40"/>
    </row>
    <row r="232" spans="1:41" x14ac:dyDescent="0.25">
      <c r="A232" s="39"/>
      <c r="AL232" s="40"/>
      <c r="AM232" s="40"/>
      <c r="AN232" s="40"/>
      <c r="AO232" s="40"/>
    </row>
    <row r="233" spans="1:41" x14ac:dyDescent="0.25">
      <c r="A233" s="39"/>
      <c r="AL233" s="40"/>
      <c r="AM233" s="40"/>
      <c r="AN233" s="40"/>
      <c r="AO233" s="40"/>
    </row>
    <row r="234" spans="1:41" x14ac:dyDescent="0.25">
      <c r="A234" s="39"/>
      <c r="AL234" s="40"/>
      <c r="AM234" s="40"/>
      <c r="AN234" s="40"/>
      <c r="AO234" s="40"/>
    </row>
    <row r="235" spans="1:41" x14ac:dyDescent="0.25">
      <c r="A235" s="39"/>
      <c r="AL235" s="40"/>
      <c r="AM235" s="40"/>
      <c r="AN235" s="40"/>
      <c r="AO235" s="40"/>
    </row>
    <row r="236" spans="1:41" x14ac:dyDescent="0.25">
      <c r="A236" s="39"/>
      <c r="AL236" s="40"/>
      <c r="AM236" s="40"/>
      <c r="AN236" s="40"/>
      <c r="AO236" s="40"/>
    </row>
    <row r="237" spans="1:41" x14ac:dyDescent="0.25">
      <c r="A237" s="39"/>
      <c r="AL237" s="40"/>
      <c r="AM237" s="40"/>
      <c r="AN237" s="40"/>
      <c r="AO237" s="40"/>
    </row>
    <row r="238" spans="1:41" x14ac:dyDescent="0.25">
      <c r="A238" s="39"/>
      <c r="AL238" s="40"/>
      <c r="AM238" s="40"/>
      <c r="AN238" s="40"/>
      <c r="AO238" s="40"/>
    </row>
    <row r="239" spans="1:41" x14ac:dyDescent="0.25">
      <c r="A239" s="39"/>
      <c r="AL239" s="40"/>
      <c r="AM239" s="40"/>
      <c r="AN239" s="40"/>
      <c r="AO239" s="40"/>
    </row>
    <row r="240" spans="1:41" x14ac:dyDescent="0.25">
      <c r="A240" s="39"/>
      <c r="AL240" s="40"/>
      <c r="AM240" s="40"/>
      <c r="AN240" s="40"/>
      <c r="AO240" s="40"/>
    </row>
    <row r="241" spans="1:41" x14ac:dyDescent="0.25">
      <c r="A241" s="39"/>
      <c r="AL241" s="40"/>
      <c r="AM241" s="40"/>
      <c r="AN241" s="40"/>
      <c r="AO241" s="40"/>
    </row>
    <row r="242" spans="1:41" x14ac:dyDescent="0.25">
      <c r="A242" s="39"/>
      <c r="AL242" s="40"/>
      <c r="AM242" s="40"/>
      <c r="AN242" s="40"/>
      <c r="AO242" s="40"/>
    </row>
    <row r="243" spans="1:41" x14ac:dyDescent="0.25">
      <c r="A243" s="39"/>
      <c r="AL243" s="40"/>
      <c r="AM243" s="40"/>
      <c r="AN243" s="40"/>
      <c r="AO243" s="40"/>
    </row>
    <row r="244" spans="1:41" x14ac:dyDescent="0.25">
      <c r="A244" s="39"/>
      <c r="AL244" s="40"/>
      <c r="AM244" s="40"/>
      <c r="AN244" s="40"/>
      <c r="AO244" s="40"/>
    </row>
    <row r="245" spans="1:41" x14ac:dyDescent="0.25">
      <c r="A245" s="39"/>
      <c r="AL245" s="40"/>
      <c r="AM245" s="40"/>
      <c r="AN245" s="40"/>
      <c r="AO245" s="40"/>
    </row>
    <row r="246" spans="1:41" x14ac:dyDescent="0.25">
      <c r="A246" s="39"/>
      <c r="AL246" s="40"/>
      <c r="AM246" s="40"/>
      <c r="AN246" s="40"/>
      <c r="AO246" s="40"/>
    </row>
    <row r="247" spans="1:41" x14ac:dyDescent="0.25">
      <c r="A247" s="39"/>
      <c r="AL247" s="40"/>
      <c r="AM247" s="40"/>
      <c r="AN247" s="40"/>
      <c r="AO247" s="40"/>
    </row>
    <row r="248" spans="1:41" x14ac:dyDescent="0.25">
      <c r="A248" s="39"/>
      <c r="AL248" s="40"/>
      <c r="AM248" s="40"/>
      <c r="AN248" s="40"/>
      <c r="AO248" s="40"/>
    </row>
    <row r="249" spans="1:41" x14ac:dyDescent="0.25">
      <c r="A249" s="39"/>
      <c r="AL249" s="40"/>
      <c r="AM249" s="40"/>
      <c r="AN249" s="40"/>
      <c r="AO249" s="40"/>
    </row>
    <row r="250" spans="1:41" x14ac:dyDescent="0.25">
      <c r="A250" s="39"/>
      <c r="AL250" s="40"/>
      <c r="AM250" s="40"/>
      <c r="AN250" s="40"/>
      <c r="AO250" s="40"/>
    </row>
    <row r="251" spans="1:41" x14ac:dyDescent="0.25">
      <c r="A251" s="39"/>
      <c r="AL251" s="40"/>
      <c r="AM251" s="40"/>
      <c r="AN251" s="40"/>
      <c r="AO251" s="40"/>
    </row>
    <row r="252" spans="1:41" x14ac:dyDescent="0.25">
      <c r="A252" s="39"/>
      <c r="AL252" s="40"/>
      <c r="AM252" s="40"/>
      <c r="AN252" s="40"/>
      <c r="AO252" s="40"/>
    </row>
    <row r="253" spans="1:41" x14ac:dyDescent="0.25">
      <c r="A253" s="39"/>
      <c r="AL253" s="40"/>
      <c r="AM253" s="40"/>
      <c r="AN253" s="40"/>
      <c r="AO253" s="40"/>
    </row>
    <row r="254" spans="1:41" x14ac:dyDescent="0.25">
      <c r="A254" s="39"/>
      <c r="AL254" s="40"/>
      <c r="AM254" s="40"/>
      <c r="AN254" s="40"/>
      <c r="AO254" s="40"/>
    </row>
    <row r="255" spans="1:41" x14ac:dyDescent="0.25">
      <c r="A255" s="39"/>
      <c r="AL255" s="40"/>
      <c r="AM255" s="40"/>
      <c r="AN255" s="40"/>
      <c r="AO255" s="40"/>
    </row>
    <row r="256" spans="1:41" x14ac:dyDescent="0.25">
      <c r="A256" s="39"/>
      <c r="AL256" s="40"/>
      <c r="AM256" s="40"/>
      <c r="AN256" s="40"/>
      <c r="AO256" s="40"/>
    </row>
    <row r="257" spans="1:41" x14ac:dyDescent="0.25">
      <c r="A257" s="39"/>
      <c r="AL257" s="40"/>
      <c r="AM257" s="40"/>
      <c r="AN257" s="40"/>
      <c r="AO257" s="40"/>
    </row>
    <row r="258" spans="1:41" x14ac:dyDescent="0.25">
      <c r="A258" s="39"/>
      <c r="AL258" s="40"/>
      <c r="AM258" s="40"/>
      <c r="AN258" s="40"/>
      <c r="AO258" s="40"/>
    </row>
    <row r="259" spans="1:41" x14ac:dyDescent="0.25">
      <c r="A259" s="39"/>
      <c r="AL259" s="40"/>
      <c r="AM259" s="40"/>
      <c r="AN259" s="40"/>
      <c r="AO259" s="40"/>
    </row>
    <row r="260" spans="1:41" x14ac:dyDescent="0.25">
      <c r="A260" s="39"/>
      <c r="AL260" s="40"/>
      <c r="AM260" s="40"/>
      <c r="AN260" s="40"/>
      <c r="AO260" s="40"/>
    </row>
    <row r="261" spans="1:41" x14ac:dyDescent="0.25">
      <c r="A261" s="39"/>
      <c r="AL261" s="40"/>
      <c r="AM261" s="40"/>
      <c r="AN261" s="40"/>
      <c r="AO261" s="40"/>
    </row>
    <row r="262" spans="1:41" x14ac:dyDescent="0.25">
      <c r="A262" s="39"/>
      <c r="AL262" s="40"/>
      <c r="AM262" s="40"/>
      <c r="AN262" s="40"/>
      <c r="AO262" s="40"/>
    </row>
    <row r="263" spans="1:41" x14ac:dyDescent="0.25">
      <c r="A263" s="39"/>
      <c r="AL263" s="40"/>
      <c r="AM263" s="40"/>
      <c r="AN263" s="40"/>
      <c r="AO263" s="40"/>
    </row>
    <row r="264" spans="1:41" x14ac:dyDescent="0.25">
      <c r="A264" s="39"/>
      <c r="AL264" s="40"/>
      <c r="AM264" s="40"/>
      <c r="AN264" s="40"/>
      <c r="AO264" s="40"/>
    </row>
    <row r="265" spans="1:41" x14ac:dyDescent="0.25">
      <c r="A265" s="39"/>
      <c r="AL265" s="40"/>
      <c r="AM265" s="40"/>
      <c r="AN265" s="40"/>
      <c r="AO265" s="40"/>
    </row>
    <row r="266" spans="1:41" x14ac:dyDescent="0.25">
      <c r="A266" s="39"/>
      <c r="AL266" s="40"/>
      <c r="AM266" s="40"/>
      <c r="AN266" s="40"/>
      <c r="AO266" s="40"/>
    </row>
    <row r="267" spans="1:41" x14ac:dyDescent="0.25">
      <c r="A267" s="39"/>
      <c r="AL267" s="40"/>
      <c r="AM267" s="40"/>
      <c r="AN267" s="40"/>
      <c r="AO267" s="40"/>
    </row>
    <row r="268" spans="1:41" x14ac:dyDescent="0.25">
      <c r="A268" s="39"/>
      <c r="AL268" s="40"/>
      <c r="AM268" s="40"/>
      <c r="AN268" s="40"/>
      <c r="AO268" s="40"/>
    </row>
    <row r="269" spans="1:41" x14ac:dyDescent="0.25">
      <c r="A269" s="39"/>
      <c r="AL269" s="40"/>
      <c r="AM269" s="40"/>
      <c r="AN269" s="40"/>
      <c r="AO269" s="40"/>
    </row>
    <row r="270" spans="1:41" x14ac:dyDescent="0.25">
      <c r="A270" s="39"/>
      <c r="AL270" s="40"/>
      <c r="AM270" s="40"/>
      <c r="AN270" s="40"/>
      <c r="AO270" s="40"/>
    </row>
    <row r="271" spans="1:41" x14ac:dyDescent="0.25">
      <c r="A271" s="39"/>
      <c r="AL271" s="40"/>
      <c r="AM271" s="40"/>
      <c r="AN271" s="40"/>
      <c r="AO271" s="40"/>
    </row>
    <row r="272" spans="1:41" x14ac:dyDescent="0.25">
      <c r="A272" s="39"/>
      <c r="AL272" s="40"/>
      <c r="AM272" s="40"/>
      <c r="AN272" s="40"/>
      <c r="AO272" s="40"/>
    </row>
    <row r="273" spans="1:41" x14ac:dyDescent="0.25">
      <c r="A273" s="39"/>
      <c r="AL273" s="40"/>
      <c r="AM273" s="40"/>
      <c r="AN273" s="40"/>
      <c r="AO273" s="40"/>
    </row>
    <row r="274" spans="1:41" x14ac:dyDescent="0.25">
      <c r="A274" s="39"/>
      <c r="AL274" s="40"/>
      <c r="AM274" s="40"/>
      <c r="AN274" s="40"/>
      <c r="AO274" s="40"/>
    </row>
    <row r="275" spans="1:41" x14ac:dyDescent="0.25">
      <c r="A275" s="39"/>
      <c r="AL275" s="40"/>
      <c r="AM275" s="40"/>
      <c r="AN275" s="40"/>
      <c r="AO275" s="40"/>
    </row>
    <row r="276" spans="1:41" x14ac:dyDescent="0.25">
      <c r="A276" s="39"/>
      <c r="AL276" s="40"/>
      <c r="AM276" s="40"/>
      <c r="AN276" s="40"/>
      <c r="AO276" s="40"/>
    </row>
    <row r="277" spans="1:41" x14ac:dyDescent="0.25">
      <c r="A277" s="39"/>
      <c r="AL277" s="40"/>
      <c r="AM277" s="40"/>
      <c r="AN277" s="40"/>
      <c r="AO277" s="40"/>
    </row>
    <row r="278" spans="1:41" x14ac:dyDescent="0.25">
      <c r="A278" s="39"/>
      <c r="AL278" s="40"/>
      <c r="AM278" s="40"/>
      <c r="AN278" s="40"/>
      <c r="AO278" s="40"/>
    </row>
    <row r="279" spans="1:41" x14ac:dyDescent="0.25">
      <c r="A279" s="39"/>
      <c r="AL279" s="40"/>
      <c r="AM279" s="40"/>
      <c r="AN279" s="40"/>
      <c r="AO279" s="40"/>
    </row>
    <row r="280" spans="1:41" x14ac:dyDescent="0.25">
      <c r="A280" s="39"/>
      <c r="AL280" s="40"/>
      <c r="AM280" s="40"/>
      <c r="AN280" s="40"/>
      <c r="AO280" s="40"/>
    </row>
    <row r="281" spans="1:41" x14ac:dyDescent="0.25">
      <c r="A281" s="39"/>
      <c r="AL281" s="40"/>
      <c r="AM281" s="40"/>
      <c r="AN281" s="40"/>
      <c r="AO281" s="40"/>
    </row>
    <row r="282" spans="1:41" x14ac:dyDescent="0.25">
      <c r="A282" s="39"/>
      <c r="AL282" s="40"/>
      <c r="AM282" s="40"/>
      <c r="AN282" s="40"/>
      <c r="AO282" s="40"/>
    </row>
    <row r="283" spans="1:41" x14ac:dyDescent="0.25">
      <c r="A283" s="39"/>
      <c r="AL283" s="40"/>
      <c r="AM283" s="40"/>
      <c r="AN283" s="40"/>
      <c r="AO283" s="40"/>
    </row>
    <row r="284" spans="1:41" x14ac:dyDescent="0.25">
      <c r="A284" s="39"/>
      <c r="AL284" s="40"/>
      <c r="AM284" s="40"/>
      <c r="AN284" s="40"/>
      <c r="AO284" s="40"/>
    </row>
    <row r="285" spans="1:41" x14ac:dyDescent="0.25">
      <c r="A285" s="39"/>
      <c r="AL285" s="40"/>
      <c r="AM285" s="40"/>
      <c r="AN285" s="40"/>
      <c r="AO285" s="40"/>
    </row>
    <row r="286" spans="1:41" x14ac:dyDescent="0.25">
      <c r="A286" s="39"/>
      <c r="AL286" s="40"/>
      <c r="AM286" s="40"/>
      <c r="AN286" s="40"/>
      <c r="AO286" s="40"/>
    </row>
    <row r="287" spans="1:41" x14ac:dyDescent="0.25">
      <c r="A287" s="39"/>
      <c r="AL287" s="40"/>
      <c r="AM287" s="40"/>
      <c r="AN287" s="40"/>
      <c r="AO287" s="40"/>
    </row>
    <row r="288" spans="1:41" x14ac:dyDescent="0.25">
      <c r="A288" s="39"/>
      <c r="AL288" s="40"/>
      <c r="AM288" s="40"/>
      <c r="AN288" s="40"/>
      <c r="AO288" s="40"/>
    </row>
    <row r="289" spans="1:41" x14ac:dyDescent="0.25">
      <c r="A289" s="39"/>
      <c r="AL289" s="40"/>
      <c r="AM289" s="40"/>
      <c r="AN289" s="40"/>
      <c r="AO289" s="40"/>
    </row>
    <row r="290" spans="1:41" x14ac:dyDescent="0.25">
      <c r="A290" s="39"/>
      <c r="AL290" s="40"/>
      <c r="AM290" s="40"/>
      <c r="AN290" s="40"/>
      <c r="AO290" s="40"/>
    </row>
    <row r="291" spans="1:41" x14ac:dyDescent="0.25">
      <c r="A291" s="39"/>
      <c r="AL291" s="40"/>
      <c r="AM291" s="40"/>
      <c r="AN291" s="40"/>
      <c r="AO291" s="40"/>
    </row>
    <row r="292" spans="1:41" x14ac:dyDescent="0.25">
      <c r="A292" s="39"/>
      <c r="AL292" s="40"/>
      <c r="AM292" s="40"/>
      <c r="AN292" s="40"/>
      <c r="AO292" s="40"/>
    </row>
    <row r="293" spans="1:41" x14ac:dyDescent="0.25">
      <c r="A293" s="39"/>
      <c r="AL293" s="40"/>
      <c r="AM293" s="40"/>
      <c r="AN293" s="40"/>
      <c r="AO293" s="40"/>
    </row>
    <row r="294" spans="1:41" x14ac:dyDescent="0.25">
      <c r="A294" s="39"/>
      <c r="AL294" s="40"/>
      <c r="AM294" s="40"/>
      <c r="AN294" s="40"/>
      <c r="AO294" s="40"/>
    </row>
    <row r="295" spans="1:41" x14ac:dyDescent="0.25">
      <c r="A295" s="39"/>
      <c r="AL295" s="40"/>
      <c r="AM295" s="40"/>
      <c r="AN295" s="40"/>
      <c r="AO295" s="40"/>
    </row>
    <row r="296" spans="1:41" x14ac:dyDescent="0.25">
      <c r="A296" s="39"/>
      <c r="AL296" s="40"/>
      <c r="AM296" s="40"/>
      <c r="AN296" s="40"/>
      <c r="AO296" s="40"/>
    </row>
    <row r="297" spans="1:41" x14ac:dyDescent="0.25">
      <c r="A297" s="39"/>
      <c r="AL297" s="40"/>
      <c r="AM297" s="40"/>
      <c r="AN297" s="40"/>
      <c r="AO297" s="40"/>
    </row>
    <row r="298" spans="1:41" x14ac:dyDescent="0.25">
      <c r="A298" s="39"/>
      <c r="AL298" s="40"/>
      <c r="AM298" s="40"/>
      <c r="AN298" s="40"/>
      <c r="AO298" s="40"/>
    </row>
    <row r="299" spans="1:41" x14ac:dyDescent="0.25">
      <c r="A299" s="39"/>
      <c r="AL299" s="40"/>
      <c r="AM299" s="40"/>
      <c r="AN299" s="40"/>
      <c r="AO299" s="40"/>
    </row>
    <row r="300" spans="1:41" x14ac:dyDescent="0.25">
      <c r="A300" s="39"/>
      <c r="AL300" s="40"/>
      <c r="AM300" s="40"/>
      <c r="AN300" s="40"/>
      <c r="AO300" s="40"/>
    </row>
    <row r="301" spans="1:41" x14ac:dyDescent="0.25">
      <c r="A301" s="39"/>
      <c r="AL301" s="40"/>
      <c r="AM301" s="40"/>
      <c r="AN301" s="40"/>
      <c r="AO301" s="40"/>
    </row>
    <row r="302" spans="1:41" x14ac:dyDescent="0.25">
      <c r="A302" s="39"/>
      <c r="AL302" s="40"/>
      <c r="AM302" s="40"/>
      <c r="AN302" s="40"/>
      <c r="AO302" s="40"/>
    </row>
    <row r="303" spans="1:41" x14ac:dyDescent="0.25">
      <c r="A303" s="39"/>
      <c r="AL303" s="40"/>
      <c r="AM303" s="40"/>
      <c r="AN303" s="40"/>
      <c r="AO303" s="40"/>
    </row>
    <row r="304" spans="1:41" x14ac:dyDescent="0.25">
      <c r="A304" s="39"/>
      <c r="AL304" s="40"/>
      <c r="AM304" s="40"/>
      <c r="AN304" s="40"/>
      <c r="AO304" s="40"/>
    </row>
    <row r="305" spans="1:41" x14ac:dyDescent="0.25">
      <c r="A305" s="39"/>
      <c r="AL305" s="40"/>
      <c r="AM305" s="40"/>
      <c r="AN305" s="40"/>
      <c r="AO305" s="40"/>
    </row>
    <row r="306" spans="1:41" x14ac:dyDescent="0.25">
      <c r="A306" s="39"/>
      <c r="AL306" s="40"/>
      <c r="AM306" s="40"/>
      <c r="AN306" s="40"/>
      <c r="AO306" s="40"/>
    </row>
    <row r="307" spans="1:41" x14ac:dyDescent="0.25">
      <c r="A307" s="39"/>
      <c r="AL307" s="40"/>
      <c r="AM307" s="40"/>
      <c r="AN307" s="40"/>
      <c r="AO307" s="40"/>
    </row>
    <row r="308" spans="1:41" x14ac:dyDescent="0.25">
      <c r="A308" s="39"/>
      <c r="AL308" s="40"/>
      <c r="AM308" s="40"/>
      <c r="AN308" s="40"/>
      <c r="AO308" s="40"/>
    </row>
    <row r="309" spans="1:41" x14ac:dyDescent="0.25">
      <c r="A309" s="39"/>
      <c r="AL309" s="40"/>
      <c r="AM309" s="40"/>
      <c r="AN309" s="40"/>
      <c r="AO309" s="40"/>
    </row>
    <row r="310" spans="1:41" x14ac:dyDescent="0.25">
      <c r="A310" s="39"/>
      <c r="AL310" s="40"/>
      <c r="AM310" s="40"/>
      <c r="AN310" s="40"/>
      <c r="AO310" s="40"/>
    </row>
    <row r="311" spans="1:41" x14ac:dyDescent="0.25">
      <c r="A311" s="39"/>
      <c r="AL311" s="40"/>
      <c r="AM311" s="40"/>
      <c r="AN311" s="40"/>
      <c r="AO311" s="40"/>
    </row>
    <row r="312" spans="1:41" x14ac:dyDescent="0.25">
      <c r="A312" s="39"/>
      <c r="AL312" s="40"/>
      <c r="AM312" s="40"/>
      <c r="AN312" s="40"/>
      <c r="AO312" s="40"/>
    </row>
    <row r="313" spans="1:41" x14ac:dyDescent="0.25">
      <c r="A313" s="39"/>
      <c r="AL313" s="40"/>
      <c r="AM313" s="40"/>
      <c r="AN313" s="40"/>
      <c r="AO313" s="40"/>
    </row>
    <row r="314" spans="1:41" x14ac:dyDescent="0.25">
      <c r="A314" s="39"/>
      <c r="AL314" s="40"/>
      <c r="AM314" s="40"/>
      <c r="AN314" s="40"/>
      <c r="AO314" s="40"/>
    </row>
    <row r="315" spans="1:41" x14ac:dyDescent="0.25">
      <c r="A315" s="39"/>
      <c r="AL315" s="40"/>
      <c r="AM315" s="40"/>
      <c r="AN315" s="40"/>
      <c r="AO315" s="40"/>
    </row>
    <row r="316" spans="1:41" x14ac:dyDescent="0.25">
      <c r="A316" s="39"/>
      <c r="AL316" s="40"/>
      <c r="AM316" s="40"/>
      <c r="AN316" s="40"/>
      <c r="AO316" s="40"/>
    </row>
    <row r="317" spans="1:41" x14ac:dyDescent="0.25">
      <c r="A317" s="39"/>
      <c r="AL317" s="40"/>
      <c r="AM317" s="40"/>
      <c r="AN317" s="40"/>
      <c r="AO317" s="40"/>
    </row>
    <row r="318" spans="1:41" x14ac:dyDescent="0.25">
      <c r="A318" s="39"/>
      <c r="AL318" s="40"/>
      <c r="AM318" s="40"/>
      <c r="AN318" s="40"/>
      <c r="AO318" s="40"/>
    </row>
    <row r="319" spans="1:41" x14ac:dyDescent="0.25">
      <c r="A319" s="39"/>
      <c r="AL319" s="40"/>
      <c r="AM319" s="40"/>
      <c r="AN319" s="40"/>
      <c r="AO319" s="40"/>
    </row>
    <row r="320" spans="1:41" x14ac:dyDescent="0.25">
      <c r="A320" s="39"/>
      <c r="AL320" s="40"/>
      <c r="AM320" s="40"/>
      <c r="AN320" s="40"/>
      <c r="AO320" s="40"/>
    </row>
    <row r="321" spans="1:41" x14ac:dyDescent="0.25">
      <c r="A321" s="39"/>
      <c r="AL321" s="40"/>
      <c r="AM321" s="40"/>
      <c r="AN321" s="40"/>
      <c r="AO321" s="40"/>
    </row>
    <row r="322" spans="1:41" x14ac:dyDescent="0.25">
      <c r="A322" s="39"/>
      <c r="AL322" s="40"/>
      <c r="AM322" s="40"/>
      <c r="AN322" s="40"/>
      <c r="AO322" s="40"/>
    </row>
    <row r="323" spans="1:41" x14ac:dyDescent="0.25">
      <c r="A323" s="39"/>
      <c r="AL323" s="40"/>
      <c r="AM323" s="40"/>
      <c r="AN323" s="40"/>
      <c r="AO323" s="40"/>
    </row>
    <row r="324" spans="1:41" x14ac:dyDescent="0.25">
      <c r="A324" s="39"/>
      <c r="AL324" s="40"/>
      <c r="AM324" s="40"/>
      <c r="AN324" s="40"/>
      <c r="AO324" s="40"/>
    </row>
    <row r="325" spans="1:41" x14ac:dyDescent="0.25">
      <c r="A325" s="39"/>
      <c r="AL325" s="40"/>
      <c r="AM325" s="40"/>
      <c r="AN325" s="40"/>
      <c r="AO325" s="40"/>
    </row>
    <row r="326" spans="1:41" x14ac:dyDescent="0.25">
      <c r="A326" s="39"/>
      <c r="AL326" s="40"/>
      <c r="AM326" s="40"/>
      <c r="AN326" s="40"/>
      <c r="AO326" s="40"/>
    </row>
    <row r="327" spans="1:41" x14ac:dyDescent="0.25">
      <c r="A327" s="39"/>
      <c r="AL327" s="40"/>
      <c r="AM327" s="40"/>
      <c r="AN327" s="40"/>
      <c r="AO327" s="40"/>
    </row>
    <row r="328" spans="1:41" x14ac:dyDescent="0.25">
      <c r="A328" s="39"/>
      <c r="AL328" s="40"/>
      <c r="AM328" s="40"/>
      <c r="AN328" s="40"/>
      <c r="AO328" s="40"/>
    </row>
    <row r="329" spans="1:41" x14ac:dyDescent="0.25">
      <c r="A329" s="39"/>
      <c r="AL329" s="40"/>
      <c r="AM329" s="40"/>
      <c r="AN329" s="40"/>
      <c r="AO329" s="40"/>
    </row>
    <row r="330" spans="1:41" x14ac:dyDescent="0.25">
      <c r="A330" s="39"/>
      <c r="AL330" s="40"/>
      <c r="AM330" s="40"/>
      <c r="AN330" s="40"/>
      <c r="AO330" s="40"/>
    </row>
    <row r="331" spans="1:41" x14ac:dyDescent="0.25">
      <c r="A331" s="39"/>
      <c r="AL331" s="40"/>
      <c r="AM331" s="40"/>
      <c r="AN331" s="40"/>
      <c r="AO331" s="40"/>
    </row>
    <row r="332" spans="1:41" x14ac:dyDescent="0.25">
      <c r="A332" s="39"/>
      <c r="AL332" s="40"/>
      <c r="AM332" s="40"/>
      <c r="AN332" s="40"/>
      <c r="AO332" s="40"/>
    </row>
    <row r="333" spans="1:41" x14ac:dyDescent="0.25">
      <c r="A333" s="39"/>
      <c r="AL333" s="40"/>
      <c r="AM333" s="40"/>
      <c r="AN333" s="40"/>
      <c r="AO333" s="40"/>
    </row>
    <row r="334" spans="1:41" x14ac:dyDescent="0.25">
      <c r="A334" s="39"/>
      <c r="AL334" s="40"/>
      <c r="AM334" s="40"/>
      <c r="AN334" s="40"/>
      <c r="AO334" s="40"/>
    </row>
    <row r="335" spans="1:41" x14ac:dyDescent="0.25">
      <c r="A335" s="39"/>
      <c r="AL335" s="40"/>
      <c r="AM335" s="40"/>
      <c r="AN335" s="40"/>
      <c r="AO335" s="40"/>
    </row>
    <row r="336" spans="1:41" x14ac:dyDescent="0.25">
      <c r="A336" s="39"/>
      <c r="AL336" s="40"/>
      <c r="AM336" s="40"/>
      <c r="AN336" s="40"/>
      <c r="AO336" s="40"/>
    </row>
    <row r="337" spans="1:41" x14ac:dyDescent="0.25">
      <c r="A337" s="39"/>
      <c r="AL337" s="40"/>
      <c r="AM337" s="40"/>
      <c r="AN337" s="40"/>
      <c r="AO337" s="40"/>
    </row>
    <row r="338" spans="1:41" x14ac:dyDescent="0.25">
      <c r="A338" s="39"/>
      <c r="AL338" s="40"/>
      <c r="AM338" s="40"/>
      <c r="AN338" s="40"/>
      <c r="AO338" s="40"/>
    </row>
    <row r="339" spans="1:41" x14ac:dyDescent="0.25">
      <c r="A339" s="39"/>
      <c r="AL339" s="40"/>
      <c r="AM339" s="40"/>
      <c r="AN339" s="40"/>
      <c r="AO339" s="40"/>
    </row>
    <row r="340" spans="1:41" x14ac:dyDescent="0.25">
      <c r="A340" s="39"/>
      <c r="AL340" s="40"/>
      <c r="AM340" s="40"/>
      <c r="AN340" s="40"/>
      <c r="AO340" s="40"/>
    </row>
    <row r="341" spans="1:41" x14ac:dyDescent="0.25">
      <c r="A341" s="39"/>
      <c r="AL341" s="40"/>
      <c r="AM341" s="40"/>
      <c r="AN341" s="40"/>
      <c r="AO341" s="40"/>
    </row>
    <row r="342" spans="1:41" x14ac:dyDescent="0.25">
      <c r="A342" s="39"/>
      <c r="AL342" s="40"/>
      <c r="AM342" s="40"/>
      <c r="AN342" s="40"/>
      <c r="AO342" s="40"/>
    </row>
    <row r="343" spans="1:41" x14ac:dyDescent="0.25">
      <c r="A343" s="39"/>
      <c r="AL343" s="40"/>
      <c r="AM343" s="40"/>
      <c r="AN343" s="40"/>
      <c r="AO343" s="40"/>
    </row>
    <row r="344" spans="1:41" x14ac:dyDescent="0.25">
      <c r="A344" s="39"/>
      <c r="AL344" s="40"/>
      <c r="AM344" s="40"/>
      <c r="AN344" s="40"/>
      <c r="AO344" s="40"/>
    </row>
    <row r="345" spans="1:41" x14ac:dyDescent="0.25">
      <c r="A345" s="39"/>
      <c r="AL345" s="40"/>
      <c r="AM345" s="40"/>
      <c r="AN345" s="40"/>
      <c r="AO345" s="40"/>
    </row>
    <row r="346" spans="1:41" x14ac:dyDescent="0.25">
      <c r="A346" s="39"/>
      <c r="AL346" s="40"/>
      <c r="AM346" s="40"/>
      <c r="AN346" s="40"/>
      <c r="AO346" s="40"/>
    </row>
    <row r="347" spans="1:41" x14ac:dyDescent="0.25">
      <c r="A347" s="39"/>
      <c r="AL347" s="40"/>
      <c r="AM347" s="40"/>
      <c r="AN347" s="40"/>
      <c r="AO347" s="40"/>
    </row>
    <row r="348" spans="1:41" x14ac:dyDescent="0.25">
      <c r="A348" s="39"/>
      <c r="AL348" s="40"/>
      <c r="AM348" s="40"/>
      <c r="AN348" s="40"/>
      <c r="AO348" s="40"/>
    </row>
    <row r="349" spans="1:41" x14ac:dyDescent="0.25">
      <c r="A349" s="39"/>
      <c r="AL349" s="40"/>
      <c r="AM349" s="40"/>
      <c r="AN349" s="40"/>
      <c r="AO349" s="40"/>
    </row>
    <row r="350" spans="1:41" x14ac:dyDescent="0.25">
      <c r="A350" s="39"/>
      <c r="AL350" s="40"/>
      <c r="AM350" s="40"/>
      <c r="AN350" s="40"/>
      <c r="AO350" s="40"/>
    </row>
    <row r="351" spans="1:41" x14ac:dyDescent="0.25">
      <c r="A351" s="39"/>
      <c r="AL351" s="40"/>
      <c r="AM351" s="40"/>
      <c r="AN351" s="40"/>
      <c r="AO351" s="40"/>
    </row>
    <row r="352" spans="1:41" x14ac:dyDescent="0.25">
      <c r="A352" s="39"/>
      <c r="AL352" s="40"/>
      <c r="AM352" s="40"/>
      <c r="AN352" s="40"/>
      <c r="AO352" s="40"/>
    </row>
    <row r="353" spans="1:41" x14ac:dyDescent="0.25">
      <c r="A353" s="39"/>
      <c r="AL353" s="40"/>
      <c r="AM353" s="40"/>
      <c r="AN353" s="40"/>
      <c r="AO353" s="40"/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</sheetData>
  <autoFilter ref="A1:AO777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190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151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186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196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150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190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150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150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151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151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151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151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151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151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151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151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151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186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186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151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196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186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151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186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151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186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151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151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151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151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186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151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151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186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151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186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151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151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151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151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186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151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186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151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186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151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151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186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122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151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186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151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186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122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151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186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190</v>
      </c>
      <c r="AH1" s="31" t="s">
        <v>50</v>
      </c>
      <c r="AI1" s="31" t="s">
        <v>245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151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186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122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152</v>
      </c>
      <c r="B1" s="52" t="s">
        <v>153</v>
      </c>
      <c r="C1" s="52" t="s">
        <v>155</v>
      </c>
      <c r="D1" s="52" t="s">
        <v>154</v>
      </c>
    </row>
    <row r="2" spans="1:4" x14ac:dyDescent="0.25">
      <c r="A2" t="s">
        <v>159</v>
      </c>
      <c r="B2" s="53" t="s">
        <v>158</v>
      </c>
      <c r="C2" t="s">
        <v>162</v>
      </c>
      <c r="D2" t="s">
        <v>157</v>
      </c>
    </row>
    <row r="3" spans="1:4" x14ac:dyDescent="0.25">
      <c r="A3" t="s">
        <v>160</v>
      </c>
      <c r="B3" s="53" t="s">
        <v>161</v>
      </c>
      <c r="C3" t="s">
        <v>162</v>
      </c>
      <c r="D3" t="s">
        <v>163</v>
      </c>
    </row>
    <row r="4" spans="1:4" x14ac:dyDescent="0.25">
      <c r="A4" t="s">
        <v>159</v>
      </c>
      <c r="B4" s="53" t="s">
        <v>164</v>
      </c>
      <c r="C4" t="s">
        <v>162</v>
      </c>
      <c r="D4" t="s">
        <v>157</v>
      </c>
    </row>
    <row r="5" spans="1:4" x14ac:dyDescent="0.25">
      <c r="A5" t="s">
        <v>160</v>
      </c>
      <c r="B5" s="53" t="s">
        <v>165</v>
      </c>
      <c r="C5" t="s">
        <v>162</v>
      </c>
      <c r="D5" t="s">
        <v>163</v>
      </c>
    </row>
    <row r="6" spans="1:4" x14ac:dyDescent="0.25">
      <c r="A6" t="s">
        <v>159</v>
      </c>
      <c r="B6" s="53" t="s">
        <v>166</v>
      </c>
      <c r="C6" t="s">
        <v>162</v>
      </c>
      <c r="D6" t="s">
        <v>157</v>
      </c>
    </row>
    <row r="7" spans="1:4" x14ac:dyDescent="0.25">
      <c r="A7" t="s">
        <v>160</v>
      </c>
      <c r="B7" s="53" t="s">
        <v>167</v>
      </c>
      <c r="C7" t="s">
        <v>162</v>
      </c>
      <c r="D7" t="s">
        <v>163</v>
      </c>
    </row>
    <row r="8" spans="1:4" x14ac:dyDescent="0.25">
      <c r="A8" t="s">
        <v>159</v>
      </c>
      <c r="B8" s="53" t="s">
        <v>173</v>
      </c>
      <c r="C8" t="s">
        <v>162</v>
      </c>
      <c r="D8" t="s">
        <v>157</v>
      </c>
    </row>
    <row r="9" spans="1:4" x14ac:dyDescent="0.25">
      <c r="A9" t="s">
        <v>160</v>
      </c>
      <c r="B9" s="53" t="s">
        <v>174</v>
      </c>
      <c r="C9" t="s">
        <v>162</v>
      </c>
      <c r="D9" t="s">
        <v>163</v>
      </c>
    </row>
    <row r="10" spans="1:4" x14ac:dyDescent="0.25">
      <c r="A10" t="s">
        <v>159</v>
      </c>
      <c r="B10" s="53" t="s">
        <v>175</v>
      </c>
      <c r="C10" t="s">
        <v>162</v>
      </c>
      <c r="D10" t="s">
        <v>157</v>
      </c>
    </row>
    <row r="11" spans="1:4" x14ac:dyDescent="0.25">
      <c r="A11" t="s">
        <v>160</v>
      </c>
      <c r="B11" s="53" t="s">
        <v>176</v>
      </c>
      <c r="C11" t="s">
        <v>162</v>
      </c>
      <c r="D11" t="s">
        <v>163</v>
      </c>
    </row>
    <row r="12" spans="1:4" x14ac:dyDescent="0.25">
      <c r="A12" t="s">
        <v>178</v>
      </c>
      <c r="B12" s="53" t="s">
        <v>180</v>
      </c>
      <c r="C12" t="s">
        <v>179</v>
      </c>
      <c r="D12" t="s">
        <v>156</v>
      </c>
    </row>
    <row r="13" spans="1:4" x14ac:dyDescent="0.25">
      <c r="A13" t="s">
        <v>200</v>
      </c>
      <c r="B13" s="53" t="s">
        <v>201</v>
      </c>
      <c r="C13" t="s">
        <v>202</v>
      </c>
      <c r="D13" t="s">
        <v>156</v>
      </c>
    </row>
    <row r="14" spans="1:4" x14ac:dyDescent="0.25">
      <c r="A14" t="s">
        <v>198</v>
      </c>
      <c r="B14" s="53" t="s">
        <v>173</v>
      </c>
      <c r="C14" t="s">
        <v>199</v>
      </c>
      <c r="D14" t="s">
        <v>156</v>
      </c>
    </row>
    <row r="15" spans="1:4" x14ac:dyDescent="0.25">
      <c r="A15" t="s">
        <v>168</v>
      </c>
      <c r="B15" s="53" t="s">
        <v>169</v>
      </c>
      <c r="C15" t="s">
        <v>170</v>
      </c>
      <c r="D15" t="s">
        <v>177</v>
      </c>
    </row>
    <row r="16" spans="1:4" x14ac:dyDescent="0.25">
      <c r="A16" t="s">
        <v>171</v>
      </c>
      <c r="B16" s="53" t="s">
        <v>172</v>
      </c>
      <c r="C16" t="s">
        <v>170</v>
      </c>
      <c r="D16" t="s">
        <v>177</v>
      </c>
    </row>
    <row r="17" spans="1:4" x14ac:dyDescent="0.25">
      <c r="A17" t="s">
        <v>181</v>
      </c>
      <c r="B17" s="53" t="s">
        <v>182</v>
      </c>
      <c r="C17" t="s">
        <v>183</v>
      </c>
      <c r="D17" t="s">
        <v>156</v>
      </c>
    </row>
    <row r="18" spans="1:4" x14ac:dyDescent="0.25">
      <c r="A18" t="s">
        <v>193</v>
      </c>
      <c r="B18" s="53" t="s">
        <v>194</v>
      </c>
      <c r="C18" t="s">
        <v>195</v>
      </c>
      <c r="D18" t="s">
        <v>177</v>
      </c>
    </row>
    <row r="19" spans="1:4" x14ac:dyDescent="0.25">
      <c r="A19" t="s">
        <v>211</v>
      </c>
      <c r="B19" s="53" t="s">
        <v>174</v>
      </c>
      <c r="C19" t="s">
        <v>183</v>
      </c>
      <c r="D19" t="s">
        <v>177</v>
      </c>
    </row>
    <row r="20" spans="1:4" x14ac:dyDescent="0.25">
      <c r="A20" t="s">
        <v>213</v>
      </c>
      <c r="B20" s="53" t="s">
        <v>175</v>
      </c>
      <c r="C20" t="s">
        <v>212</v>
      </c>
      <c r="D20" t="s">
        <v>177</v>
      </c>
    </row>
    <row r="21" spans="1:4" x14ac:dyDescent="0.25">
      <c r="A21" t="s">
        <v>215</v>
      </c>
      <c r="B21" s="53" t="s">
        <v>216</v>
      </c>
      <c r="C21" t="s">
        <v>202</v>
      </c>
      <c r="D21" t="s">
        <v>156</v>
      </c>
    </row>
    <row r="22" spans="1:4" x14ac:dyDescent="0.25">
      <c r="A22" t="s">
        <v>217</v>
      </c>
      <c r="B22" s="53" t="s">
        <v>218</v>
      </c>
      <c r="C22" t="s">
        <v>202</v>
      </c>
      <c r="D22" t="s">
        <v>177</v>
      </c>
    </row>
    <row r="23" spans="1:4" x14ac:dyDescent="0.25">
      <c r="A23" t="s">
        <v>220</v>
      </c>
      <c r="B23" s="53" t="s">
        <v>221</v>
      </c>
      <c r="C23" t="s">
        <v>183</v>
      </c>
      <c r="D23" t="s">
        <v>156</v>
      </c>
    </row>
    <row r="24" spans="1:4" x14ac:dyDescent="0.25">
      <c r="A24" t="s">
        <v>222</v>
      </c>
      <c r="B24" s="53" t="s">
        <v>223</v>
      </c>
      <c r="C24" t="s">
        <v>202</v>
      </c>
      <c r="D24" t="s">
        <v>156</v>
      </c>
    </row>
    <row r="25" spans="1:4" x14ac:dyDescent="0.25">
      <c r="A25" t="s">
        <v>224</v>
      </c>
      <c r="B25" s="53" t="s">
        <v>225</v>
      </c>
      <c r="C25" t="s">
        <v>183</v>
      </c>
      <c r="D25" t="s">
        <v>177</v>
      </c>
    </row>
    <row r="26" spans="1:4" x14ac:dyDescent="0.25">
      <c r="A26" t="s">
        <v>220</v>
      </c>
      <c r="B26" s="53" t="s">
        <v>226</v>
      </c>
      <c r="C26" t="s">
        <v>183</v>
      </c>
      <c r="D26" t="s">
        <v>156</v>
      </c>
    </row>
    <row r="27" spans="1:4" x14ac:dyDescent="0.25">
      <c r="A27" t="s">
        <v>230</v>
      </c>
      <c r="B27" s="53" t="s">
        <v>231</v>
      </c>
      <c r="C27" t="s">
        <v>183</v>
      </c>
      <c r="D27" t="s">
        <v>177</v>
      </c>
    </row>
    <row r="28" spans="1:4" x14ac:dyDescent="0.25">
      <c r="A28" t="s">
        <v>159</v>
      </c>
      <c r="B28" s="53" t="s">
        <v>233</v>
      </c>
      <c r="C28" t="s">
        <v>162</v>
      </c>
      <c r="D28" t="s">
        <v>157</v>
      </c>
    </row>
    <row r="29" spans="1:4" x14ac:dyDescent="0.25">
      <c r="A29" t="s">
        <v>160</v>
      </c>
      <c r="B29" s="53" t="s">
        <v>234</v>
      </c>
      <c r="C29" t="s">
        <v>162</v>
      </c>
      <c r="D29" t="s">
        <v>163</v>
      </c>
    </row>
    <row r="30" spans="1:4" x14ac:dyDescent="0.25">
      <c r="A30" t="s">
        <v>237</v>
      </c>
      <c r="B30" s="53" t="s">
        <v>238</v>
      </c>
      <c r="C30" s="55" t="s">
        <v>170</v>
      </c>
      <c r="D30" t="s">
        <v>239</v>
      </c>
    </row>
    <row r="31" spans="1:4" x14ac:dyDescent="0.25">
      <c r="A31" t="s">
        <v>159</v>
      </c>
      <c r="B31" s="53" t="s">
        <v>235</v>
      </c>
      <c r="C31" t="s">
        <v>162</v>
      </c>
      <c r="D31" t="s">
        <v>157</v>
      </c>
    </row>
    <row r="32" spans="1:4" x14ac:dyDescent="0.25">
      <c r="A32" t="s">
        <v>160</v>
      </c>
      <c r="B32" s="53" t="s">
        <v>236</v>
      </c>
      <c r="C32" t="s">
        <v>162</v>
      </c>
      <c r="D32" t="s">
        <v>163</v>
      </c>
    </row>
    <row r="33" spans="1:4" x14ac:dyDescent="0.25">
      <c r="A33" t="s">
        <v>159</v>
      </c>
      <c r="B33" s="53" t="s">
        <v>240</v>
      </c>
      <c r="C33" t="s">
        <v>162</v>
      </c>
      <c r="D33" t="s">
        <v>157</v>
      </c>
    </row>
    <row r="34" spans="1:4" x14ac:dyDescent="0.25">
      <c r="A34" t="s">
        <v>160</v>
      </c>
      <c r="B34" s="53" t="s">
        <v>241</v>
      </c>
      <c r="C34" t="s">
        <v>162</v>
      </c>
      <c r="D34" t="s">
        <v>163</v>
      </c>
    </row>
    <row r="35" spans="1:4" x14ac:dyDescent="0.25">
      <c r="A35" t="s">
        <v>159</v>
      </c>
      <c r="B35" s="53" t="s">
        <v>242</v>
      </c>
      <c r="C35" t="s">
        <v>162</v>
      </c>
      <c r="D35" t="s">
        <v>157</v>
      </c>
    </row>
    <row r="36" spans="1:4" x14ac:dyDescent="0.25">
      <c r="A36" t="s">
        <v>160</v>
      </c>
      <c r="B36" s="53" t="s">
        <v>243</v>
      </c>
      <c r="C36" t="s">
        <v>162</v>
      </c>
      <c r="D36" t="s">
        <v>163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2</v>
      </c>
      <c r="B2" s="4">
        <f>'Old Bow v2'!J42</f>
        <v>26.5</v>
      </c>
      <c r="C2" s="1" t="s">
        <v>207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26.5</v>
      </c>
    </row>
    <row r="3" spans="1:5" x14ac:dyDescent="0.25">
      <c r="A3" s="2" t="s">
        <v>16</v>
      </c>
      <c r="B3" s="4">
        <f>'Old Bow v2'!J54</f>
        <v>25</v>
      </c>
      <c r="C3" s="1" t="s">
        <v>207</v>
      </c>
      <c r="D3" s="1">
        <f t="shared" si="0"/>
        <v>1</v>
      </c>
      <c r="E3" s="54">
        <f t="shared" ref="E3:E57" si="1">(0.75*B3)+(0.25*B3*D3)</f>
        <v>25</v>
      </c>
    </row>
    <row r="4" spans="1:5" x14ac:dyDescent="0.25">
      <c r="A4" s="2" t="s">
        <v>15</v>
      </c>
      <c r="B4" s="4">
        <f>'Old Bow v2'!J51</f>
        <v>23</v>
      </c>
      <c r="C4" s="1" t="s">
        <v>207</v>
      </c>
      <c r="D4" s="1">
        <f t="shared" si="0"/>
        <v>1</v>
      </c>
      <c r="E4" s="54">
        <f t="shared" si="1"/>
        <v>23</v>
      </c>
    </row>
    <row r="5" spans="1:5" x14ac:dyDescent="0.25">
      <c r="A5" s="2" t="s">
        <v>64</v>
      </c>
      <c r="B5" s="4">
        <f>'Old Bow v2'!J58</f>
        <v>19</v>
      </c>
      <c r="C5" s="1" t="s">
        <v>207</v>
      </c>
      <c r="D5" s="1">
        <f t="shared" si="0"/>
        <v>1</v>
      </c>
      <c r="E5" s="54">
        <f t="shared" si="1"/>
        <v>19</v>
      </c>
    </row>
    <row r="6" spans="1:5" x14ac:dyDescent="0.25">
      <c r="A6" s="2" t="s">
        <v>46</v>
      </c>
      <c r="B6" s="4">
        <f>'Old Bow v2'!J23</f>
        <v>11</v>
      </c>
      <c r="C6" s="1" t="s">
        <v>207</v>
      </c>
      <c r="D6" s="1">
        <f t="shared" si="0"/>
        <v>1</v>
      </c>
      <c r="E6" s="54">
        <f t="shared" si="1"/>
        <v>11</v>
      </c>
    </row>
    <row r="7" spans="1:5" x14ac:dyDescent="0.25">
      <c r="A7" s="2" t="s">
        <v>4</v>
      </c>
      <c r="B7" s="4">
        <f>'Old Bow v2'!J59</f>
        <v>20.5</v>
      </c>
      <c r="C7" s="1" t="s">
        <v>207</v>
      </c>
      <c r="D7" s="1">
        <f t="shared" si="0"/>
        <v>1</v>
      </c>
      <c r="E7" s="54">
        <f t="shared" si="1"/>
        <v>20.5</v>
      </c>
    </row>
    <row r="8" spans="1:5" x14ac:dyDescent="0.25">
      <c r="A8" s="2" t="s">
        <v>31</v>
      </c>
      <c r="B8" s="4">
        <f>'Old Bow v2'!J5</f>
        <v>19</v>
      </c>
      <c r="C8" s="1" t="s">
        <v>207</v>
      </c>
      <c r="D8" s="1">
        <f t="shared" si="0"/>
        <v>1</v>
      </c>
      <c r="E8" s="54">
        <f t="shared" si="1"/>
        <v>19</v>
      </c>
    </row>
    <row r="9" spans="1:5" x14ac:dyDescent="0.25">
      <c r="A9" s="2" t="s">
        <v>1</v>
      </c>
      <c r="B9" s="4">
        <f>'Old Bow v2'!J25</f>
        <v>27</v>
      </c>
      <c r="C9" s="1" t="s">
        <v>206</v>
      </c>
      <c r="D9" s="1">
        <f t="shared" si="0"/>
        <v>0.5</v>
      </c>
      <c r="E9" s="54">
        <f t="shared" si="1"/>
        <v>23.625</v>
      </c>
    </row>
    <row r="10" spans="1:5" x14ac:dyDescent="0.25">
      <c r="A10" s="2" t="s">
        <v>40</v>
      </c>
      <c r="B10" s="4">
        <f>'Old Bow v2'!J28</f>
        <v>16.5</v>
      </c>
      <c r="C10" s="1" t="s">
        <v>207</v>
      </c>
      <c r="D10" s="1">
        <f t="shared" si="0"/>
        <v>1</v>
      </c>
      <c r="E10" s="54">
        <f t="shared" si="1"/>
        <v>16.5</v>
      </c>
    </row>
    <row r="11" spans="1:5" x14ac:dyDescent="0.25">
      <c r="A11" s="2" t="s">
        <v>48</v>
      </c>
      <c r="B11" s="4">
        <f>'Old Bow v2'!J43</f>
        <v>14</v>
      </c>
      <c r="C11" s="1" t="s">
        <v>207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v2'!J14</f>
        <v>16</v>
      </c>
      <c r="C12" s="1" t="s">
        <v>207</v>
      </c>
      <c r="D12" s="1">
        <f t="shared" si="0"/>
        <v>1</v>
      </c>
      <c r="E12" s="54">
        <f t="shared" si="1"/>
        <v>16</v>
      </c>
    </row>
    <row r="13" spans="1:5" x14ac:dyDescent="0.25">
      <c r="A13" s="2" t="s">
        <v>14</v>
      </c>
      <c r="B13" s="4">
        <f>'Old Bow v2'!J38</f>
        <v>21.5</v>
      </c>
      <c r="C13" s="1" t="s">
        <v>206</v>
      </c>
      <c r="D13" s="1">
        <f t="shared" si="0"/>
        <v>0.5</v>
      </c>
      <c r="E13" s="54">
        <f t="shared" si="1"/>
        <v>18.8125</v>
      </c>
    </row>
    <row r="14" spans="1:5" x14ac:dyDescent="0.25">
      <c r="A14" s="2" t="s">
        <v>124</v>
      </c>
      <c r="B14" s="4">
        <f>'Old Bow v2'!J19</f>
        <v>15</v>
      </c>
      <c r="C14" s="1" t="s">
        <v>207</v>
      </c>
      <c r="D14" s="1">
        <f t="shared" si="0"/>
        <v>1</v>
      </c>
      <c r="E14" s="54">
        <f t="shared" si="1"/>
        <v>15</v>
      </c>
    </row>
    <row r="15" spans="1:5" x14ac:dyDescent="0.25">
      <c r="A15" s="2" t="s">
        <v>113</v>
      </c>
      <c r="B15" s="4">
        <f>'Old Bow v2'!J47</f>
        <v>17</v>
      </c>
      <c r="C15" s="1" t="s">
        <v>207</v>
      </c>
      <c r="D15" s="1">
        <f t="shared" si="0"/>
        <v>1</v>
      </c>
      <c r="E15" s="54">
        <f t="shared" si="1"/>
        <v>17</v>
      </c>
    </row>
    <row r="16" spans="1:5" x14ac:dyDescent="0.25">
      <c r="A16" s="2" t="s">
        <v>3</v>
      </c>
      <c r="B16" s="4">
        <f>'Old Bow v2'!J36</f>
        <v>20.5</v>
      </c>
      <c r="C16" s="1" t="s">
        <v>206</v>
      </c>
      <c r="D16" s="1">
        <f t="shared" si="0"/>
        <v>0.5</v>
      </c>
      <c r="E16" s="54">
        <f t="shared" si="1"/>
        <v>17.9375</v>
      </c>
    </row>
    <row r="17" spans="1:5" x14ac:dyDescent="0.25">
      <c r="A17" s="2" t="s">
        <v>119</v>
      </c>
      <c r="B17" s="4">
        <f>'Old Bow v2'!J50</f>
        <v>15</v>
      </c>
      <c r="C17" s="1" t="s">
        <v>207</v>
      </c>
      <c r="D17" s="1">
        <f t="shared" si="0"/>
        <v>1</v>
      </c>
      <c r="E17" s="54">
        <f t="shared" si="1"/>
        <v>15</v>
      </c>
    </row>
    <row r="18" spans="1:5" x14ac:dyDescent="0.25">
      <c r="A18" s="2" t="s">
        <v>13</v>
      </c>
      <c r="B18" s="4">
        <f>'Old Bow v2'!J57</f>
        <v>20</v>
      </c>
      <c r="C18" s="1" t="s">
        <v>206</v>
      </c>
      <c r="D18" s="1">
        <f t="shared" si="0"/>
        <v>0.5</v>
      </c>
      <c r="E18" s="54">
        <f t="shared" si="1"/>
        <v>17.5</v>
      </c>
    </row>
    <row r="19" spans="1:5" x14ac:dyDescent="0.25">
      <c r="A19" s="2" t="s">
        <v>12</v>
      </c>
      <c r="B19" s="4">
        <f>'Old Bow v2'!J41</f>
        <v>24.5</v>
      </c>
      <c r="C19" s="1" t="s">
        <v>205</v>
      </c>
      <c r="D19" s="1">
        <f t="shared" si="0"/>
        <v>0.25</v>
      </c>
      <c r="E19" s="54">
        <f t="shared" si="1"/>
        <v>19.90625</v>
      </c>
    </row>
    <row r="20" spans="1:5" x14ac:dyDescent="0.25">
      <c r="A20" s="1" t="s">
        <v>151</v>
      </c>
      <c r="B20" s="4">
        <f>'Old Bow v2'!J12</f>
        <v>15.5</v>
      </c>
      <c r="C20" s="1" t="s">
        <v>207</v>
      </c>
      <c r="D20" s="1">
        <f t="shared" si="0"/>
        <v>1</v>
      </c>
      <c r="E20" s="54">
        <f t="shared" si="1"/>
        <v>15.5</v>
      </c>
    </row>
    <row r="21" spans="1:5" x14ac:dyDescent="0.25">
      <c r="A21" s="2" t="s">
        <v>45</v>
      </c>
      <c r="B21" s="4">
        <f>'Old Bow v2'!J32</f>
        <v>14</v>
      </c>
      <c r="C21" s="1" t="s">
        <v>207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v2'!J26</f>
        <v>16</v>
      </c>
      <c r="C22" s="1" t="s">
        <v>206</v>
      </c>
      <c r="D22" s="1">
        <f t="shared" si="0"/>
        <v>0.5</v>
      </c>
      <c r="E22" s="54">
        <f t="shared" si="1"/>
        <v>14</v>
      </c>
    </row>
    <row r="23" spans="1:5" x14ac:dyDescent="0.25">
      <c r="A23" s="2" t="s">
        <v>22</v>
      </c>
      <c r="B23" s="4">
        <f>'Old Bow v2'!J30</f>
        <v>14</v>
      </c>
      <c r="C23" s="1" t="s">
        <v>207</v>
      </c>
      <c r="D23" s="1">
        <f t="shared" si="0"/>
        <v>1</v>
      </c>
      <c r="E23" s="54">
        <f t="shared" si="1"/>
        <v>14</v>
      </c>
    </row>
    <row r="24" spans="1:5" x14ac:dyDescent="0.25">
      <c r="A24" s="2" t="s">
        <v>5</v>
      </c>
      <c r="B24" s="4">
        <f>'Old Bow v2'!J44</f>
        <v>21</v>
      </c>
      <c r="C24" s="1" t="s">
        <v>205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v2'!J49</f>
        <v>18</v>
      </c>
      <c r="C25" s="1" t="s">
        <v>206</v>
      </c>
      <c r="D25" s="1">
        <f t="shared" si="0"/>
        <v>0.5</v>
      </c>
      <c r="E25" s="54">
        <f t="shared" si="1"/>
        <v>15.75</v>
      </c>
    </row>
    <row r="26" spans="1:5" x14ac:dyDescent="0.25">
      <c r="A26" s="1" t="s">
        <v>38</v>
      </c>
      <c r="B26" s="4">
        <f>'Old Bow v2'!J24</f>
        <v>14</v>
      </c>
      <c r="C26" s="1" t="s">
        <v>207</v>
      </c>
      <c r="D26" s="1">
        <f t="shared" si="0"/>
        <v>1</v>
      </c>
      <c r="E26" s="54">
        <f t="shared" si="1"/>
        <v>14</v>
      </c>
    </row>
    <row r="27" spans="1:5" x14ac:dyDescent="0.25">
      <c r="A27" s="2" t="s">
        <v>127</v>
      </c>
      <c r="B27" s="4">
        <f>'Old Bow v2'!J52</f>
        <v>19</v>
      </c>
      <c r="C27" s="1" t="s">
        <v>206</v>
      </c>
      <c r="D27" s="1">
        <f t="shared" si="0"/>
        <v>0.5</v>
      </c>
      <c r="E27" s="54">
        <f t="shared" si="1"/>
        <v>16.625</v>
      </c>
    </row>
    <row r="28" spans="1:5" x14ac:dyDescent="0.25">
      <c r="A28" s="2" t="s">
        <v>90</v>
      </c>
      <c r="B28" s="4">
        <f>'Old Bow v2'!J55</f>
        <v>18.5</v>
      </c>
      <c r="C28" s="1" t="s">
        <v>206</v>
      </c>
      <c r="D28" s="1">
        <f t="shared" si="0"/>
        <v>0.5</v>
      </c>
      <c r="E28" s="54">
        <f t="shared" si="1"/>
        <v>16.1875</v>
      </c>
    </row>
    <row r="29" spans="1:5" x14ac:dyDescent="0.25">
      <c r="A29" s="2" t="s">
        <v>6</v>
      </c>
      <c r="B29" s="4">
        <f>'Old Bow v2'!J53</f>
        <v>21.5</v>
      </c>
      <c r="C29" s="1" t="s">
        <v>205</v>
      </c>
      <c r="D29" s="1">
        <f t="shared" si="0"/>
        <v>0.25</v>
      </c>
      <c r="E29" s="54">
        <f t="shared" si="1"/>
        <v>17.46875</v>
      </c>
    </row>
    <row r="30" spans="1:5" x14ac:dyDescent="0.25">
      <c r="A30" s="2" t="s">
        <v>133</v>
      </c>
      <c r="B30" s="4">
        <f>'Old Bow v2'!J39</f>
        <v>14</v>
      </c>
      <c r="C30" s="1" t="s">
        <v>205</v>
      </c>
      <c r="D30" s="1">
        <f t="shared" si="0"/>
        <v>0.25</v>
      </c>
      <c r="E30" s="54">
        <f t="shared" si="1"/>
        <v>11.375</v>
      </c>
    </row>
    <row r="31" spans="1:5" x14ac:dyDescent="0.25">
      <c r="A31" s="1" t="s">
        <v>39</v>
      </c>
      <c r="B31" s="4">
        <f>'Old Bow v2'!J21</f>
        <v>12.5</v>
      </c>
      <c r="C31" s="1" t="s">
        <v>206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v2'!J22</f>
        <v>13</v>
      </c>
      <c r="C32" s="1" t="s">
        <v>205</v>
      </c>
      <c r="D32" s="1">
        <f t="shared" si="0"/>
        <v>0.25</v>
      </c>
      <c r="E32" s="54">
        <f t="shared" si="1"/>
        <v>10.5625</v>
      </c>
    </row>
    <row r="33" spans="1:5" x14ac:dyDescent="0.25">
      <c r="A33" s="2" t="s">
        <v>18</v>
      </c>
      <c r="B33" s="4">
        <f>'Old Bow v2'!J33</f>
        <v>15</v>
      </c>
      <c r="C33" s="1" t="s">
        <v>205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v2'!J10</f>
        <v>11</v>
      </c>
      <c r="C34" s="1" t="s">
        <v>206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v2'!J16</f>
        <v>14</v>
      </c>
      <c r="C35" s="1" t="s">
        <v>205</v>
      </c>
      <c r="D35" s="1">
        <f t="shared" si="2"/>
        <v>0.25</v>
      </c>
      <c r="E35" s="54">
        <f t="shared" si="1"/>
        <v>11.375</v>
      </c>
    </row>
    <row r="36" spans="1:5" x14ac:dyDescent="0.25">
      <c r="A36" s="2" t="s">
        <v>29</v>
      </c>
      <c r="B36" s="4">
        <f>'Old Bow v2'!J9</f>
        <v>13</v>
      </c>
      <c r="C36" s="1" t="s">
        <v>205</v>
      </c>
      <c r="D36" s="1">
        <f t="shared" si="2"/>
        <v>0.25</v>
      </c>
      <c r="E36" s="54">
        <f t="shared" si="1"/>
        <v>10.5625</v>
      </c>
    </row>
    <row r="37" spans="1:5" x14ac:dyDescent="0.25">
      <c r="A37" s="2" t="s">
        <v>118</v>
      </c>
      <c r="B37" s="4">
        <f>'Old Bow v2'!J15</f>
        <v>13</v>
      </c>
      <c r="C37" s="1" t="s">
        <v>205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v2'!J17</f>
        <v>13</v>
      </c>
      <c r="C38" s="1" t="s">
        <v>205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v2'!J31</f>
        <v>12</v>
      </c>
      <c r="C39" s="1" t="s">
        <v>205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v2'!J37</f>
        <v>13</v>
      </c>
      <c r="C40" s="1" t="s">
        <v>205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v2'!J27</f>
        <v>12</v>
      </c>
      <c r="C41" s="1" t="s">
        <v>205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v2'!J29</f>
        <v>11</v>
      </c>
      <c r="C42" s="1" t="s">
        <v>205</v>
      </c>
      <c r="D42" s="1">
        <f t="shared" si="2"/>
        <v>0.25</v>
      </c>
      <c r="E42" s="54">
        <f t="shared" si="1"/>
        <v>8.9375</v>
      </c>
    </row>
    <row r="43" spans="1:5" x14ac:dyDescent="0.25">
      <c r="A43" s="2" t="s">
        <v>68</v>
      </c>
      <c r="B43" s="4">
        <f>'Old Bow v2'!J18</f>
        <v>10</v>
      </c>
      <c r="C43" s="1" t="s">
        <v>205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v2'!J61</f>
        <v>9.5</v>
      </c>
      <c r="C44" s="1" t="s">
        <v>205</v>
      </c>
      <c r="D44" s="1">
        <f t="shared" si="2"/>
        <v>0.25</v>
      </c>
      <c r="E44" s="54">
        <f t="shared" si="1"/>
        <v>7.71875</v>
      </c>
    </row>
    <row r="45" spans="1:5" x14ac:dyDescent="0.25">
      <c r="A45" s="1" t="s">
        <v>41</v>
      </c>
      <c r="B45" s="4">
        <f>'Old Bow v2'!J35</f>
        <v>8</v>
      </c>
      <c r="C45" s="1" t="s">
        <v>205</v>
      </c>
      <c r="D45" s="1">
        <f t="shared" si="2"/>
        <v>0.25</v>
      </c>
      <c r="E45" s="54">
        <f t="shared" si="1"/>
        <v>6.5</v>
      </c>
    </row>
    <row r="46" spans="1:5" x14ac:dyDescent="0.25">
      <c r="A46" s="2" t="s">
        <v>126</v>
      </c>
      <c r="B46" s="4">
        <f>'Old Bow v2'!J3</f>
        <v>10</v>
      </c>
      <c r="C46" s="1" t="s">
        <v>208</v>
      </c>
      <c r="D46" s="1">
        <f t="shared" si="2"/>
        <v>0.1</v>
      </c>
      <c r="E46" s="54">
        <f t="shared" si="1"/>
        <v>7.75</v>
      </c>
    </row>
    <row r="47" spans="1:5" x14ac:dyDescent="0.25">
      <c r="A47" s="2" t="s">
        <v>28</v>
      </c>
      <c r="B47" s="4">
        <f>'Old Bow v2'!J8</f>
        <v>8.5</v>
      </c>
      <c r="C47" s="1" t="s">
        <v>205</v>
      </c>
      <c r="D47" s="1">
        <f t="shared" si="2"/>
        <v>0.25</v>
      </c>
      <c r="E47" s="54">
        <f t="shared" si="1"/>
        <v>6.90625</v>
      </c>
    </row>
    <row r="48" spans="1:5" x14ac:dyDescent="0.25">
      <c r="A48" s="1" t="s">
        <v>36</v>
      </c>
      <c r="B48" s="4">
        <f>'Old Bow v2'!J11</f>
        <v>12</v>
      </c>
      <c r="C48" s="1" t="s">
        <v>205</v>
      </c>
      <c r="D48" s="1">
        <f t="shared" si="2"/>
        <v>0.25</v>
      </c>
      <c r="E48" s="54">
        <f t="shared" si="1"/>
        <v>9.75</v>
      </c>
    </row>
    <row r="49" spans="1:5" x14ac:dyDescent="0.25">
      <c r="A49" s="2" t="s">
        <v>32</v>
      </c>
      <c r="B49" s="4">
        <f>'Old Bow v2'!J45</f>
        <v>9</v>
      </c>
      <c r="C49" s="1" t="s">
        <v>206</v>
      </c>
      <c r="D49" s="1">
        <f t="shared" si="2"/>
        <v>0.5</v>
      </c>
      <c r="E49" s="54">
        <f t="shared" si="1"/>
        <v>7.875</v>
      </c>
    </row>
    <row r="50" spans="1:5" x14ac:dyDescent="0.25">
      <c r="A50" s="2" t="s">
        <v>112</v>
      </c>
      <c r="B50" s="4">
        <f>'Old Bow v2'!J4</f>
        <v>11</v>
      </c>
      <c r="C50" s="1" t="s">
        <v>205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v2'!J7</f>
        <v>13</v>
      </c>
      <c r="C51" s="1" t="s">
        <v>208</v>
      </c>
      <c r="D51" s="1">
        <f t="shared" si="2"/>
        <v>0.1</v>
      </c>
      <c r="E51" s="54">
        <f t="shared" si="1"/>
        <v>10.074999999999999</v>
      </c>
    </row>
    <row r="52" spans="1:5" x14ac:dyDescent="0.25">
      <c r="A52" s="1" t="s">
        <v>186</v>
      </c>
      <c r="B52" s="4">
        <f>'Old Bow v2'!J13</f>
        <v>12</v>
      </c>
      <c r="C52" s="1" t="s">
        <v>205</v>
      </c>
      <c r="D52" s="1">
        <f t="shared" si="2"/>
        <v>0.25</v>
      </c>
      <c r="E52" s="54">
        <f t="shared" si="1"/>
        <v>9.75</v>
      </c>
    </row>
    <row r="53" spans="1:5" x14ac:dyDescent="0.25">
      <c r="A53" s="1" t="s">
        <v>37</v>
      </c>
      <c r="B53" s="4">
        <f>'Old Bow v2'!J40</f>
        <v>4</v>
      </c>
      <c r="C53" s="1" t="s">
        <v>208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v2'!J48</f>
        <v>4</v>
      </c>
      <c r="C54" s="1" t="s">
        <v>208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208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v2'!J56</f>
        <v>2</v>
      </c>
      <c r="C56" s="1" t="s">
        <v>208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185</v>
      </c>
      <c r="B57" s="4">
        <f>'Old Bow v2'!J20</f>
        <v>0</v>
      </c>
      <c r="C57" s="1" t="s">
        <v>208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112</v>
      </c>
      <c r="B2" s="4">
        <f>LOOKUP(A2,'BA v2'!A:A,'BA v2'!I:I)</f>
        <v>12</v>
      </c>
      <c r="C2" s="1" t="s">
        <v>207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12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15</v>
      </c>
      <c r="D5" s="1">
        <f t="shared" si="0"/>
        <v>0</v>
      </c>
      <c r="E5" s="54">
        <f t="shared" si="1"/>
        <v>11.25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17</v>
      </c>
      <c r="D9" s="1">
        <f t="shared" si="0"/>
        <v>0</v>
      </c>
      <c r="E9" s="54">
        <f t="shared" si="1"/>
        <v>12.75</v>
      </c>
    </row>
    <row r="10" spans="1:5" x14ac:dyDescent="0.25">
      <c r="A10" s="2" t="s">
        <v>151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186</v>
      </c>
      <c r="B11" s="4">
        <f>LOOKUP(A11,'BA v2'!A:A,'BA v2'!I:I)</f>
        <v>7</v>
      </c>
      <c r="D11" s="1">
        <f t="shared" si="0"/>
        <v>0</v>
      </c>
      <c r="E11" s="54">
        <f t="shared" si="1"/>
        <v>5.25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13</v>
      </c>
      <c r="D13" s="1">
        <f t="shared" si="0"/>
        <v>0</v>
      </c>
      <c r="E13" s="54">
        <f t="shared" si="1"/>
        <v>9.75</v>
      </c>
    </row>
    <row r="14" spans="1:5" x14ac:dyDescent="0.25">
      <c r="A14" s="2" t="s">
        <v>118</v>
      </c>
      <c r="B14" s="4">
        <f>LOOKUP(A14,'BA v2'!A:A,'BA v2'!I:I)</f>
        <v>12</v>
      </c>
      <c r="D14" s="1">
        <f t="shared" si="0"/>
        <v>0</v>
      </c>
      <c r="E14" s="54">
        <f t="shared" si="1"/>
        <v>9</v>
      </c>
    </row>
    <row r="15" spans="1:5" x14ac:dyDescent="0.25">
      <c r="A15" s="2" t="s">
        <v>21</v>
      </c>
      <c r="B15" s="4">
        <f>LOOKUP(A15,'BA v2'!A:A,'BA v2'!I:I)</f>
        <v>14</v>
      </c>
      <c r="D15" s="1">
        <f t="shared" si="0"/>
        <v>0</v>
      </c>
      <c r="E15" s="54">
        <f t="shared" si="1"/>
        <v>10.5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12</v>
      </c>
      <c r="D17" s="1">
        <f t="shared" si="0"/>
        <v>0</v>
      </c>
      <c r="E17" s="54">
        <f t="shared" si="1"/>
        <v>9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19</v>
      </c>
      <c r="D20" s="1">
        <f t="shared" si="0"/>
        <v>0</v>
      </c>
      <c r="E20" s="54">
        <f t="shared" si="1"/>
        <v>14.25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26</v>
      </c>
      <c r="D24" s="1">
        <f t="shared" si="0"/>
        <v>0</v>
      </c>
      <c r="E24" s="54">
        <f t="shared" si="1"/>
        <v>19.5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19</v>
      </c>
      <c r="D26" s="1">
        <f t="shared" si="0"/>
        <v>0</v>
      </c>
      <c r="E26" s="54">
        <f t="shared" si="1"/>
        <v>14.25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14</v>
      </c>
      <c r="D28" s="1">
        <f t="shared" si="0"/>
        <v>0</v>
      </c>
      <c r="E28" s="54">
        <f t="shared" si="1"/>
        <v>10.5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20</v>
      </c>
      <c r="D32" s="1">
        <f t="shared" si="0"/>
        <v>0</v>
      </c>
      <c r="E32" s="54">
        <f t="shared" si="1"/>
        <v>15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10</v>
      </c>
      <c r="D34" s="1">
        <f t="shared" si="0"/>
        <v>0</v>
      </c>
      <c r="E34" s="54">
        <f t="shared" si="1"/>
        <v>7.5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</v>
      </c>
      <c r="D38" s="1">
        <f t="shared" si="0"/>
        <v>0</v>
      </c>
      <c r="E38" s="54">
        <f t="shared" si="1"/>
        <v>12.75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3</v>
      </c>
      <c r="D42" s="1">
        <f t="shared" si="0"/>
        <v>0</v>
      </c>
      <c r="E42" s="54">
        <f t="shared" si="1"/>
        <v>2.25</v>
      </c>
    </row>
    <row r="43" spans="1:5" x14ac:dyDescent="0.25">
      <c r="A43" s="2" t="s">
        <v>196</v>
      </c>
      <c r="B43" s="4">
        <f>LOOKUP(A43,'BA v2'!A:A,'BA v2'!I:I)</f>
        <v>8.5</v>
      </c>
      <c r="D43" s="1">
        <f t="shared" si="0"/>
        <v>0</v>
      </c>
      <c r="E43" s="54">
        <f t="shared" si="1"/>
        <v>6.375</v>
      </c>
    </row>
    <row r="44" spans="1:5" x14ac:dyDescent="0.25">
      <c r="A44" s="2" t="s">
        <v>113</v>
      </c>
      <c r="B44" s="4">
        <f>LOOKUP(A44,'BA v2'!A:A,'BA v2'!I:I)</f>
        <v>16</v>
      </c>
      <c r="D44" s="1">
        <f t="shared" si="0"/>
        <v>0</v>
      </c>
      <c r="E44" s="54">
        <f t="shared" si="1"/>
        <v>12</v>
      </c>
    </row>
    <row r="45" spans="1:5" x14ac:dyDescent="0.25">
      <c r="A45" s="2" t="s">
        <v>125</v>
      </c>
      <c r="B45" s="4">
        <f>LOOKUP(A45,'BA v2'!A:A,'BA v2'!I:I)</f>
        <v>11</v>
      </c>
      <c r="D45" s="1">
        <f t="shared" si="0"/>
        <v>0</v>
      </c>
      <c r="E45" s="54">
        <f t="shared" si="1"/>
        <v>8.25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54">
        <f t="shared" si="1"/>
        <v>17.25</v>
      </c>
    </row>
    <row r="54" spans="1:5" x14ac:dyDescent="0.25">
      <c r="A54" s="2" t="s">
        <v>16</v>
      </c>
      <c r="B54" s="4">
        <f>LOOKUP(A54,'BA v2'!A:A,'BA v2'!I:I)</f>
        <v>18</v>
      </c>
      <c r="D54" s="1">
        <f t="shared" si="0"/>
        <v>0</v>
      </c>
      <c r="E54" s="54">
        <f t="shared" si="1"/>
        <v>13.5</v>
      </c>
    </row>
    <row r="55" spans="1:5" x14ac:dyDescent="0.25">
      <c r="A55" s="2" t="s">
        <v>150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17</v>
      </c>
      <c r="D56" s="1">
        <f t="shared" si="0"/>
        <v>0</v>
      </c>
      <c r="E56" s="54">
        <f t="shared" si="1"/>
        <v>12.75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OB Season 2</vt:lpstr>
      <vt:lpstr>OB History S2</vt:lpstr>
      <vt:lpstr>Tourney Stats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2026-07-11T17:22:18Z</dcterms:modified>
</cp:coreProperties>
</file>