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D2E09AF-7664-4CC5-BDB1-8FE9F645081A}" xr6:coauthVersionLast="47" xr6:coauthVersionMax="47" xr10:uidLastSave="{00000000-0000-0000-0000-000000000000}"/>
  <bookViews>
    <workbookView xWindow="-120" yWindow="-120" windowWidth="38640" windowHeight="21120" activeTab="2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Old Bow" sheetId="1" state="hidden" r:id="rId7"/>
    <sheet name="Old Bow comments" sheetId="7" state="hidden" r:id="rId8"/>
    <sheet name="Match Analyzer Old Bow" sheetId="4" state="hidden" r:id="rId9"/>
    <sheet name="Tourney Stats" sheetId="19" r:id="rId10"/>
    <sheet name="Tourney History" sheetId="18" r:id="rId11"/>
    <sheet name="BA v2" sheetId="12" r:id="rId12"/>
    <sheet name="BA" sheetId="3" state="hidden" r:id="rId13"/>
    <sheet name="BA History" sheetId="9" r:id="rId14"/>
    <sheet name="BA S2" sheetId="16" r:id="rId15"/>
    <sheet name="BA History S2" sheetId="17" r:id="rId16"/>
    <sheet name="Tourney History BA" sheetId="23" r:id="rId17"/>
    <sheet name="Tourney Stats BA" sheetId="24" r:id="rId18"/>
    <sheet name="Events" sheetId="20" r:id="rId19"/>
    <sheet name="TG OB" sheetId="22" r:id="rId20"/>
    <sheet name="TG BA" sheetId="25" r:id="rId21"/>
    <sheet name="BA comments" sheetId="6" state="hidden" r:id="rId22"/>
    <sheet name="Match Analyzer BA" sheetId="8" state="hidden" r:id="rId23"/>
  </sheets>
  <definedNames>
    <definedName name="_xlnm._FilterDatabase" localSheetId="12" hidden="1">BA!$A$1:$AH$47</definedName>
    <definedName name="_xlnm._FilterDatabase" localSheetId="13" hidden="1">'BA History'!$A$1:$AK$901</definedName>
    <definedName name="_xlnm._FilterDatabase" localSheetId="15" hidden="1">'BA History S2'!$A$1:$AK$780</definedName>
    <definedName name="_xlnm._FilterDatabase" localSheetId="14" hidden="1">'BA S2'!$A$1:$AO$48</definedName>
    <definedName name="_xlnm._FilterDatabase" localSheetId="11" hidden="1">'BA v2'!$A$1:$AP$63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S3'!$A$1:$AD$547</definedName>
    <definedName name="_xlnm._FilterDatabase" localSheetId="4" hidden="1">'OB Season 2'!$A$1:$AI$55</definedName>
    <definedName name="_xlnm._FilterDatabase" localSheetId="2" hidden="1">'OB Season 3'!$A$1:$AI$36</definedName>
    <definedName name="_xlnm._FilterDatabase" localSheetId="6" hidden="1">'Old Bow'!$A$1:$AD$37</definedName>
    <definedName name="_xlnm._FilterDatabase" localSheetId="0" hidden="1">'Old Bow v2'!$A$1:$AJ$60</definedName>
    <definedName name="_xlnm._FilterDatabase" localSheetId="20" hidden="1">'TG BA'!$A$1:$E$1</definedName>
    <definedName name="_xlnm._FilterDatabase" localSheetId="19" hidden="1">'TG OB'!$A$1:$E$1</definedName>
    <definedName name="_xlnm._FilterDatabase" localSheetId="10" hidden="1">'Tourney History'!$A$1:$AD$159</definedName>
    <definedName name="_xlnm._FilterDatabase" localSheetId="16" hidden="1">'Tourney History BA'!$A$1:$AK$159</definedName>
    <definedName name="_xlnm._FilterDatabase" localSheetId="9" hidden="1">'Tourney Stats'!$A$1:$AE$45</definedName>
    <definedName name="_xlnm._FilterDatabase" localSheetId="17" hidden="1">'Tourney Stats BA'!$A$1:$AL$38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514" i="10" l="1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36" i="26" l="1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T36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T12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T10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36" i="26"/>
  <c r="I36" i="26"/>
  <c r="J36" i="26" a="1"/>
  <c r="J36" i="26" s="1"/>
  <c r="K36" i="26"/>
  <c r="L36" i="26"/>
  <c r="M36" i="26"/>
  <c r="N36" i="26"/>
  <c r="O36" i="26" s="1"/>
  <c r="P36" i="26"/>
  <c r="Q36" i="26"/>
  <c r="R36" i="26" s="1"/>
  <c r="S36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M8" i="26"/>
  <c r="N8" i="26"/>
  <c r="O8" i="26"/>
  <c r="P8" i="26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2" i="26"/>
  <c r="I12" i="26"/>
  <c r="J12" i="26" a="1"/>
  <c r="J12" i="26" s="1"/>
  <c r="K12" i="26"/>
  <c r="L12" i="26"/>
  <c r="M12" i="26"/>
  <c r="N12" i="26"/>
  <c r="O12" i="26" s="1"/>
  <c r="P12" i="26"/>
  <c r="Q12" i="26"/>
  <c r="R12" i="26" s="1"/>
  <c r="S12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AC47" i="27"/>
  <c r="AD47" i="27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T18" i="26"/>
  <c r="T17" i="26"/>
  <c r="T16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T1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T7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3" i="26"/>
  <c r="I13" i="26"/>
  <c r="J13" i="26" a="1"/>
  <c r="J13" i="26" s="1"/>
  <c r="K13" i="26"/>
  <c r="L13" i="26"/>
  <c r="N13" i="26"/>
  <c r="O13" i="26" s="1"/>
  <c r="Q13" i="26"/>
  <c r="R13" i="26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H15" i="26"/>
  <c r="I15" i="26"/>
  <c r="J15" i="26" a="1"/>
  <c r="J15" i="26" s="1"/>
  <c r="K15" i="26"/>
  <c r="L15" i="26"/>
  <c r="M15" i="26"/>
  <c r="N15" i="26"/>
  <c r="O15" i="26" s="1"/>
  <c r="P15" i="26"/>
  <c r="Q15" i="26"/>
  <c r="R15" i="26" s="1"/>
  <c r="S15" i="26"/>
  <c r="H16" i="26"/>
  <c r="I16" i="26"/>
  <c r="J16" i="26" a="1"/>
  <c r="J16" i="26" s="1"/>
  <c r="K16" i="26"/>
  <c r="L16" i="26"/>
  <c r="N16" i="26"/>
  <c r="O16" i="26" s="1"/>
  <c r="Q16" i="26"/>
  <c r="R16" i="26" s="1"/>
  <c r="H17" i="26"/>
  <c r="I17" i="26"/>
  <c r="J17" i="26" a="1"/>
  <c r="J17" i="26" s="1"/>
  <c r="K17" i="26"/>
  <c r="L17" i="26"/>
  <c r="N17" i="26"/>
  <c r="O17" i="26" s="1"/>
  <c r="Q17" i="26"/>
  <c r="R17" i="26" s="1"/>
  <c r="H18" i="26"/>
  <c r="I18" i="26"/>
  <c r="J18" i="26" a="1"/>
  <c r="J18" i="26" s="1"/>
  <c r="K18" i="26"/>
  <c r="L18" i="26"/>
  <c r="N18" i="26"/>
  <c r="O18" i="26" s="1"/>
  <c r="Q18" i="26"/>
  <c r="R18" i="26" s="1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H23" i="26"/>
  <c r="I23" i="26"/>
  <c r="J23" i="26" a="1"/>
  <c r="J23" i="26" s="1"/>
  <c r="K23" i="26"/>
  <c r="L23" i="26"/>
  <c r="N23" i="26"/>
  <c r="O23" i="26" s="1"/>
  <c r="Q23" i="26"/>
  <c r="R23" i="26" s="1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H25" i="26"/>
  <c r="I25" i="26"/>
  <c r="J25" i="26" a="1"/>
  <c r="J25" i="26" s="1"/>
  <c r="K25" i="26"/>
  <c r="L25" i="26"/>
  <c r="M25" i="26"/>
  <c r="N25" i="26"/>
  <c r="O25" i="26" s="1"/>
  <c r="Q25" i="26"/>
  <c r="R25" i="26" s="1"/>
  <c r="H26" i="26"/>
  <c r="I26" i="26"/>
  <c r="J26" i="26" a="1"/>
  <c r="J26" i="26" s="1"/>
  <c r="K26" i="26"/>
  <c r="L26" i="26"/>
  <c r="M26" i="26"/>
  <c r="N26" i="26"/>
  <c r="O26" i="26" s="1"/>
  <c r="Q26" i="26"/>
  <c r="R26" i="26" s="1"/>
  <c r="H27" i="26"/>
  <c r="I27" i="26"/>
  <c r="J27" i="26" a="1"/>
  <c r="J27" i="26" s="1"/>
  <c r="K27" i="26"/>
  <c r="L27" i="26"/>
  <c r="N27" i="26"/>
  <c r="O27" i="26" s="1"/>
  <c r="Q27" i="26"/>
  <c r="R27" i="26" s="1"/>
  <c r="H28" i="26"/>
  <c r="I28" i="26"/>
  <c r="J28" i="26" a="1"/>
  <c r="J28" i="26" s="1"/>
  <c r="K28" i="26"/>
  <c r="L28" i="26"/>
  <c r="M28" i="26"/>
  <c r="N28" i="26"/>
  <c r="O28" i="26" s="1"/>
  <c r="Q28" i="26"/>
  <c r="R28" i="26" s="1"/>
  <c r="H29" i="26"/>
  <c r="I29" i="26"/>
  <c r="J29" i="26" a="1"/>
  <c r="J29" i="26" s="1"/>
  <c r="K29" i="26"/>
  <c r="L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P30" i="26"/>
  <c r="Q30" i="26"/>
  <c r="R30" i="26" s="1"/>
  <c r="S30" i="26"/>
  <c r="H31" i="26"/>
  <c r="I31" i="26"/>
  <c r="J31" i="26" a="1"/>
  <c r="J31" i="26" s="1"/>
  <c r="K31" i="26"/>
  <c r="L31" i="26"/>
  <c r="M31" i="26"/>
  <c r="N31" i="26"/>
  <c r="O31" i="26" s="1"/>
  <c r="P31" i="26"/>
  <c r="Q31" i="26"/>
  <c r="R31" i="26" s="1"/>
  <c r="S31" i="26"/>
  <c r="H32" i="26"/>
  <c r="I32" i="26"/>
  <c r="J32" i="26" a="1"/>
  <c r="J32" i="26" s="1"/>
  <c r="K32" i="26"/>
  <c r="L32" i="26"/>
  <c r="N32" i="26"/>
  <c r="O32" i="26" s="1"/>
  <c r="Q32" i="26"/>
  <c r="R32" i="26" s="1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3" i="26" s="1"/>
  <c r="AC30" i="27"/>
  <c r="S13" i="26" s="1"/>
  <c r="AD30" i="27"/>
  <c r="M13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28" i="26" s="1"/>
  <c r="AC34" i="27"/>
  <c r="S28" i="26" s="1"/>
  <c r="AD34" i="27"/>
  <c r="AA35" i="27"/>
  <c r="AB35" i="27"/>
  <c r="AC35" i="27"/>
  <c r="S33" i="26" s="1"/>
  <c r="AD35" i="27"/>
  <c r="AA36" i="27"/>
  <c r="AB36" i="27"/>
  <c r="P25" i="26" s="1"/>
  <c r="AC36" i="27"/>
  <c r="S25" i="26" s="1"/>
  <c r="AD36" i="27"/>
  <c r="AA37" i="27"/>
  <c r="AB37" i="27"/>
  <c r="AC37" i="27"/>
  <c r="AD37" i="27"/>
  <c r="AA38" i="27"/>
  <c r="AB38" i="27"/>
  <c r="AC38" i="27"/>
  <c r="AD38" i="27"/>
  <c r="AA39" i="27"/>
  <c r="AB39" i="27"/>
  <c r="P17" i="26" s="1"/>
  <c r="AC39" i="27"/>
  <c r="S17" i="26" s="1"/>
  <c r="AD39" i="27"/>
  <c r="M17" i="26" s="1"/>
  <c r="AA40" i="27"/>
  <c r="AB40" i="27"/>
  <c r="P18" i="26" s="1"/>
  <c r="AC40" i="27"/>
  <c r="S18" i="26" s="1"/>
  <c r="AD40" i="27"/>
  <c r="M18" i="26" s="1"/>
  <c r="AA41" i="27"/>
  <c r="AB41" i="27"/>
  <c r="P16" i="26" s="1"/>
  <c r="AC41" i="27"/>
  <c r="S16" i="26" s="1"/>
  <c r="AD41" i="27"/>
  <c r="M16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T9" i="26"/>
  <c r="AA18" i="27"/>
  <c r="AB18" i="27"/>
  <c r="P29" i="26" s="1"/>
  <c r="AC18" i="27"/>
  <c r="S29" i="26" s="1"/>
  <c r="AD18" i="27"/>
  <c r="M29" i="26" s="1"/>
  <c r="AA19" i="27"/>
  <c r="AB19" i="27"/>
  <c r="P23" i="26" s="1"/>
  <c r="AC19" i="27"/>
  <c r="S23" i="26" s="1"/>
  <c r="AD19" i="27"/>
  <c r="M23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AC24" i="27"/>
  <c r="AD24" i="27"/>
  <c r="AA25" i="27"/>
  <c r="AB25" i="27"/>
  <c r="P32" i="26" s="1"/>
  <c r="AC25" i="27"/>
  <c r="S32" i="26" s="1"/>
  <c r="AD25" i="27"/>
  <c r="M32" i="26" s="1"/>
  <c r="AA26" i="27"/>
  <c r="AB26" i="27"/>
  <c r="AC26" i="27"/>
  <c r="AD26" i="27"/>
  <c r="AA27" i="27"/>
  <c r="AB27" i="27"/>
  <c r="AC27" i="27"/>
  <c r="AD27" i="27"/>
  <c r="M35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T31" i="26"/>
  <c r="T30" i="26"/>
  <c r="T29" i="26"/>
  <c r="T27" i="26"/>
  <c r="T26" i="26"/>
  <c r="T24" i="26"/>
  <c r="T23" i="26"/>
  <c r="T22" i="26"/>
  <c r="T20" i="26"/>
  <c r="T15" i="26"/>
  <c r="T6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35" i="26"/>
  <c r="I35" i="26"/>
  <c r="J35" i="26" a="1"/>
  <c r="J35" i="26" s="1"/>
  <c r="K35" i="26"/>
  <c r="L35" i="26"/>
  <c r="N35" i="26"/>
  <c r="O35" i="26" s="1"/>
  <c r="P35" i="26"/>
  <c r="Q35" i="26"/>
  <c r="R35" i="26" s="1"/>
  <c r="S35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27" i="26" s="1"/>
  <c r="AC6" i="27"/>
  <c r="S27" i="26" s="1"/>
  <c r="AD6" i="27"/>
  <c r="M27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26" i="26" s="1"/>
  <c r="AC16" i="27"/>
  <c r="S26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S40" i="16"/>
  <c r="G40" i="16"/>
  <c r="H40" i="16"/>
  <c r="I40" i="16" a="1"/>
  <c r="I40" i="16" s="1"/>
  <c r="J40" i="16"/>
  <c r="K40" i="16"/>
  <c r="L40" i="16"/>
  <c r="M40" i="16"/>
  <c r="N40" i="16" s="1"/>
  <c r="O40" i="16"/>
  <c r="P40" i="16"/>
  <c r="Q40" i="16" s="1"/>
  <c r="R40" i="16"/>
  <c r="AH867" i="17"/>
  <c r="AI867" i="17"/>
  <c r="AJ867" i="17"/>
  <c r="AK867" i="17"/>
  <c r="AH868" i="17"/>
  <c r="AI868" i="17"/>
  <c r="AJ868" i="17"/>
  <c r="AK868" i="17"/>
  <c r="AH869" i="17"/>
  <c r="AI869" i="17"/>
  <c r="AJ869" i="17"/>
  <c r="AK869" i="17"/>
  <c r="AH870" i="17"/>
  <c r="AI870" i="17"/>
  <c r="AJ870" i="17"/>
  <c r="AK870" i="17"/>
  <c r="AH871" i="17"/>
  <c r="AI871" i="17"/>
  <c r="AJ871" i="17"/>
  <c r="AK871" i="17"/>
  <c r="AH872" i="17"/>
  <c r="AI872" i="17"/>
  <c r="AJ872" i="17"/>
  <c r="AK872" i="17"/>
  <c r="AH873" i="17"/>
  <c r="AI873" i="17"/>
  <c r="AJ873" i="17"/>
  <c r="AK873" i="17"/>
  <c r="AH874" i="17"/>
  <c r="AI874" i="17"/>
  <c r="AJ874" i="17"/>
  <c r="AK874" i="17"/>
  <c r="AH875" i="17"/>
  <c r="AI875" i="17"/>
  <c r="AJ875" i="17"/>
  <c r="AK875" i="17"/>
  <c r="AH876" i="17"/>
  <c r="AI876" i="17"/>
  <c r="AJ876" i="17"/>
  <c r="AK876" i="17"/>
  <c r="AH877" i="17"/>
  <c r="AI877" i="17"/>
  <c r="AJ877" i="17"/>
  <c r="AK877" i="17"/>
  <c r="AH878" i="17"/>
  <c r="AI878" i="17"/>
  <c r="AJ878" i="17"/>
  <c r="AK878" i="17"/>
  <c r="AH879" i="17"/>
  <c r="AI879" i="17"/>
  <c r="AJ879" i="17"/>
  <c r="AK879" i="17"/>
  <c r="AH1571" i="9"/>
  <c r="AI1571" i="9"/>
  <c r="AJ1571" i="9"/>
  <c r="AK1571" i="9"/>
  <c r="AH1572" i="9"/>
  <c r="AI1572" i="9"/>
  <c r="AJ1572" i="9"/>
  <c r="AK1572" i="9"/>
  <c r="AH1573" i="9"/>
  <c r="AI1573" i="9"/>
  <c r="AJ1573" i="9"/>
  <c r="AK1573" i="9"/>
  <c r="AH1574" i="9"/>
  <c r="AI1574" i="9"/>
  <c r="AJ1574" i="9"/>
  <c r="AK1574" i="9"/>
  <c r="AH1575" i="9"/>
  <c r="AI1575" i="9"/>
  <c r="AJ1575" i="9"/>
  <c r="AK1575" i="9"/>
  <c r="AH1576" i="9"/>
  <c r="AI1576" i="9"/>
  <c r="AJ1576" i="9"/>
  <c r="AK1576" i="9"/>
  <c r="AH1577" i="9"/>
  <c r="AI1577" i="9"/>
  <c r="AJ1577" i="9"/>
  <c r="AK1577" i="9"/>
  <c r="AH1578" i="9"/>
  <c r="AI1578" i="9"/>
  <c r="AJ1578" i="9"/>
  <c r="AK1578" i="9"/>
  <c r="AH1579" i="9"/>
  <c r="AI1579" i="9"/>
  <c r="AJ1579" i="9"/>
  <c r="AK1579" i="9"/>
  <c r="AH1580" i="9"/>
  <c r="AI1580" i="9"/>
  <c r="AJ1580" i="9"/>
  <c r="AK1580" i="9"/>
  <c r="AH1581" i="9"/>
  <c r="AI1581" i="9"/>
  <c r="AJ1581" i="9"/>
  <c r="AK1581" i="9"/>
  <c r="AH1582" i="9"/>
  <c r="AI1582" i="9"/>
  <c r="AJ1582" i="9"/>
  <c r="AK1582" i="9"/>
  <c r="AH1583" i="9"/>
  <c r="AI1583" i="9"/>
  <c r="AJ1583" i="9"/>
  <c r="AK1583" i="9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S15" i="16"/>
  <c r="G15" i="16"/>
  <c r="H15" i="16"/>
  <c r="I15" i="16" a="1"/>
  <c r="I15" i="16" s="1"/>
  <c r="J15" i="16"/>
  <c r="K15" i="16"/>
  <c r="M15" i="16"/>
  <c r="N15" i="16" s="1"/>
  <c r="P15" i="16"/>
  <c r="Q15" i="16" s="1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S6" i="16"/>
  <c r="G6" i="16"/>
  <c r="H6" i="16"/>
  <c r="I6" i="16" a="1"/>
  <c r="I6" i="16" s="1"/>
  <c r="J6" i="16"/>
  <c r="K6" i="16"/>
  <c r="M6" i="16"/>
  <c r="N6" i="16" s="1"/>
  <c r="P6" i="16"/>
  <c r="Q6" i="16" s="1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H62" i="23"/>
  <c r="AI62" i="23"/>
  <c r="AJ62" i="23"/>
  <c r="AK62" i="23"/>
  <c r="AH63" i="23"/>
  <c r="AI63" i="23"/>
  <c r="AJ63" i="23"/>
  <c r="AK63" i="23"/>
  <c r="AH64" i="23"/>
  <c r="AI64" i="23"/>
  <c r="AJ64" i="23"/>
  <c r="AK64" i="23"/>
  <c r="AH65" i="23"/>
  <c r="AI65" i="23"/>
  <c r="AJ65" i="23"/>
  <c r="AK65" i="23"/>
  <c r="AH66" i="23"/>
  <c r="AI66" i="23"/>
  <c r="AJ66" i="23"/>
  <c r="AK66" i="23"/>
  <c r="AH67" i="23"/>
  <c r="AI67" i="23"/>
  <c r="AJ67" i="23"/>
  <c r="AK67" i="23"/>
  <c r="AH68" i="23"/>
  <c r="AI68" i="23"/>
  <c r="AJ68" i="23"/>
  <c r="AK68" i="23"/>
  <c r="AH69" i="23"/>
  <c r="AI69" i="23"/>
  <c r="AJ69" i="23"/>
  <c r="AK69" i="23"/>
  <c r="AH70" i="23"/>
  <c r="AI70" i="23"/>
  <c r="AJ70" i="23"/>
  <c r="AK70" i="23"/>
  <c r="AH71" i="23"/>
  <c r="AI71" i="23"/>
  <c r="AJ71" i="23"/>
  <c r="AK71" i="23"/>
  <c r="AH72" i="23"/>
  <c r="AI72" i="23"/>
  <c r="AJ72" i="23"/>
  <c r="AK72" i="23"/>
  <c r="AH73" i="23"/>
  <c r="AI73" i="23"/>
  <c r="AJ73" i="23"/>
  <c r="AK73" i="23"/>
  <c r="AH855" i="17"/>
  <c r="AI855" i="17"/>
  <c r="AJ855" i="17"/>
  <c r="AK855" i="17"/>
  <c r="AH856" i="17"/>
  <c r="AI856" i="17"/>
  <c r="AJ856" i="17"/>
  <c r="AK856" i="17"/>
  <c r="AH857" i="17"/>
  <c r="AI857" i="17"/>
  <c r="AJ857" i="17"/>
  <c r="AK857" i="17"/>
  <c r="AH858" i="17"/>
  <c r="AI858" i="17"/>
  <c r="AJ858" i="17"/>
  <c r="AK858" i="17"/>
  <c r="AH859" i="17"/>
  <c r="AI859" i="17"/>
  <c r="AJ859" i="17"/>
  <c r="AK859" i="17"/>
  <c r="AH860" i="17"/>
  <c r="AI860" i="17"/>
  <c r="AJ860" i="17"/>
  <c r="AK860" i="17"/>
  <c r="AH861" i="17"/>
  <c r="AI861" i="17"/>
  <c r="AJ861" i="17"/>
  <c r="AK861" i="17"/>
  <c r="AH862" i="17"/>
  <c r="AI862" i="17"/>
  <c r="AJ862" i="17"/>
  <c r="AK862" i="17"/>
  <c r="AH863" i="17"/>
  <c r="AI863" i="17"/>
  <c r="AJ863" i="17"/>
  <c r="AK863" i="17"/>
  <c r="AH864" i="17"/>
  <c r="AI864" i="17"/>
  <c r="AJ864" i="17"/>
  <c r="AK864" i="17"/>
  <c r="AH865" i="17"/>
  <c r="AI865" i="17"/>
  <c r="AJ865" i="17"/>
  <c r="AK865" i="17"/>
  <c r="AH866" i="17"/>
  <c r="AI866" i="17"/>
  <c r="AJ866" i="17"/>
  <c r="AK866" i="17"/>
  <c r="AH1559" i="9"/>
  <c r="AI1559" i="9"/>
  <c r="AJ1559" i="9"/>
  <c r="AK1559" i="9"/>
  <c r="AH1560" i="9"/>
  <c r="AI1560" i="9"/>
  <c r="AJ1560" i="9"/>
  <c r="AK1560" i="9"/>
  <c r="AH1561" i="9"/>
  <c r="AI1561" i="9"/>
  <c r="AJ1561" i="9"/>
  <c r="AK1561" i="9"/>
  <c r="AH1562" i="9"/>
  <c r="AI1562" i="9"/>
  <c r="AJ1562" i="9"/>
  <c r="AK1562" i="9"/>
  <c r="AH1563" i="9"/>
  <c r="AI1563" i="9"/>
  <c r="AJ1563" i="9"/>
  <c r="AK1563" i="9"/>
  <c r="AH1564" i="9"/>
  <c r="AI1564" i="9"/>
  <c r="AJ1564" i="9"/>
  <c r="AK1564" i="9"/>
  <c r="AH1565" i="9"/>
  <c r="AI1565" i="9"/>
  <c r="AJ1565" i="9"/>
  <c r="AK1565" i="9"/>
  <c r="AH1566" i="9"/>
  <c r="AI1566" i="9"/>
  <c r="AJ1566" i="9"/>
  <c r="AK1566" i="9"/>
  <c r="AH1567" i="9"/>
  <c r="AI1567" i="9"/>
  <c r="AJ1567" i="9"/>
  <c r="AK1567" i="9"/>
  <c r="AH1568" i="9"/>
  <c r="AI1568" i="9"/>
  <c r="AJ1568" i="9"/>
  <c r="AK1568" i="9"/>
  <c r="AH1569" i="9"/>
  <c r="AI1569" i="9"/>
  <c r="AJ1569" i="9"/>
  <c r="AK1569" i="9"/>
  <c r="AH1570" i="9"/>
  <c r="AI1570" i="9"/>
  <c r="AJ1570" i="9"/>
  <c r="AK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H843" i="17"/>
  <c r="AI843" i="17"/>
  <c r="AJ843" i="17"/>
  <c r="AK843" i="17"/>
  <c r="AH844" i="17"/>
  <c r="AI844" i="17"/>
  <c r="AJ844" i="17"/>
  <c r="AK844" i="17"/>
  <c r="AH845" i="17"/>
  <c r="AI845" i="17"/>
  <c r="AJ845" i="17"/>
  <c r="AK845" i="17"/>
  <c r="AH846" i="17"/>
  <c r="AI846" i="17"/>
  <c r="AJ846" i="17"/>
  <c r="AK846" i="17"/>
  <c r="AH847" i="17"/>
  <c r="AI847" i="17"/>
  <c r="AJ847" i="17"/>
  <c r="AK847" i="17"/>
  <c r="AH848" i="17"/>
  <c r="AI848" i="17"/>
  <c r="AJ848" i="17"/>
  <c r="AK848" i="17"/>
  <c r="AH849" i="17"/>
  <c r="AI849" i="17"/>
  <c r="AJ849" i="17"/>
  <c r="AK849" i="17"/>
  <c r="AH850" i="17"/>
  <c r="AI850" i="17"/>
  <c r="AJ850" i="17"/>
  <c r="AK850" i="17"/>
  <c r="AH851" i="17"/>
  <c r="AI851" i="17"/>
  <c r="AJ851" i="17"/>
  <c r="AK851" i="17"/>
  <c r="AH852" i="17"/>
  <c r="AI852" i="17"/>
  <c r="AJ852" i="17"/>
  <c r="AK852" i="17"/>
  <c r="AH853" i="17"/>
  <c r="AI853" i="17"/>
  <c r="AJ853" i="17"/>
  <c r="AK853" i="17"/>
  <c r="AH854" i="17"/>
  <c r="AI854" i="17"/>
  <c r="AJ854" i="17"/>
  <c r="AK854" i="17"/>
  <c r="AH1547" i="9"/>
  <c r="AI1547" i="9"/>
  <c r="AJ1547" i="9"/>
  <c r="AK1547" i="9"/>
  <c r="AH1548" i="9"/>
  <c r="AI1548" i="9"/>
  <c r="AJ1548" i="9"/>
  <c r="AK1548" i="9"/>
  <c r="AH1549" i="9"/>
  <c r="AI1549" i="9"/>
  <c r="AJ1549" i="9"/>
  <c r="AK1549" i="9"/>
  <c r="AH1550" i="9"/>
  <c r="AI1550" i="9"/>
  <c r="AJ1550" i="9"/>
  <c r="AK1550" i="9"/>
  <c r="AH1551" i="9"/>
  <c r="AI1551" i="9"/>
  <c r="AJ1551" i="9"/>
  <c r="AK1551" i="9"/>
  <c r="AH1552" i="9"/>
  <c r="AI1552" i="9"/>
  <c r="AJ1552" i="9"/>
  <c r="AK1552" i="9"/>
  <c r="AH1553" i="9"/>
  <c r="AI1553" i="9"/>
  <c r="AJ1553" i="9"/>
  <c r="AK1553" i="9"/>
  <c r="AH1554" i="9"/>
  <c r="AI1554" i="9"/>
  <c r="AJ1554" i="9"/>
  <c r="AK1554" i="9"/>
  <c r="AH1555" i="9"/>
  <c r="AI1555" i="9"/>
  <c r="AJ1555" i="9"/>
  <c r="AK1555" i="9"/>
  <c r="AH1556" i="9"/>
  <c r="AI1556" i="9"/>
  <c r="AJ1556" i="9"/>
  <c r="AK1556" i="9"/>
  <c r="AH1557" i="9"/>
  <c r="AI1557" i="9"/>
  <c r="AJ1557" i="9"/>
  <c r="AK1557" i="9"/>
  <c r="AH1558" i="9"/>
  <c r="AI1558" i="9"/>
  <c r="AJ1558" i="9"/>
  <c r="AK1558" i="9"/>
  <c r="AH831" i="17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H1535" i="9"/>
  <c r="AI1535" i="9"/>
  <c r="AJ1535" i="9"/>
  <c r="AK1535" i="9"/>
  <c r="AH1536" i="9"/>
  <c r="AI1536" i="9"/>
  <c r="AJ1536" i="9"/>
  <c r="AK1536" i="9"/>
  <c r="AH1537" i="9"/>
  <c r="AI1537" i="9"/>
  <c r="AJ1537" i="9"/>
  <c r="AK1537" i="9"/>
  <c r="AH1538" i="9"/>
  <c r="AI1538" i="9"/>
  <c r="AJ1538" i="9"/>
  <c r="AK1538" i="9"/>
  <c r="AH1539" i="9"/>
  <c r="AI1539" i="9"/>
  <c r="AJ1539" i="9"/>
  <c r="AK1539" i="9"/>
  <c r="AH1540" i="9"/>
  <c r="AI1540" i="9"/>
  <c r="AJ1540" i="9"/>
  <c r="AK1540" i="9"/>
  <c r="AH1541" i="9"/>
  <c r="AI1541" i="9"/>
  <c r="AJ1541" i="9"/>
  <c r="AK1541" i="9"/>
  <c r="AH1542" i="9"/>
  <c r="AI1542" i="9"/>
  <c r="AJ1542" i="9"/>
  <c r="AK1542" i="9"/>
  <c r="AH1543" i="9"/>
  <c r="AI1543" i="9"/>
  <c r="AJ1543" i="9"/>
  <c r="AK1543" i="9"/>
  <c r="AH1544" i="9"/>
  <c r="AI1544" i="9"/>
  <c r="AJ1544" i="9"/>
  <c r="AK1544" i="9"/>
  <c r="AH1545" i="9"/>
  <c r="AI1545" i="9"/>
  <c r="AJ1545" i="9"/>
  <c r="AK1545" i="9"/>
  <c r="AH1546" i="9"/>
  <c r="AI1546" i="9"/>
  <c r="AJ1546" i="9"/>
  <c r="AK1546" i="9"/>
  <c r="AH50" i="23"/>
  <c r="AI50" i="23"/>
  <c r="AJ50" i="23"/>
  <c r="AK50" i="23"/>
  <c r="AH51" i="23"/>
  <c r="AI51" i="23"/>
  <c r="AJ51" i="23"/>
  <c r="AK51" i="23"/>
  <c r="AH52" i="23"/>
  <c r="AI52" i="23"/>
  <c r="AJ52" i="23"/>
  <c r="AK52" i="23"/>
  <c r="AH53" i="23"/>
  <c r="AI53" i="23"/>
  <c r="AJ53" i="23"/>
  <c r="AK53" i="23"/>
  <c r="AH54" i="23"/>
  <c r="AI54" i="23"/>
  <c r="AJ54" i="23"/>
  <c r="AK54" i="23"/>
  <c r="AH55" i="23"/>
  <c r="AI55" i="23"/>
  <c r="AJ55" i="23"/>
  <c r="AK55" i="23"/>
  <c r="AH56" i="23"/>
  <c r="AI56" i="23"/>
  <c r="AJ56" i="23"/>
  <c r="AK56" i="23"/>
  <c r="AH57" i="23"/>
  <c r="AI57" i="23"/>
  <c r="AJ57" i="23"/>
  <c r="AK57" i="23"/>
  <c r="AH58" i="23"/>
  <c r="AI58" i="23"/>
  <c r="AJ58" i="23"/>
  <c r="AK58" i="23"/>
  <c r="AH59" i="23"/>
  <c r="AI59" i="23"/>
  <c r="AJ59" i="23"/>
  <c r="AK59" i="23"/>
  <c r="AH60" i="23"/>
  <c r="AI60" i="23"/>
  <c r="AJ60" i="23"/>
  <c r="AK60" i="23"/>
  <c r="AH61" i="23"/>
  <c r="AI61" i="23"/>
  <c r="AJ61" i="23"/>
  <c r="AK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H1523" i="9"/>
  <c r="AI1523" i="9"/>
  <c r="AJ1523" i="9"/>
  <c r="AK1523" i="9"/>
  <c r="AH1524" i="9"/>
  <c r="AI1524" i="9"/>
  <c r="AJ1524" i="9"/>
  <c r="AK1524" i="9"/>
  <c r="AH1525" i="9"/>
  <c r="AI1525" i="9"/>
  <c r="AJ1525" i="9"/>
  <c r="AK1525" i="9"/>
  <c r="AH1526" i="9"/>
  <c r="AI1526" i="9"/>
  <c r="AJ1526" i="9"/>
  <c r="AK1526" i="9"/>
  <c r="AH1527" i="9"/>
  <c r="AI1527" i="9"/>
  <c r="AJ1527" i="9"/>
  <c r="AK1527" i="9"/>
  <c r="AH1528" i="9"/>
  <c r="AI1528" i="9"/>
  <c r="AJ1528" i="9"/>
  <c r="AK1528" i="9"/>
  <c r="AH1529" i="9"/>
  <c r="AI1529" i="9"/>
  <c r="AJ1529" i="9"/>
  <c r="AK1529" i="9"/>
  <c r="AH1530" i="9"/>
  <c r="AI1530" i="9"/>
  <c r="AJ1530" i="9"/>
  <c r="AK1530" i="9"/>
  <c r="AH1531" i="9"/>
  <c r="AI1531" i="9"/>
  <c r="AJ1531" i="9"/>
  <c r="AK1531" i="9"/>
  <c r="AH1532" i="9"/>
  <c r="AI1532" i="9"/>
  <c r="AJ1532" i="9"/>
  <c r="AK1532" i="9"/>
  <c r="AH1533" i="9"/>
  <c r="AI1533" i="9"/>
  <c r="AJ1533" i="9"/>
  <c r="AK1533" i="9"/>
  <c r="AH1534" i="9"/>
  <c r="AI1534" i="9"/>
  <c r="AJ1534" i="9"/>
  <c r="AK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O6" i="16" s="1"/>
  <c r="AJ759" i="17"/>
  <c r="R6" i="16" s="1"/>
  <c r="AK759" i="17"/>
  <c r="L6" i="16" s="1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Z31" i="24"/>
  <c r="AA31" i="24"/>
  <c r="AB31" i="24"/>
  <c r="AC31" i="24"/>
  <c r="AD31" i="24"/>
  <c r="AE31" i="24"/>
  <c r="AF31" i="24"/>
  <c r="AG31" i="24"/>
  <c r="AH31" i="24"/>
  <c r="AI31" i="24"/>
  <c r="AJ31" i="24"/>
  <c r="AK31" i="24"/>
  <c r="AL31" i="24"/>
  <c r="P31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Q28" i="24"/>
  <c r="R28" i="24"/>
  <c r="S28" i="24"/>
  <c r="T28" i="24"/>
  <c r="U28" i="24"/>
  <c r="V28" i="24"/>
  <c r="W28" i="24"/>
  <c r="X28" i="24"/>
  <c r="Y28" i="24"/>
  <c r="Z28" i="24"/>
  <c r="AA28" i="24"/>
  <c r="AB28" i="24"/>
  <c r="AC28" i="24"/>
  <c r="AD28" i="24"/>
  <c r="AE28" i="24"/>
  <c r="AF28" i="24"/>
  <c r="AG28" i="24"/>
  <c r="AH28" i="24"/>
  <c r="AI28" i="24"/>
  <c r="AJ28" i="24"/>
  <c r="AK28" i="24"/>
  <c r="AL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P23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Q20" i="24"/>
  <c r="R20" i="24"/>
  <c r="S20" i="24"/>
  <c r="T20" i="24"/>
  <c r="U20" i="24"/>
  <c r="V20" i="24"/>
  <c r="W20" i="24"/>
  <c r="X20" i="24"/>
  <c r="Y20" i="24"/>
  <c r="Z20" i="24"/>
  <c r="AA20" i="24"/>
  <c r="AB20" i="24"/>
  <c r="AC20" i="24"/>
  <c r="AD20" i="24"/>
  <c r="AE20" i="24"/>
  <c r="AF20" i="24"/>
  <c r="AG20" i="24"/>
  <c r="AH20" i="24"/>
  <c r="AI20" i="24"/>
  <c r="AJ20" i="24"/>
  <c r="AK20" i="24"/>
  <c r="AL20" i="24"/>
  <c r="P20" i="24"/>
  <c r="P19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P16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P13" i="24"/>
  <c r="P12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P11" i="24"/>
  <c r="P10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1" i="24"/>
  <c r="E11" i="24"/>
  <c r="F11" i="24" a="1"/>
  <c r="F11" i="24" s="1"/>
  <c r="G11" i="24"/>
  <c r="H11" i="24"/>
  <c r="I11" i="24"/>
  <c r="J11" i="24"/>
  <c r="K11" i="24" s="1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 s="1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 s="1"/>
  <c r="L31" i="24"/>
  <c r="M31" i="24"/>
  <c r="N31" i="24" s="1"/>
  <c r="O31" i="24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O15" i="16" s="1"/>
  <c r="AJ711" i="17"/>
  <c r="R15" i="16" s="1"/>
  <c r="AK711" i="17"/>
  <c r="L15" i="16" s="1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M38" i="24"/>
  <c r="N38" i="24" s="1"/>
  <c r="L38" i="24"/>
  <c r="J38" i="24"/>
  <c r="K38" i="24" s="1"/>
  <c r="I38" i="24"/>
  <c r="H38" i="24"/>
  <c r="G38" i="24"/>
  <c r="F38" i="24" a="1"/>
  <c r="F38" i="24" s="1"/>
  <c r="E38" i="24"/>
  <c r="D38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K37" i="24"/>
  <c r="J37" i="24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O10" i="24"/>
  <c r="M10" i="24"/>
  <c r="N10" i="24" s="1"/>
  <c r="L10" i="24"/>
  <c r="J10" i="24"/>
  <c r="K10" i="24" s="1"/>
  <c r="I10" i="24"/>
  <c r="H10" i="24"/>
  <c r="G10" i="24"/>
  <c r="F10" i="24" a="1"/>
  <c r="F10" i="24" s="1"/>
  <c r="E10" i="24"/>
  <c r="D10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P48" i="16"/>
  <c r="Q48" i="16" s="1"/>
  <c r="O48" i="16"/>
  <c r="M48" i="16"/>
  <c r="N48" i="16" s="1"/>
  <c r="L48" i="16"/>
  <c r="K48" i="16"/>
  <c r="J48" i="16"/>
  <c r="I48" i="16" a="1"/>
  <c r="I48" i="16" s="1"/>
  <c r="H48" i="16"/>
  <c r="G48" i="16"/>
  <c r="AO47" i="16"/>
  <c r="AN47" i="16"/>
  <c r="AM47" i="16"/>
  <c r="AL47" i="16"/>
  <c r="AK47" i="16"/>
  <c r="AJ47" i="16"/>
  <c r="AI47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P47" i="16"/>
  <c r="Q47" i="16" s="1"/>
  <c r="O47" i="16"/>
  <c r="N47" i="16"/>
  <c r="M47" i="16"/>
  <c r="L47" i="16"/>
  <c r="K47" i="16"/>
  <c r="J47" i="16"/>
  <c r="I47" i="16" a="1"/>
  <c r="I47" i="16" s="1"/>
  <c r="H47" i="16"/>
  <c r="G47" i="16"/>
  <c r="AO46" i="16"/>
  <c r="AN46" i="16"/>
  <c r="AM46" i="16"/>
  <c r="AL46" i="16"/>
  <c r="AK46" i="16"/>
  <c r="AJ46" i="16"/>
  <c r="AI46" i="16"/>
  <c r="AH46" i="16"/>
  <c r="AG46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P46" i="16"/>
  <c r="Q46" i="16" s="1"/>
  <c r="O46" i="16"/>
  <c r="N46" i="16"/>
  <c r="M46" i="16"/>
  <c r="L46" i="16"/>
  <c r="K46" i="16"/>
  <c r="J46" i="16"/>
  <c r="I46" i="16" a="1"/>
  <c r="I46" i="16" s="1"/>
  <c r="H46" i="16"/>
  <c r="G46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P45" i="16"/>
  <c r="Q45" i="16" s="1"/>
  <c r="O45" i="16"/>
  <c r="N45" i="16"/>
  <c r="M45" i="16"/>
  <c r="L45" i="16"/>
  <c r="K45" i="16"/>
  <c r="J45" i="16"/>
  <c r="I45" i="16" a="1"/>
  <c r="I45" i="16" s="1"/>
  <c r="H45" i="16"/>
  <c r="G45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P44" i="16"/>
  <c r="Q44" i="16" s="1"/>
  <c r="O44" i="16"/>
  <c r="N44" i="16"/>
  <c r="M44" i="16"/>
  <c r="L44" i="16"/>
  <c r="K44" i="16"/>
  <c r="J44" i="16"/>
  <c r="I44" i="16" a="1"/>
  <c r="I44" i="16" s="1"/>
  <c r="H44" i="16"/>
  <c r="G44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P43" i="16"/>
  <c r="Q43" i="16" s="1"/>
  <c r="O43" i="16"/>
  <c r="N43" i="16"/>
  <c r="M43" i="16"/>
  <c r="L43" i="16"/>
  <c r="K43" i="16"/>
  <c r="J43" i="16"/>
  <c r="I43" i="16" a="1"/>
  <c r="I43" i="16" s="1"/>
  <c r="H43" i="16"/>
  <c r="G43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P42" i="16"/>
  <c r="Q42" i="16" s="1"/>
  <c r="O42" i="16"/>
  <c r="M42" i="16"/>
  <c r="N42" i="16" s="1"/>
  <c r="L42" i="16"/>
  <c r="K42" i="16"/>
  <c r="J42" i="16"/>
  <c r="I42" i="16" a="1"/>
  <c r="I42" i="16" s="1"/>
  <c r="H42" i="16"/>
  <c r="G42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P41" i="16"/>
  <c r="Q41" i="16" s="1"/>
  <c r="O41" i="16"/>
  <c r="M41" i="16"/>
  <c r="N41" i="16" s="1"/>
  <c r="L41" i="16"/>
  <c r="K41" i="16"/>
  <c r="J41" i="16"/>
  <c r="I41" i="16" a="1"/>
  <c r="I41" i="16" s="1"/>
  <c r="H41" i="16"/>
  <c r="G41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P39" i="16"/>
  <c r="Q39" i="16" s="1"/>
  <c r="O39" i="16"/>
  <c r="M39" i="16"/>
  <c r="N39" i="16" s="1"/>
  <c r="L39" i="16"/>
  <c r="K39" i="16"/>
  <c r="J39" i="16"/>
  <c r="I39" i="16" a="1"/>
  <c r="I39" i="16" s="1"/>
  <c r="H39" i="16"/>
  <c r="G39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P38" i="16"/>
  <c r="Q38" i="16" s="1"/>
  <c r="O38" i="16"/>
  <c r="M38" i="16"/>
  <c r="N38" i="16" s="1"/>
  <c r="L38" i="16"/>
  <c r="K38" i="16"/>
  <c r="J38" i="16"/>
  <c r="I38" i="16" a="1"/>
  <c r="I38" i="16" s="1"/>
  <c r="H38" i="16"/>
  <c r="G38" i="16"/>
  <c r="AO37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P37" i="16"/>
  <c r="Q37" i="16" s="1"/>
  <c r="O37" i="16"/>
  <c r="M37" i="16"/>
  <c r="N37" i="16" s="1"/>
  <c r="L37" i="16"/>
  <c r="K37" i="16"/>
  <c r="J37" i="16"/>
  <c r="I37" i="16" a="1"/>
  <c r="I37" i="16" s="1"/>
  <c r="H37" i="16"/>
  <c r="G37" i="16"/>
  <c r="AO36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P36" i="16"/>
  <c r="Q36" i="16" s="1"/>
  <c r="O36" i="16"/>
  <c r="M36" i="16"/>
  <c r="N36" i="16" s="1"/>
  <c r="L36" i="16"/>
  <c r="K36" i="16"/>
  <c r="J36" i="16"/>
  <c r="I36" i="16" a="1"/>
  <c r="I36" i="16" s="1"/>
  <c r="H36" i="16"/>
  <c r="G36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P35" i="16"/>
  <c r="Q35" i="16" s="1"/>
  <c r="O35" i="16"/>
  <c r="M35" i="16"/>
  <c r="N35" i="16" s="1"/>
  <c r="L35" i="16"/>
  <c r="K35" i="16"/>
  <c r="J35" i="16"/>
  <c r="I35" i="16" a="1"/>
  <c r="I35" i="16" s="1"/>
  <c r="H35" i="16"/>
  <c r="G35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P34" i="16"/>
  <c r="Q34" i="16" s="1"/>
  <c r="O34" i="16"/>
  <c r="M34" i="16"/>
  <c r="N34" i="16" s="1"/>
  <c r="L34" i="16"/>
  <c r="K34" i="16"/>
  <c r="J34" i="16"/>
  <c r="I34" i="16" a="1"/>
  <c r="I34" i="16" s="1"/>
  <c r="H34" i="16"/>
  <c r="G34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P33" i="16"/>
  <c r="Q33" i="16" s="1"/>
  <c r="O33" i="16"/>
  <c r="M33" i="16"/>
  <c r="N33" i="16" s="1"/>
  <c r="L33" i="16"/>
  <c r="K33" i="16"/>
  <c r="J33" i="16"/>
  <c r="I33" i="16" a="1"/>
  <c r="I33" i="16" s="1"/>
  <c r="H33" i="16"/>
  <c r="G33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P32" i="16"/>
  <c r="Q32" i="16" s="1"/>
  <c r="O32" i="16"/>
  <c r="M32" i="16"/>
  <c r="N32" i="16" s="1"/>
  <c r="L32" i="16"/>
  <c r="K32" i="16"/>
  <c r="J32" i="16"/>
  <c r="I32" i="16" a="1"/>
  <c r="I32" i="16" s="1"/>
  <c r="H32" i="16"/>
  <c r="G32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P31" i="16"/>
  <c r="Q31" i="16" s="1"/>
  <c r="O31" i="16"/>
  <c r="M31" i="16"/>
  <c r="N31" i="16" s="1"/>
  <c r="L31" i="16"/>
  <c r="K31" i="16"/>
  <c r="J31" i="16"/>
  <c r="I31" i="16" a="1"/>
  <c r="I31" i="16" s="1"/>
  <c r="H31" i="16"/>
  <c r="G31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P30" i="16"/>
  <c r="Q30" i="16" s="1"/>
  <c r="O30" i="16"/>
  <c r="M30" i="16"/>
  <c r="N30" i="16" s="1"/>
  <c r="L30" i="16"/>
  <c r="K30" i="16"/>
  <c r="J30" i="16"/>
  <c r="I30" i="16" a="1"/>
  <c r="I30" i="16" s="1"/>
  <c r="H30" i="16"/>
  <c r="G30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P29" i="16"/>
  <c r="Q29" i="16" s="1"/>
  <c r="O29" i="16"/>
  <c r="M29" i="16"/>
  <c r="N29" i="16" s="1"/>
  <c r="L29" i="16"/>
  <c r="K29" i="16"/>
  <c r="J29" i="16"/>
  <c r="I29" i="16" a="1"/>
  <c r="I29" i="16" s="1"/>
  <c r="H29" i="16"/>
  <c r="G29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P28" i="16"/>
  <c r="Q28" i="16" s="1"/>
  <c r="O28" i="16"/>
  <c r="M28" i="16"/>
  <c r="N28" i="16" s="1"/>
  <c r="L28" i="16"/>
  <c r="K28" i="16"/>
  <c r="J28" i="16"/>
  <c r="I28" i="16" a="1"/>
  <c r="I28" i="16" s="1"/>
  <c r="H28" i="16"/>
  <c r="G28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P27" i="16"/>
  <c r="Q27" i="16" s="1"/>
  <c r="O27" i="16"/>
  <c r="M27" i="16"/>
  <c r="N27" i="16" s="1"/>
  <c r="L27" i="16"/>
  <c r="K27" i="16"/>
  <c r="J27" i="16"/>
  <c r="I27" i="16" a="1"/>
  <c r="I27" i="16" s="1"/>
  <c r="H27" i="16"/>
  <c r="G27" i="16"/>
  <c r="AO26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P26" i="16"/>
  <c r="Q26" i="16" s="1"/>
  <c r="O26" i="16"/>
  <c r="M26" i="16"/>
  <c r="N26" i="16" s="1"/>
  <c r="L26" i="16"/>
  <c r="K26" i="16"/>
  <c r="J26" i="16"/>
  <c r="I26" i="16" a="1"/>
  <c r="I26" i="16" s="1"/>
  <c r="H26" i="16"/>
  <c r="G26" i="16"/>
  <c r="AO25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P25" i="16"/>
  <c r="Q25" i="16" s="1"/>
  <c r="O25" i="16"/>
  <c r="M25" i="16"/>
  <c r="N25" i="16" s="1"/>
  <c r="L25" i="16"/>
  <c r="K25" i="16"/>
  <c r="J25" i="16"/>
  <c r="I25" i="16" a="1"/>
  <c r="I25" i="16" s="1"/>
  <c r="H25" i="16"/>
  <c r="G25" i="16"/>
  <c r="AO24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P24" i="16"/>
  <c r="Q24" i="16" s="1"/>
  <c r="O24" i="16"/>
  <c r="M24" i="16"/>
  <c r="N24" i="16" s="1"/>
  <c r="L24" i="16"/>
  <c r="K24" i="16"/>
  <c r="J24" i="16"/>
  <c r="I24" i="16" a="1"/>
  <c r="I24" i="16" s="1"/>
  <c r="H24" i="16"/>
  <c r="G24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P23" i="16"/>
  <c r="Q23" i="16" s="1"/>
  <c r="O23" i="16"/>
  <c r="M23" i="16"/>
  <c r="N23" i="16" s="1"/>
  <c r="L23" i="16"/>
  <c r="K23" i="16"/>
  <c r="J23" i="16"/>
  <c r="I23" i="16" a="1"/>
  <c r="I23" i="16" s="1"/>
  <c r="H23" i="16"/>
  <c r="G23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P22" i="16"/>
  <c r="Q22" i="16" s="1"/>
  <c r="O22" i="16"/>
  <c r="M22" i="16"/>
  <c r="N22" i="16" s="1"/>
  <c r="L22" i="16"/>
  <c r="K22" i="16"/>
  <c r="J22" i="16"/>
  <c r="I22" i="16" a="1"/>
  <c r="I22" i="16" s="1"/>
  <c r="H22" i="16"/>
  <c r="G22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P21" i="16"/>
  <c r="Q21" i="16" s="1"/>
  <c r="O21" i="16"/>
  <c r="M21" i="16"/>
  <c r="N21" i="16" s="1"/>
  <c r="L21" i="16"/>
  <c r="K21" i="16"/>
  <c r="J21" i="16"/>
  <c r="I21" i="16" a="1"/>
  <c r="I21" i="16" s="1"/>
  <c r="H21" i="16"/>
  <c r="G21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P20" i="16"/>
  <c r="Q20" i="16" s="1"/>
  <c r="O20" i="16"/>
  <c r="M20" i="16"/>
  <c r="N20" i="16" s="1"/>
  <c r="L20" i="16"/>
  <c r="K20" i="16"/>
  <c r="J20" i="16"/>
  <c r="I20" i="16" a="1"/>
  <c r="I20" i="16" s="1"/>
  <c r="H20" i="16"/>
  <c r="G20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P19" i="16"/>
  <c r="Q19" i="16" s="1"/>
  <c r="O19" i="16"/>
  <c r="M19" i="16"/>
  <c r="N19" i="16" s="1"/>
  <c r="L19" i="16"/>
  <c r="K19" i="16"/>
  <c r="J19" i="16"/>
  <c r="I19" i="16" a="1"/>
  <c r="I19" i="16" s="1"/>
  <c r="H19" i="16"/>
  <c r="G19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P18" i="16"/>
  <c r="Q18" i="16" s="1"/>
  <c r="O18" i="16"/>
  <c r="M18" i="16"/>
  <c r="N18" i="16" s="1"/>
  <c r="L18" i="16"/>
  <c r="K18" i="16"/>
  <c r="J18" i="16"/>
  <c r="I18" i="16" a="1"/>
  <c r="I18" i="16" s="1"/>
  <c r="H18" i="16"/>
  <c r="G18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P17" i="16"/>
  <c r="Q17" i="16" s="1"/>
  <c r="O17" i="16"/>
  <c r="M17" i="16"/>
  <c r="N17" i="16" s="1"/>
  <c r="L17" i="16"/>
  <c r="K17" i="16"/>
  <c r="J17" i="16"/>
  <c r="I17" i="16" a="1"/>
  <c r="I17" i="16" s="1"/>
  <c r="H17" i="16"/>
  <c r="G17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P16" i="16"/>
  <c r="Q16" i="16" s="1"/>
  <c r="O16" i="16"/>
  <c r="M16" i="16"/>
  <c r="N16" i="16" s="1"/>
  <c r="L16" i="16"/>
  <c r="K16" i="16"/>
  <c r="J16" i="16"/>
  <c r="I16" i="16" a="1"/>
  <c r="I16" i="16" s="1"/>
  <c r="H16" i="16"/>
  <c r="G16" i="16"/>
  <c r="AO14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P14" i="16"/>
  <c r="Q14" i="16" s="1"/>
  <c r="O14" i="16"/>
  <c r="M14" i="16"/>
  <c r="N14" i="16" s="1"/>
  <c r="L14" i="16"/>
  <c r="K14" i="16"/>
  <c r="J14" i="16"/>
  <c r="I14" i="16" a="1"/>
  <c r="I14" i="16" s="1"/>
  <c r="H14" i="16"/>
  <c r="G14" i="16"/>
  <c r="AO13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P13" i="16"/>
  <c r="Q13" i="16" s="1"/>
  <c r="O13" i="16"/>
  <c r="M13" i="16"/>
  <c r="N13" i="16" s="1"/>
  <c r="L13" i="16"/>
  <c r="K13" i="16"/>
  <c r="J13" i="16"/>
  <c r="I13" i="16" a="1"/>
  <c r="I13" i="16" s="1"/>
  <c r="H13" i="16"/>
  <c r="G13" i="16"/>
  <c r="AO12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P12" i="16"/>
  <c r="Q12" i="16" s="1"/>
  <c r="O12" i="16"/>
  <c r="M12" i="16"/>
  <c r="N12" i="16" s="1"/>
  <c r="L12" i="16"/>
  <c r="K12" i="16"/>
  <c r="J12" i="16"/>
  <c r="I12" i="16" a="1"/>
  <c r="I12" i="16" s="1"/>
  <c r="H12" i="16"/>
  <c r="G12" i="16"/>
  <c r="AO11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P11" i="16"/>
  <c r="Q11" i="16" s="1"/>
  <c r="O11" i="16"/>
  <c r="M11" i="16"/>
  <c r="N11" i="16" s="1"/>
  <c r="L11" i="16"/>
  <c r="K11" i="16"/>
  <c r="J11" i="16"/>
  <c r="I11" i="16" a="1"/>
  <c r="I11" i="16" s="1"/>
  <c r="H11" i="16"/>
  <c r="G11" i="16"/>
  <c r="AO10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P10" i="16"/>
  <c r="Q10" i="16" s="1"/>
  <c r="O10" i="16"/>
  <c r="M10" i="16"/>
  <c r="N10" i="16" s="1"/>
  <c r="L10" i="16"/>
  <c r="K10" i="16"/>
  <c r="J10" i="16"/>
  <c r="I10" i="16" a="1"/>
  <c r="I10" i="16" s="1"/>
  <c r="H10" i="16"/>
  <c r="G10" i="16"/>
  <c r="AO9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P9" i="16"/>
  <c r="Q9" i="16" s="1"/>
  <c r="O9" i="16"/>
  <c r="M9" i="16"/>
  <c r="N9" i="16" s="1"/>
  <c r="L9" i="16"/>
  <c r="K9" i="16"/>
  <c r="J9" i="16"/>
  <c r="I9" i="16" a="1"/>
  <c r="I9" i="16" s="1"/>
  <c r="H9" i="16"/>
  <c r="G9" i="16"/>
  <c r="AO8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P8" i="16"/>
  <c r="Q8" i="16" s="1"/>
  <c r="O8" i="16"/>
  <c r="M8" i="16"/>
  <c r="N8" i="16" s="1"/>
  <c r="L8" i="16"/>
  <c r="K8" i="16"/>
  <c r="J8" i="16"/>
  <c r="I8" i="16" a="1"/>
  <c r="I8" i="16" s="1"/>
  <c r="H8" i="16"/>
  <c r="G8" i="16"/>
  <c r="AO7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P7" i="16"/>
  <c r="Q7" i="16" s="1"/>
  <c r="O7" i="16"/>
  <c r="M7" i="16"/>
  <c r="N7" i="16" s="1"/>
  <c r="L7" i="16"/>
  <c r="K7" i="16"/>
  <c r="J7" i="16"/>
  <c r="I7" i="16" a="1"/>
  <c r="I7" i="16" s="1"/>
  <c r="H7" i="16"/>
  <c r="G7" i="16"/>
  <c r="AO5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P5" i="16"/>
  <c r="Q5" i="16" s="1"/>
  <c r="O5" i="16"/>
  <c r="M5" i="16"/>
  <c r="N5" i="16" s="1"/>
  <c r="L5" i="16"/>
  <c r="K5" i="16"/>
  <c r="J5" i="16"/>
  <c r="I5" i="16" a="1"/>
  <c r="I5" i="16" s="1"/>
  <c r="H5" i="16"/>
  <c r="G5" i="16"/>
  <c r="AO4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P4" i="16"/>
  <c r="Q4" i="16" s="1"/>
  <c r="O4" i="16"/>
  <c r="M4" i="16"/>
  <c r="N4" i="16" s="1"/>
  <c r="L4" i="16"/>
  <c r="K4" i="16"/>
  <c r="J4" i="16"/>
  <c r="I4" i="16" a="1"/>
  <c r="I4" i="16" s="1"/>
  <c r="H4" i="16"/>
  <c r="G4" i="16"/>
  <c r="AO3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P3" i="16"/>
  <c r="Q3" i="16" s="1"/>
  <c r="O3" i="16"/>
  <c r="M3" i="16"/>
  <c r="N3" i="16" s="1"/>
  <c r="L3" i="16"/>
  <c r="K3" i="16"/>
  <c r="J3" i="16"/>
  <c r="I3" i="16" a="1"/>
  <c r="I3" i="16" s="1"/>
  <c r="H3" i="16"/>
  <c r="G3" i="16"/>
  <c r="AO2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P2" i="16"/>
  <c r="Q2" i="16" s="1"/>
  <c r="O2" i="16"/>
  <c r="M2" i="16"/>
  <c r="N2" i="16" s="1"/>
  <c r="L2" i="16"/>
  <c r="K2" i="16"/>
  <c r="J2" i="16"/>
  <c r="I2" i="16" a="1"/>
  <c r="I2" i="16" s="1"/>
  <c r="H2" i="16"/>
  <c r="G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P54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P52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P51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P45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44" i="22" s="1"/>
  <c r="E44" i="22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<sst xmlns="http://schemas.openxmlformats.org/spreadsheetml/2006/main" count="7660" uniqueCount="272">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</sst>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1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0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41" sqref="D4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297</v>
      </c>
      <c r="I3" s="4">
        <f>AVERAGEIFS('OB History'!C:C,'OB History'!B:B,A3)</f>
        <v>11.88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14</v>
      </c>
      <c r="M3" s="2">
        <f>COUNTIFS('OB History'!B:B,A3,'OB History'!D:D, 0)</f>
        <v>11</v>
      </c>
      <c r="N3" s="88">
        <f>LOOKUP(2, 1/('OB History'!$B:$B=A3), 'OB History'!$AD:$AD)</f>
        <v>0.56000000000000005</v>
      </c>
      <c r="O3" s="34">
        <f>SUMIFS('OB History'!F:F,'OB History'!B:B,A3)</f>
        <v>49</v>
      </c>
      <c r="P3" s="2">
        <f>SUMIFS('OB History'!E:E,'OB History'!B:B,A3)-O3</f>
        <v>50</v>
      </c>
      <c r="Q3" s="88">
        <f>LOOKUP(2, 1/('OB History'!$B:$B=A3), 'OB History'!$AB:$AB)</f>
        <v>0.47600000000000003</v>
      </c>
      <c r="R3" s="34">
        <f>SUMIFS('OB History'!H:H,'OB History'!B:B,A3)</f>
        <v>208</v>
      </c>
      <c r="S3" s="2">
        <f>SUMIFS('OB History'!G:G,'OB History'!B:B,A3)-R3</f>
        <v>208</v>
      </c>
      <c r="T3" s="88">
        <f>LOOKUP(2, 1/('OB History'!$B:$B=A3), 'OB History'!$AC:$AC)</f>
        <v>0.49519999999999997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3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4</v>
      </c>
      <c r="AI3" s="2">
        <f>COUNTIFS('OB History'!$B:$B,$A$3,'OB History'!Y:Y, 1)</f>
        <v>6</v>
      </c>
      <c r="AJ3" s="2">
        <f>COUNTIFS('OB History'!$B:$B,$A$3,'OB History'!Z:Z, 1)</f>
        <v>8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471</v>
      </c>
      <c r="I4" s="4">
        <f>AVERAGEIFS('OB History'!C:C,'OB History'!B:B,A4)</f>
        <v>10.466666666666667</v>
      </c>
      <c r="J4" s="4">
        <f t="array" ref="J4">MEDIAN(IF('OB History'!B:B=A4, 'OB History'!C:C))</f>
        <v>11</v>
      </c>
      <c r="K4" s="35">
        <f t="array" ref="K4">MAX(IF('OB History'!B:B=A4, 'OB History'!C:C))</f>
        <v>25</v>
      </c>
      <c r="L4" s="34">
        <f>COUNTIFS('OB History'!B:B,A4,'OB History'!D:D, 1)</f>
        <v>22</v>
      </c>
      <c r="M4" s="2">
        <f>COUNTIFS('OB History'!B:B,A4,'OB History'!D:D, 0)</f>
        <v>23</v>
      </c>
      <c r="N4" s="88">
        <f>LOOKUP(2, 1/('OB History'!$B:$B=A4), 'OB History'!$AD:$AD)</f>
        <v>0.48888888888888887</v>
      </c>
      <c r="O4" s="34">
        <f>SUMIFS('OB History'!F:F,'OB History'!B:B,A4)</f>
        <v>89</v>
      </c>
      <c r="P4" s="2">
        <f>SUMIFS('OB History'!E:E,'OB History'!B:B,A4)-O4</f>
        <v>91</v>
      </c>
      <c r="Q4" s="88">
        <f>LOOKUP(2, 1/('OB History'!$B:$B=A4), 'OB History'!$AB:$AB)</f>
        <v>0.50111111111111106</v>
      </c>
      <c r="R4" s="34">
        <f>SUMIFS('OB History'!H:H,'OB History'!B:B,A4)</f>
        <v>374</v>
      </c>
      <c r="S4" s="2">
        <f>SUMIFS('OB History'!G:G,'OB History'!B:B,A4)-R4</f>
        <v>386</v>
      </c>
      <c r="T4" s="88">
        <f>LOOKUP(2, 1/('OB History'!$B:$B=A4), 'OB History'!$AC:$AC)</f>
        <v>0.49799999999999983</v>
      </c>
      <c r="U4" s="2">
        <f>COUNTIFS('OB History'!$B:$B,$A$4,'OB History'!K:K, 1)</f>
        <v>6</v>
      </c>
      <c r="V4" s="2">
        <f>COUNTIFS('OB History'!$B:$B,$A$4,'OB History'!L:L, 1)</f>
        <v>5</v>
      </c>
      <c r="W4" s="2">
        <f>COUNTIFS('OB History'!$B:$B,$A$4,'OB History'!M:M, 1)</f>
        <v>3</v>
      </c>
      <c r="X4" s="2">
        <f>COUNTIFS('OB History'!$B:$B,$A$4,'OB History'!N:N, 1)</f>
        <v>13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7</v>
      </c>
      <c r="AH4" s="2">
        <f>COUNTIFS('OB History'!$B:$B,$A$4,'OB History'!X:X, 1)</f>
        <v>13</v>
      </c>
      <c r="AI4" s="2">
        <f>COUNTIFS('OB History'!$B:$B,$A$4,'OB History'!Y:Y, 1)</f>
        <v>13</v>
      </c>
      <c r="AJ4" s="2">
        <f>COUNTIFS('OB History'!$B:$B,$A$4,'OB History'!Z:Z, 1)</f>
        <v>9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837</v>
      </c>
      <c r="I5" s="4">
        <f>AVERAGEIFS('OB History'!C:C,'OB History'!B:B,A5)</f>
        <v>20.414634146341463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21</v>
      </c>
      <c r="M5" s="2">
        <f>COUNTIFS('OB History'!B:B,A5,'OB History'!D:D, 0)</f>
        <v>20</v>
      </c>
      <c r="N5" s="88">
        <f>LOOKUP(2, 1/('OB History'!$B:$B=A5), 'OB History'!$AD:$AD)</f>
        <v>0.51219512195121952</v>
      </c>
      <c r="O5" s="34">
        <f>SUMIFS('OB History'!F:F,'OB History'!B:B,A5)</f>
        <v>79</v>
      </c>
      <c r="P5" s="2">
        <f>SUMIFS('OB History'!E:E,'OB History'!B:B,A5)-O5</f>
        <v>88</v>
      </c>
      <c r="Q5" s="88">
        <f>LOOKUP(2, 1/('OB History'!$B:$B=A5), 'OB History'!$AB:$AB)</f>
        <v>0.45853658536585368</v>
      </c>
      <c r="R5" s="34">
        <f>SUMIFS('OB History'!H:H,'OB History'!B:B,A5)</f>
        <v>331</v>
      </c>
      <c r="S5" s="2">
        <f>SUMIFS('OB History'!G:G,'OB History'!B:B,A5)-R5</f>
        <v>355</v>
      </c>
      <c r="T5" s="88">
        <f>LOOKUP(2, 1/('OB History'!$B:$B=A5), 'OB History'!$AC:$AC)</f>
        <v>0.474390243902439</v>
      </c>
      <c r="U5" s="2">
        <f>COUNTIFS('OB History'!$B:$B,$A$5,'OB History'!K:K, 1)</f>
        <v>4</v>
      </c>
      <c r="V5" s="2">
        <f>COUNTIFS('OB History'!$B:$B,$A$5,'OB History'!L:L, 1)</f>
        <v>4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4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10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565</v>
      </c>
      <c r="I8" s="4">
        <f>AVERAGEIFS('OB History'!C:C,'OB History'!B:B,A8)</f>
        <v>12.282608695652174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28</v>
      </c>
      <c r="M8" s="2">
        <f>COUNTIFS('OB History'!B:B,A8,'OB History'!D:D, 0)</f>
        <v>18</v>
      </c>
      <c r="N8" s="88">
        <f>LOOKUP(2, 1/('OB History'!$B:$B=A8), 'OB History'!$AD:$AD)</f>
        <v>0.60869565217391308</v>
      </c>
      <c r="O8" s="34">
        <f>SUMIFS('OB History'!F:F,'OB History'!B:B,A8)</f>
        <v>98</v>
      </c>
      <c r="P8" s="2">
        <f>SUMIFS('OB History'!E:E,'OB History'!B:B,A8)-O8</f>
        <v>89</v>
      </c>
      <c r="Q8" s="88">
        <f>LOOKUP(2, 1/('OB History'!$B:$B=A8), 'OB History'!$AB:$AB)</f>
        <v>0.51304347826086971</v>
      </c>
      <c r="R8" s="34">
        <f>SUMIFS('OB History'!H:H,'OB History'!B:B,'Old Bow v2'!A8)</f>
        <v>392</v>
      </c>
      <c r="S8" s="2">
        <f>SUMIFS('OB History'!G:G,'OB History'!B:B,'Old Bow v2'!A8)-R8</f>
        <v>375</v>
      </c>
      <c r="T8" s="88">
        <f>LOOKUP(2, 1/('OB History'!$B:$B=A8), 'OB History'!$AC:$AC)</f>
        <v>0.50543478260869568</v>
      </c>
      <c r="U8" s="2">
        <f>COUNTIFS('OB History'!$B:$B,$A$8,'OB History'!K:K, 1)</f>
        <v>8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13</v>
      </c>
      <c r="Y8" s="2">
        <f>COUNTIFS('OB History'!$B:$B,$A$8,'OB History'!O:O, 1)</f>
        <v>5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15</v>
      </c>
      <c r="AI8" s="2">
        <f>COUNTIFS('OB History'!$B:$B,$A$8,'OB History'!Y:Y, 1)</f>
        <v>7</v>
      </c>
      <c r="AJ8" s="2">
        <f>COUNTIFS('OB History'!$B:$B,$A$8,'OB History'!Z:Z, 1)</f>
        <v>14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579</v>
      </c>
      <c r="I9" s="4">
        <f>AVERAGEIFS('OB History'!C:C,'OB History'!B:B,A9)</f>
        <v>11.816326530612244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23</v>
      </c>
      <c r="M9" s="2">
        <f>COUNTIFS('OB History'!B:B,A9,'OB History'!D:D, 0)</f>
        <v>26</v>
      </c>
      <c r="N9" s="88">
        <f>LOOKUP(2, 1/('OB History'!$B:$B=A9), 'OB History'!$AD:$AD)</f>
        <v>0.46938775510204084</v>
      </c>
      <c r="O9" s="34">
        <f>SUMIFS('OB History'!F:F,'OB History'!B:B,A9)</f>
        <v>97</v>
      </c>
      <c r="P9" s="2">
        <f>SUMIFS('OB History'!E:E,'OB History'!B:B,A9)-O9</f>
        <v>106</v>
      </c>
      <c r="Q9" s="88">
        <f>LOOKUP(2, 1/('OB History'!$B:$B=A9), 'OB History'!$AB:$AB)</f>
        <v>0.47142857142857147</v>
      </c>
      <c r="R9" s="34">
        <f>SUMIFS('OB History'!H:H,'OB History'!B:B,'Old Bow v2'!A9)</f>
        <v>410</v>
      </c>
      <c r="S9" s="2">
        <f>SUMIFS('OB History'!G:G,'OB History'!B:B,'Old Bow v2'!A9)-R9</f>
        <v>425</v>
      </c>
      <c r="T9" s="88">
        <f>LOOKUP(2, 1/('OB History'!$B:$B=A9), 'OB History'!$AC:$AC)</f>
        <v>0.48346938775510212</v>
      </c>
      <c r="U9" s="2">
        <f>COUNTIFS('OB History'!$B:$B,$A$9,'OB History'!K:K, 1)</f>
        <v>7</v>
      </c>
      <c r="V9" s="2">
        <f>COUNTIFS('OB History'!$B:$B,$A$9,'OB History'!L:L, 1)</f>
        <v>7</v>
      </c>
      <c r="W9" s="2">
        <f>COUNTIFS('OB History'!$B:$B,$A$9,'OB History'!M:M, 1)</f>
        <v>2</v>
      </c>
      <c r="X9" s="2">
        <f>COUNTIFS('OB History'!$B:$B,$A$9,'OB History'!N:N, 1)</f>
        <v>14</v>
      </c>
      <c r="Y9" s="2">
        <f>COUNTIFS('OB History'!$B:$B,$A$9,'OB History'!O:O, 1)</f>
        <v>3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18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183</v>
      </c>
      <c r="I10" s="4">
        <f>AVERAGEIFS('OB History'!C:C,'OB History'!B:B,A10)</f>
        <v>14.076923076923077</v>
      </c>
      <c r="J10" s="4">
        <f t="array" ref="J10">MEDIAN(IF('OB History'!B:B=A10, 'OB History'!C:C))</f>
        <v>12</v>
      </c>
      <c r="K10" s="35">
        <f t="array" ref="K10">MAX(IF('OB History'!B:B=A10, 'OB History'!C:C))</f>
        <v>42</v>
      </c>
      <c r="L10" s="34">
        <f>COUNTIFS('OB History'!B:B,A10,'OB History'!D:D, 1)</f>
        <v>5</v>
      </c>
      <c r="M10" s="2">
        <f>COUNTIFS('OB History'!B:B,A10,'OB History'!D:D, 0)</f>
        <v>8</v>
      </c>
      <c r="N10" s="88">
        <f>LOOKUP(2, 1/('OB History'!$B:$B=A10), 'OB History'!$AD:$AD)</f>
        <v>0.38461538461538464</v>
      </c>
      <c r="O10" s="34">
        <f>SUMIFS('OB History'!F:F,'OB History'!B:B,A10)</f>
        <v>23</v>
      </c>
      <c r="P10" s="2">
        <f>SUMIFS('OB History'!E:E,'OB History'!B:B,A10)-O10</f>
        <v>30</v>
      </c>
      <c r="Q10" s="88">
        <f>LOOKUP(2, 1/('OB History'!$B:$B=A10), 'OB History'!$AB:$AB)</f>
        <v>0.41538461538461541</v>
      </c>
      <c r="R10" s="34">
        <f>SUMIFS('OB History'!H:H,'OB History'!B:B,'Old Bow v2'!A10)</f>
        <v>96</v>
      </c>
      <c r="S10" s="2">
        <f>SUMIFS('OB History'!G:G,'OB History'!B:B,'Old Bow v2'!A10)-R10</f>
        <v>116</v>
      </c>
      <c r="T10" s="88">
        <f>LOOKUP(2, 1/('OB History'!$B:$B=A10), 'OB History'!$AC:$AC)</f>
        <v>0.4415384615384616</v>
      </c>
      <c r="U10" s="2">
        <f>COUNTIFS('OB History'!$B:$B,$A$10,'OB History'!K:K, 1)</f>
        <v>4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2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2</v>
      </c>
      <c r="AJ10" s="2">
        <f>COUNTIFS('OB History'!$B:$B,$A$10,'OB History'!Z:Z, 1)</f>
        <v>4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260</v>
      </c>
      <c r="I11" s="4">
        <f>AVERAGEIFS('OB History'!C:C,'OB History'!B:B,A11)</f>
        <v>16.25</v>
      </c>
      <c r="J11" s="4">
        <f t="array" ref="J11">MEDIAN(IF('OB History'!B:B=A11, 'OB History'!C:C))</f>
        <v>15.5</v>
      </c>
      <c r="K11" s="35">
        <f t="array" ref="K11">MAX(IF('OB History'!B:B=A11, 'OB History'!C:C))</f>
        <v>30</v>
      </c>
      <c r="L11" s="34">
        <f>COUNTIFS('OB History'!B:B,A11,'OB History'!D:D, 1)</f>
        <v>15</v>
      </c>
      <c r="M11" s="2">
        <f>COUNTIFS('OB History'!B:B,A11,'OB History'!D:D, 0)</f>
        <v>1</v>
      </c>
      <c r="N11" s="88">
        <f>LOOKUP(2, 1/('OB History'!$B:$B=A11), 'OB History'!$AD:$AD)</f>
        <v>0.9375</v>
      </c>
      <c r="O11" s="34">
        <f>SUMIFS('OB History'!F:F,'OB History'!B:B,A11)</f>
        <v>47</v>
      </c>
      <c r="P11" s="2">
        <f>SUMIFS('OB History'!E:E,'OB History'!B:B,A11)-O11</f>
        <v>15</v>
      </c>
      <c r="Q11" s="88">
        <f>LOOKUP(2, 1/('OB History'!$B:$B=A11), 'OB History'!$AB:$AB)</f>
        <v>0.79062499999999991</v>
      </c>
      <c r="R11" s="34">
        <f>SUMIFS('OB History'!H:H,'OB History'!B:B,'Old Bow v2'!A11)</f>
        <v>156</v>
      </c>
      <c r="S11" s="2">
        <f>SUMIFS('OB History'!G:G,'OB History'!B:B,'Old Bow v2'!A11)-R11</f>
        <v>107</v>
      </c>
      <c r="T11" s="88">
        <f>LOOKUP(2, 1/('OB History'!$B:$B=A11), 'OB History'!$AC:$AC)</f>
        <v>0.60750000000000004</v>
      </c>
      <c r="U11" s="2">
        <f>COUNTIFS('OB History'!$B:$B,$A$11,'OB History'!K:K, 1)</f>
        <v>3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8</v>
      </c>
      <c r="Y11" s="2">
        <f>COUNTIFS('OB History'!$B:$B,$A$11,'OB History'!O:O, 1)</f>
        <v>1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9</v>
      </c>
      <c r="AI11" s="2">
        <f>COUNTIFS('OB History'!$B:$B,$A$11,'OB History'!Y:Y, 1)</f>
        <v>4</v>
      </c>
      <c r="AJ11" s="2">
        <f>COUNTIFS('OB History'!$B:$B,$A$11,'OB History'!Z:Z, 1)</f>
        <v>9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85</v>
      </c>
      <c r="I12" s="4">
        <f>AVERAGEIFS('OB History'!C:C,'OB History'!B:B,A12)</f>
        <v>12.142857142857142</v>
      </c>
      <c r="J12" s="4">
        <f t="array" ref="J12">MEDIAN(IF('OB History'!B:B=A12, 'OB History'!C:C))</f>
        <v>11</v>
      </c>
      <c r="K12" s="35">
        <f t="array" ref="K12">MAX(IF('OB History'!B:B=A12, 'OB History'!C:C))</f>
        <v>21</v>
      </c>
      <c r="L12" s="34">
        <f>COUNTIFS('OB History'!B:B,A12,'OB History'!D:D, 1)</f>
        <v>4</v>
      </c>
      <c r="M12" s="2">
        <f>COUNTIFS('OB History'!B:B,A12,'OB History'!D:D, 0)</f>
        <v>3</v>
      </c>
      <c r="N12" s="88">
        <f>LOOKUP(2, 1/('OB History'!$B:$B=A12), 'OB History'!$AD:$AD)</f>
        <v>0.5714285714285714</v>
      </c>
      <c r="O12" s="34">
        <f>SUMIFS('OB History'!F:F,'OB History'!B:B,A12)</f>
        <v>18</v>
      </c>
      <c r="P12" s="2">
        <f>SUMIFS('OB History'!E:E,'OB History'!B:B,A12)-O12</f>
        <v>12</v>
      </c>
      <c r="Q12" s="88">
        <f>LOOKUP(2, 1/('OB History'!$B:$B=A12), 'OB History'!$AB:$AB)</f>
        <v>0.62857142857142867</v>
      </c>
      <c r="R12" s="34">
        <f>SUMIFS('OB History'!H:H,'OB History'!B:B,'Old Bow v2'!A12)</f>
        <v>71</v>
      </c>
      <c r="S12" s="2">
        <f>SUMIFS('OB History'!G:G,'OB History'!B:B,'Old Bow v2'!A12)-R12</f>
        <v>57</v>
      </c>
      <c r="T12" s="88">
        <f>LOOKUP(2, 1/('OB History'!$B:$B=A12), 'OB History'!$AC:$AC)</f>
        <v>0.56285714285714294</v>
      </c>
      <c r="U12" s="2">
        <f>COUNTIFS('OB History'!$B:$B,$A$12,'OB History'!K:K, 1)</f>
        <v>1</v>
      </c>
      <c r="V12" s="2">
        <f>COUNTIFS('OB History'!$B:$B,$A$12,'OB History'!L:L, 1)</f>
        <v>0</v>
      </c>
      <c r="W12" s="2">
        <f>COUNTIFS('OB History'!$B:$B,$A$12,'OB History'!M:M, 1)</f>
        <v>1</v>
      </c>
      <c r="X12" s="2">
        <f>COUNTIFS('OB History'!$B:$B,$A$12,'OB History'!N:N, 1)</f>
        <v>2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2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4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330</v>
      </c>
      <c r="I14" s="4">
        <f>AVERAGEIFS('OB History'!C:C,'OB History'!B:B,A14)</f>
        <v>13.75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10</v>
      </c>
      <c r="M14" s="2">
        <f>COUNTIFS('OB History'!B:B,A14,'OB History'!D:D, 0)</f>
        <v>14</v>
      </c>
      <c r="N14" s="88">
        <f>LOOKUP(2, 1/('OB History'!$B:$B=A14), 'OB History'!$AD:$AD)</f>
        <v>0.41666666666666669</v>
      </c>
      <c r="O14" s="34">
        <f>SUMIFS('OB History'!F:F,'OB History'!B:B,A14)</f>
        <v>47</v>
      </c>
      <c r="P14" s="2">
        <f>SUMIFS('OB History'!E:E,'OB History'!B:B,A14)-O14</f>
        <v>54</v>
      </c>
      <c r="Q14" s="88">
        <f>LOOKUP(2, 1/('OB History'!$B:$B=A14), 'OB History'!$AB:$AB)</f>
        <v>0.45625000000000004</v>
      </c>
      <c r="R14" s="34">
        <f>SUMIFS('OB History'!H:H,'OB History'!B:B,'Old Bow v2'!A14)</f>
        <v>212</v>
      </c>
      <c r="S14" s="2">
        <f>SUMIFS('OB History'!G:G,'OB History'!B:B,'Old Bow v2'!A14)-R14</f>
        <v>215</v>
      </c>
      <c r="T14" s="88">
        <f>LOOKUP(2, 1/('OB History'!$B:$B=A14), 'OB History'!$AC:$AC)</f>
        <v>0.49458333333333332</v>
      </c>
      <c r="U14" s="2">
        <f>COUNTIFS('OB History'!$B:$B,$A$14,'OB History'!K:K, 1)</f>
        <v>3</v>
      </c>
      <c r="V14" s="2">
        <f>COUNTIFS('OB History'!$B:$B,$A$14,'OB History'!L:L, 1)</f>
        <v>4</v>
      </c>
      <c r="W14" s="2">
        <f>COUNTIFS('OB History'!$B:$B,$A$14,'OB History'!M:M, 1)</f>
        <v>7</v>
      </c>
      <c r="X14" s="2">
        <f>COUNTIFS('OB History'!$B:$B,$A$14,'OB History'!N:N, 1)</f>
        <v>8</v>
      </c>
      <c r="Y14" s="2">
        <f>COUNTIFS('OB History'!$B:$B,$A$14,'OB History'!O:O, 1)</f>
        <v>3</v>
      </c>
      <c r="Z14" s="2">
        <f>COUNTIFS('OB History'!$B:$B,$A$14,'OB History'!P:P, 1)</f>
        <v>2</v>
      </c>
      <c r="AA14" s="2">
        <f>COUNTIFS('OB History'!$B:$B,$A$14,'OB History'!Q:Q, 1)</f>
        <v>2</v>
      </c>
      <c r="AB14" s="2">
        <f>COUNTIFS('OB History'!$B:$B,$A$14,'OB History'!R:R, 1)</f>
        <v>2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4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>
        <v>1</v>
      </c>
      <c r="F15" s="3"/>
      <c r="G15" s="3"/>
      <c r="H15" s="34">
        <f>SUMIFS('OB History'!C:C,'OB History'!B:B,A15)</f>
        <v>598</v>
      </c>
      <c r="I15" s="4">
        <f>AVERAGEIFS('OB History'!C:C,'OB History'!B:B,A15)</f>
        <v>14.95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19</v>
      </c>
      <c r="M15" s="2">
        <f>COUNTIFS('OB History'!B:B,A15,'OB History'!D:D, 0)</f>
        <v>21</v>
      </c>
      <c r="N15" s="88">
        <f>LOOKUP(2, 1/('OB History'!$B:$B=A15), 'OB History'!$AD:$AD)</f>
        <v>0.47499999999999998</v>
      </c>
      <c r="O15" s="34">
        <f>SUMIFS('OB History'!F:F,'OB History'!B:B,A15)</f>
        <v>79</v>
      </c>
      <c r="P15" s="2">
        <f>SUMIFS('OB History'!E:E,'OB History'!B:B,A15)-O15</f>
        <v>85</v>
      </c>
      <c r="Q15" s="88">
        <f>LOOKUP(2, 1/('OB History'!$B:$B=A15), 'OB History'!$AB:$AB)</f>
        <v>0.47499999999999981</v>
      </c>
      <c r="R15" s="34">
        <f>SUMIFS('OB History'!H:H,'OB History'!B:B,'Old Bow v2'!A15)</f>
        <v>336</v>
      </c>
      <c r="S15" s="2">
        <f>SUMIFS('OB History'!G:G,'OB History'!B:B,'Old Bow v2'!A15)-R15</f>
        <v>341</v>
      </c>
      <c r="T15" s="88">
        <f>LOOKUP(2, 1/('OB History'!$B:$B=A15), 'OB History'!$AC:$AC)</f>
        <v>0.4955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7</v>
      </c>
      <c r="Y15" s="2">
        <f>COUNTIFS('OB History'!$B:$B,$A$15,'OB History'!O:O, 1)</f>
        <v>5</v>
      </c>
      <c r="Z15" s="2">
        <f>COUNTIFS('OB History'!$B:$B,$A$15,'OB History'!P:P, 1)</f>
        <v>8</v>
      </c>
      <c r="AA15" s="2">
        <f>COUNTIFS('OB History'!$B:$B,$A$15,'OB History'!Q:Q, 1)</f>
        <v>5</v>
      </c>
      <c r="AB15" s="2">
        <f>COUNTIFS('OB History'!$B:$B,$A$15,'OB History'!R:R, 1)</f>
        <v>4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15</v>
      </c>
      <c r="AI15" s="2">
        <f>COUNTIFS('OB History'!$B:$B,$A$15,'OB History'!Y:Y, 1)</f>
        <v>7</v>
      </c>
      <c r="AJ15" s="2">
        <f>COUNTIFS('OB History'!$B:$B,$A$15,'OB History'!Z:Z, 1)</f>
        <v>9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692</v>
      </c>
      <c r="I16" s="4">
        <f>AVERAGEIFS('OB History'!C:C,'OB History'!B:B,A16)</f>
        <v>14.122448979591837</v>
      </c>
      <c r="J16" s="4">
        <f t="array" ref="J16">MEDIAN(IF('OB History'!B:B=A16, 'OB History'!C:C))</f>
        <v>13</v>
      </c>
      <c r="K16" s="35">
        <f t="array" ref="K16">MAX(IF('OB History'!B:B=A16, 'OB History'!C:C))</f>
        <v>41</v>
      </c>
      <c r="L16" s="34">
        <f>COUNTIFS('OB History'!B:B,A16,'OB History'!D:D, 1)</f>
        <v>32</v>
      </c>
      <c r="M16" s="2">
        <f>COUNTIFS('OB History'!B:B,A16,'OB History'!D:D, 0)</f>
        <v>17</v>
      </c>
      <c r="N16" s="88">
        <f>LOOKUP(2, 1/('OB History'!$B:$B=A16), 'OB History'!$AD:$AD)</f>
        <v>0.65306122448979587</v>
      </c>
      <c r="O16" s="34">
        <f>SUMIFS('OB History'!F:F,'OB History'!B:B,A16)</f>
        <v>120</v>
      </c>
      <c r="P16" s="2">
        <f>SUMIFS('OB History'!E:E,'OB History'!B:B,A16)-O16</f>
        <v>84</v>
      </c>
      <c r="Q16" s="88">
        <f>LOOKUP(2, 1/('OB History'!$B:$B=A16), 'OB History'!$AB:$AB)</f>
        <v>0.60918367346938773</v>
      </c>
      <c r="R16" s="34">
        <f>SUMIFS('OB History'!H:H,'OB History'!B:B,'Old Bow v2'!A16)</f>
        <v>456</v>
      </c>
      <c r="S16" s="2">
        <f>SUMIFS('OB History'!G:G,'OB History'!B:B,'Old Bow v2'!A16)-R16</f>
        <v>394</v>
      </c>
      <c r="T16" s="88">
        <f>LOOKUP(2, 1/('OB History'!$B:$B=A16), 'OB History'!$AC:$AC)</f>
        <v>0.54326530612244905</v>
      </c>
      <c r="U16" s="2">
        <f>COUNTIFS('OB History'!$B:$B,$A$16,'OB History'!K:K, 1)</f>
        <v>5</v>
      </c>
      <c r="V16" s="2">
        <f>COUNTIFS('OB History'!$B:$B,$A$16,'OB History'!L:L, 1)</f>
        <v>9</v>
      </c>
      <c r="W16" s="2">
        <f>COUNTIFS('OB History'!$B:$B,$A$16,'OB History'!M:M, 1)</f>
        <v>6</v>
      </c>
      <c r="X16" s="2">
        <f>COUNTIFS('OB History'!$B:$B,$A$16,'OB History'!N:N, 1)</f>
        <v>15</v>
      </c>
      <c r="Y16" s="2">
        <f>COUNTIFS('OB History'!$B:$B,$A$16,'OB History'!O:O, 1)</f>
        <v>5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8</v>
      </c>
      <c r="AH16" s="2">
        <f>COUNTIFS('OB History'!$B:$B,$A$16,'OB History'!X:X, 1)</f>
        <v>16</v>
      </c>
      <c r="AI16" s="2">
        <f>COUNTIFS('OB History'!$B:$B,$A$16,'OB History'!Y:Y, 1)</f>
        <v>8</v>
      </c>
      <c r="AJ16" s="2">
        <f>COUNTIFS('OB History'!$B:$B,$A$16,'OB History'!Z:Z, 1)</f>
        <v>15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502</v>
      </c>
      <c r="I24" s="4">
        <f>AVERAGEIFS('OB History'!C:C,'OB History'!B:B,A24)</f>
        <v>27.888888888888889</v>
      </c>
      <c r="J24" s="4">
        <f t="array" ref="J24">MEDIAN(IF('OB History'!B:B=A24, 'OB History'!C:C))</f>
        <v>27</v>
      </c>
      <c r="K24" s="35">
        <f t="array" ref="K24">MAX(IF('OB History'!B:B=A24, 'OB History'!C:C))</f>
        <v>48</v>
      </c>
      <c r="L24" s="34">
        <f>COUNTIFS('OB History'!B:B,A24,'OB History'!D:D, 1)</f>
        <v>12</v>
      </c>
      <c r="M24" s="2">
        <f>COUNTIFS('OB History'!B:B,A24,'OB History'!D:D, 0)</f>
        <v>6</v>
      </c>
      <c r="N24" s="88">
        <f>LOOKUP(2, 1/('OB History'!$B:$B=A24), 'OB History'!$AD:$AD)</f>
        <v>0.66666666666666663</v>
      </c>
      <c r="O24" s="34">
        <f>SUMIFS('OB History'!F:F,'OB History'!B:B,A24)</f>
        <v>43</v>
      </c>
      <c r="P24" s="2">
        <f>SUMIFS('OB History'!E:E,'OB History'!B:B,A24)-O24</f>
        <v>35</v>
      </c>
      <c r="Q24" s="88">
        <f>LOOKUP(2, 1/('OB History'!$B:$B=A24), 'OB History'!$AB:$AB)</f>
        <v>0.55555555555555558</v>
      </c>
      <c r="R24" s="34">
        <f>SUMIFS('OB History'!H:H,'OB History'!B:B,'Old Bow v2'!A24)</f>
        <v>164</v>
      </c>
      <c r="S24" s="2">
        <f>SUMIFS('OB History'!G:G,'OB History'!B:B,'Old Bow v2'!A24)-R24</f>
        <v>157</v>
      </c>
      <c r="T24" s="88">
        <f>LOOKUP(2, 1/('OB History'!$B:$B=A24), 'OB History'!$AC:$AC)</f>
        <v>0.50944444444444448</v>
      </c>
      <c r="U24" s="2">
        <f>COUNTIFS('OB History'!$B:$B,$A$24,'OB History'!K:K, 1)</f>
        <v>0</v>
      </c>
      <c r="V24" s="2">
        <f>COUNTIFS('OB History'!$B:$B,$A$24,'OB History'!L:L, 1)</f>
        <v>4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5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8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858</v>
      </c>
      <c r="I26" s="4">
        <f>AVERAGEIFS('OB History'!C:C,'OB History'!B:B,A26)</f>
        <v>11.289473684210526</v>
      </c>
      <c r="J26" s="4">
        <f t="array" ref="J26">MEDIAN(IF('OB History'!B:B=A26, 'OB History'!C:C))</f>
        <v>12</v>
      </c>
      <c r="K26" s="35">
        <f t="array" ref="K26">MAX(IF('OB History'!B:B=A26, 'OB History'!C:C))</f>
        <v>22</v>
      </c>
      <c r="L26" s="34">
        <f>COUNTIFS('OB History'!B:B,A26,'OB History'!D:D, 1)</f>
        <v>33</v>
      </c>
      <c r="M26" s="2">
        <f>COUNTIFS('OB History'!B:B,A26,'OB History'!D:D, 0)</f>
        <v>43</v>
      </c>
      <c r="N26" s="88">
        <f>LOOKUP(2, 1/('OB History'!$B:$B=A26), 'OB History'!$AD:$AD)</f>
        <v>0.43421052631578949</v>
      </c>
      <c r="O26" s="34">
        <f>SUMIFS('OB History'!F:F,'OB History'!B:B,A26)</f>
        <v>144</v>
      </c>
      <c r="P26" s="2">
        <f>SUMIFS('OB History'!E:E,'OB History'!B:B,A26)-O26</f>
        <v>164</v>
      </c>
      <c r="Q26" s="88">
        <f>LOOKUP(2, 1/('OB History'!$B:$B=A26), 'OB History'!$AB:$AB)</f>
        <v>0.4578947368421053</v>
      </c>
      <c r="R26" s="34">
        <f>SUMIFS('OB History'!H:H,'OB History'!B:B,'Old Bow v2'!A26)</f>
        <v>627</v>
      </c>
      <c r="S26" s="2">
        <f>SUMIFS('OB History'!G:G,'OB History'!B:B,'Old Bow v2'!A26)-R26</f>
        <v>658</v>
      </c>
      <c r="T26" s="88">
        <f>LOOKUP(2, 1/('OB History'!$B:$B=A26), 'OB History'!$AC:$AC)</f>
        <v>0.48802631578947375</v>
      </c>
      <c r="U26" s="2">
        <f>COUNTIFS('OB History'!$B:$B,$A$26,'OB History'!K:K, 1)</f>
        <v>9</v>
      </c>
      <c r="V26" s="2">
        <f>COUNTIFS('OB History'!$B:$B,$A$26,'OB History'!L:L, 1)</f>
        <v>13</v>
      </c>
      <c r="W26" s="2">
        <f>COUNTIFS('OB History'!$B:$B,$A$26,'OB History'!M:M, 1)</f>
        <v>3</v>
      </c>
      <c r="X26" s="2">
        <f>COUNTIFS('OB History'!$B:$B,$A$26,'OB History'!N:N, 1)</f>
        <v>16</v>
      </c>
      <c r="Y26" s="2">
        <f>COUNTIFS('OB History'!$B:$B,$A$26,'OB History'!O:O, 1)</f>
        <v>7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18</v>
      </c>
      <c r="AH26" s="2">
        <f>COUNTIFS('OB History'!$B:$B,$A$26,'OB History'!X:X, 1)</f>
        <v>23</v>
      </c>
      <c r="AI26" s="2">
        <f>COUNTIFS('OB History'!$B:$B,$A$26,'OB History'!Y:Y, 1)</f>
        <v>18</v>
      </c>
      <c r="AJ26" s="2">
        <f>COUNTIFS('OB History'!$B:$B,$A$26,'OB History'!Z:Z, 1)</f>
        <v>16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491</v>
      </c>
      <c r="I28" s="4">
        <f>AVERAGEIFS('OB History'!C:C,'OB History'!B:B,A28)</f>
        <v>11.69047619047619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20</v>
      </c>
      <c r="M28" s="2">
        <f>COUNTIFS('OB History'!B:B,A28,'OB History'!D:D, 0)</f>
        <v>22</v>
      </c>
      <c r="N28" s="88">
        <f>LOOKUP(2, 1/('OB History'!$B:$B=A28), 'OB History'!$AD:$AD)</f>
        <v>0.47619047619047616</v>
      </c>
      <c r="O28" s="34">
        <f>SUMIFS('OB History'!F:F,'OB History'!B:B,A28)</f>
        <v>84</v>
      </c>
      <c r="P28" s="2">
        <f>SUMIFS('OB History'!E:E,'OB History'!B:B,A28)-O28</f>
        <v>93</v>
      </c>
      <c r="Q28" s="88">
        <f>LOOKUP(2, 1/('OB History'!$B:$B=A28), 'OB History'!$AB:$AB)</f>
        <v>0.45952380952380945</v>
      </c>
      <c r="R28" s="34">
        <f>SUMIFS('OB History'!H:H,'OB History'!B:B,'Old Bow v2'!A28)</f>
        <v>360</v>
      </c>
      <c r="S28" s="2">
        <f>SUMIFS('OB History'!G:G,'OB History'!B:B,'Old Bow v2'!A28)-R28</f>
        <v>370</v>
      </c>
      <c r="T28" s="88">
        <f>LOOKUP(2, 1/('OB History'!$B:$B=A28), 'OB History'!$AC:$AC)</f>
        <v>0.48999999999999994</v>
      </c>
      <c r="U28" s="2">
        <f>COUNTIFS('OB History'!$B:$B,$A$28,'OB History'!K:K, 1)</f>
        <v>6</v>
      </c>
      <c r="V28" s="2">
        <f>COUNTIFS('OB History'!$B:$B,$A$28,'OB History'!L:L, 1)</f>
        <v>9</v>
      </c>
      <c r="W28" s="2">
        <f>COUNTIFS('OB History'!$B:$B,$A$28,'OB History'!M:M, 1)</f>
        <v>2</v>
      </c>
      <c r="X28" s="2">
        <f>COUNTIFS('OB History'!$B:$B,$A$28,'OB History'!N:N, 1)</f>
        <v>8</v>
      </c>
      <c r="Y28" s="2">
        <f>COUNTIFS('OB History'!$B:$B,$A$28,'OB History'!O:O, 1)</f>
        <v>1</v>
      </c>
      <c r="Z28" s="2">
        <f>COUNTIFS('OB History'!$B:$B,$A$28,'OB History'!P:P, 1)</f>
        <v>5</v>
      </c>
      <c r="AA28" s="2">
        <f>COUNTIFS('OB History'!$B:$B,$A$28,'OB History'!Q:Q, 1)</f>
        <v>4</v>
      </c>
      <c r="AB28" s="2">
        <f>COUNTIFS('OB History'!$B:$B,$A$28,'OB History'!R:R, 1)</f>
        <v>7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3</v>
      </c>
      <c r="AH28" s="2">
        <f>COUNTIFS('OB History'!$B:$B,$A$28,'OB History'!X:X, 1)</f>
        <v>13</v>
      </c>
      <c r="AI28" s="2">
        <f>COUNTIFS('OB History'!$B:$B,$A$28,'OB History'!Y:Y, 1)</f>
        <v>13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138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4</v>
      </c>
      <c r="N30" s="88">
        <f>LOOKUP(2, 1/('OB History'!$B:$B=A30), 'OB History'!$AD:$AD)</f>
        <v>0.55555555555555558</v>
      </c>
      <c r="O30" s="34">
        <f>SUMIFS('OB History'!F:F,'OB History'!B:B,A30)</f>
        <v>19</v>
      </c>
      <c r="P30" s="2">
        <f>SUMIFS('OB History'!E:E,'OB History'!B:B,A30)-O30</f>
        <v>19</v>
      </c>
      <c r="Q30" s="88">
        <f>LOOKUP(2, 1/('OB History'!$B:$B=A30), 'OB History'!$AB:$AB)</f>
        <v>0.48333333333333339</v>
      </c>
      <c r="R30" s="34">
        <f>SUMIFS('OB History'!H:H,'OB History'!B:B,'Old Bow v2'!A30)</f>
        <v>79</v>
      </c>
      <c r="S30" s="2">
        <f>SUMIFS('OB History'!G:G,'OB History'!B:B,'Old Bow v2'!A30)-R30</f>
        <v>77</v>
      </c>
      <c r="T30" s="88">
        <f>LOOKUP(2, 1/('OB History'!$B:$B=A30), 'OB History'!$AC:$AC)</f>
        <v>0.50222222222222224</v>
      </c>
      <c r="U30" s="2">
        <f>COUNTIFS('OB History'!$B:$B,$A$30,'OB History'!K:K, 1)</f>
        <v>3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1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217</v>
      </c>
      <c r="I31" s="4">
        <f>AVERAGEIFS('OB History'!C:C,'OB History'!B:B,A31)</f>
        <v>14.466666666666667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8</v>
      </c>
      <c r="N31" s="88">
        <f>LOOKUP(2, 1/('OB History'!$B:$B=A31), 'OB History'!$AD:$AD)</f>
        <v>0.46666666666666667</v>
      </c>
      <c r="O31" s="34">
        <f>SUMIFS('OB History'!F:F,'OB History'!B:B,A31)</f>
        <v>33</v>
      </c>
      <c r="P31" s="2">
        <f>SUMIFS('OB History'!E:E,'OB History'!B:B,A31)-O31</f>
        <v>32</v>
      </c>
      <c r="Q31" s="88">
        <f>LOOKUP(2, 1/('OB History'!$B:$B=A31), 'OB History'!$AB:$AB)</f>
        <v>0.52000000000000013</v>
      </c>
      <c r="R31" s="34">
        <f>SUMIFS('OB History'!H:H,'OB History'!B:B,'Old Bow v2'!A31)</f>
        <v>133</v>
      </c>
      <c r="S31" s="2">
        <f>SUMIFS('OB History'!G:G,'OB History'!B:B,'Old Bow v2'!A31)-R31</f>
        <v>132</v>
      </c>
      <c r="T31" s="88">
        <f>LOOKUP(2, 1/('OB History'!$B:$B=A31), 'OB History'!$AC:$AC)</f>
        <v>0.50600000000000001</v>
      </c>
      <c r="U31" s="2">
        <f>COUNTIFS('OB History'!$B:$B,$A$31,'OB History'!K:K, 1)</f>
        <v>5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5</v>
      </c>
      <c r="AI31" s="2">
        <f>COUNTIFS('OB History'!$B:$B,$A$31,'OB History'!Y:Y, 1)</f>
        <v>3</v>
      </c>
      <c r="AJ31" s="2">
        <f>COUNTIFS('OB History'!$B:$B,$A$31,'OB History'!Z:Z, 1)</f>
        <v>5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537</v>
      </c>
      <c r="I32" s="4">
        <f>AVERAGEIFS('OB History'!C:C,'OB History'!B:B,A32)</f>
        <v>14.916666666666666</v>
      </c>
      <c r="J32" s="4">
        <f t="array" ref="J32">MEDIAN(IF('OB History'!B:B=A32, 'OB History'!C:C))</f>
        <v>14.5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21</v>
      </c>
      <c r="N32" s="88">
        <f>LOOKUP(2, 1/('OB History'!$B:$B=A32), 'OB History'!$AD:$AD)</f>
        <v>0.41666666666666669</v>
      </c>
      <c r="O32" s="34">
        <f>SUMIFS('OB History'!F:F,'OB History'!B:B,A32)</f>
        <v>75</v>
      </c>
      <c r="P32" s="2">
        <f>SUMIFS('OB History'!E:E,'OB History'!B:B,A32)-O32</f>
        <v>79</v>
      </c>
      <c r="Q32" s="88">
        <f>LOOKUP(2, 1/('OB History'!$B:$B=A32), 'OB History'!$AB:$AB)</f>
        <v>0.49166666666666675</v>
      </c>
      <c r="R32" s="34">
        <f>SUMIFS('OB History'!H:H,'OB History'!B:B,'Old Bow v2'!A32)</f>
        <v>320</v>
      </c>
      <c r="S32" s="2">
        <f>SUMIFS('OB History'!G:G,'OB History'!B:B,'Old Bow v2'!A32)-R32</f>
        <v>318</v>
      </c>
      <c r="T32" s="88">
        <f>LOOKUP(2, 1/('OB History'!$B:$B=A32), 'OB History'!$AC:$AC)</f>
        <v>0.50166666666666682</v>
      </c>
      <c r="U32" s="2">
        <f>COUNTIFS('OB History'!$B:$B,$A$32,'OB History'!K:K, 1)</f>
        <v>7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9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114</v>
      </c>
      <c r="I34" s="4">
        <f>AVERAGEIFS('OB History'!C:C,'OB History'!B:B,A34)</f>
        <v>8.1428571428571423</v>
      </c>
      <c r="J34" s="4">
        <f t="array" ref="J34">MEDIAN(IF('OB History'!B:B=A34, 'OB History'!C:C))</f>
        <v>8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8</v>
      </c>
      <c r="N34" s="88">
        <f>LOOKUP(2, 1/('OB History'!$B:$B=A34), 'OB History'!$AD:$AD)</f>
        <v>0.42857142857142855</v>
      </c>
      <c r="O34" s="34">
        <f>SUMIFS('OB History'!F:F,'OB History'!B:B,A34)</f>
        <v>28</v>
      </c>
      <c r="P34" s="2">
        <f>SUMIFS('OB History'!E:E,'OB History'!B:B,A34)-O34</f>
        <v>32</v>
      </c>
      <c r="Q34" s="88">
        <f>LOOKUP(2, 1/('OB History'!$B:$B=A34), 'OB History'!$AB:$AB)</f>
        <v>0.4642857142857143</v>
      </c>
      <c r="R34" s="34">
        <f>SUMIFS('OB History'!H:H,'OB History'!B:B,'Old Bow v2'!A34)</f>
        <v>118</v>
      </c>
      <c r="S34" s="2">
        <f>SUMIFS('OB History'!G:G,'OB History'!B:B,'Old Bow v2'!A34)-R34</f>
        <v>132</v>
      </c>
      <c r="T34" s="88">
        <f>LOOKUP(2, 1/('OB History'!$B:$B=A34), 'OB History'!$AC:$AC)</f>
        <v>0.46571428571428564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1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498</v>
      </c>
      <c r="I35" s="4">
        <f>AVERAGEIFS('OB History'!C:C,'OB History'!B:B,A35)</f>
        <v>22.636363636363637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11</v>
      </c>
      <c r="M35" s="2">
        <f>COUNTIFS('OB History'!B:B,A35,'OB History'!D:D, 0)</f>
        <v>11</v>
      </c>
      <c r="N35" s="88">
        <f>LOOKUP(2, 1/('OB History'!$B:$B=A35), 'OB History'!$AD:$AD)</f>
        <v>0.5</v>
      </c>
      <c r="O35" s="34">
        <f>SUMIFS('OB History'!F:F,'OB History'!B:B,A35)</f>
        <v>46</v>
      </c>
      <c r="P35" s="2">
        <f>SUMIFS('OB History'!E:E,'OB History'!B:B,A35)-O35</f>
        <v>50</v>
      </c>
      <c r="Q35" s="88">
        <f>LOOKUP(2, 1/('OB History'!$B:$B=A35), 'OB History'!$AB:$AB)</f>
        <v>0.46818181818181814</v>
      </c>
      <c r="R35" s="34">
        <f>SUMIFS('OB History'!H:H,'OB History'!B:B,'Old Bow v2'!A35)</f>
        <v>192</v>
      </c>
      <c r="S35" s="2">
        <f>SUMIFS('OB History'!G:G,'OB History'!B:B,'Old Bow v2'!A35)-R35</f>
        <v>204</v>
      </c>
      <c r="T35" s="88">
        <f>LOOKUP(2, 1/('OB History'!$B:$B=A35), 'OB History'!$AC:$AC)</f>
        <v>0.48363636363636364</v>
      </c>
      <c r="U35" s="2">
        <f>COUNTIFS('OB History'!$B:$B,$A$35,'OB History'!K:K, 1)</f>
        <v>4</v>
      </c>
      <c r="V35" s="2">
        <f>COUNTIFS('OB History'!$B:$B,$A$35,'OB History'!L:L, 1)</f>
        <v>7</v>
      </c>
      <c r="W35" s="2">
        <f>COUNTIFS('OB History'!$B:$B,$A$35,'OB History'!M:M, 1)</f>
        <v>1</v>
      </c>
      <c r="X35" s="2">
        <f>COUNTIFS('OB History'!$B:$B,$A$35,'OB History'!N:N, 1)</f>
        <v>3</v>
      </c>
      <c r="Y35" s="2">
        <f>COUNTIFS('OB History'!$B:$B,$A$35,'OB History'!O:O, 1)</f>
        <v>4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2</v>
      </c>
      <c r="AH35" s="2">
        <f>COUNTIFS('OB History'!$B:$B,$A$35,'OB History'!X:X, 1)</f>
        <v>3</v>
      </c>
      <c r="AI35" s="2">
        <f>COUNTIFS('OB History'!$B:$B,$A$35,'OB History'!Y:Y, 1)</f>
        <v>9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785</v>
      </c>
      <c r="I36" s="4">
        <f>AVERAGEIFS('OB History'!C:C,'OB History'!B:B,A36)</f>
        <v>13.771929824561404</v>
      </c>
      <c r="J36" s="4">
        <f t="array" ref="J36">MEDIAN(IF('OB History'!B:B=A36, 'OB History'!C:C))</f>
        <v>13</v>
      </c>
      <c r="K36" s="35">
        <f t="array" ref="K36">MAX(IF('OB History'!B:B=A36, 'OB History'!C:C))</f>
        <v>31</v>
      </c>
      <c r="L36" s="34">
        <f>COUNTIFS('OB History'!B:B,A36,'OB History'!D:D, 1)</f>
        <v>25</v>
      </c>
      <c r="M36" s="2">
        <f>COUNTIFS('OB History'!B:B,A36,'OB History'!D:D, 0)</f>
        <v>32</v>
      </c>
      <c r="N36" s="88">
        <f>LOOKUP(2, 1/('OB History'!$B:$B=A36), 'OB History'!$AD:$AD)</f>
        <v>0.43859649122807015</v>
      </c>
      <c r="O36" s="34">
        <f>SUMIFS('OB History'!F:F,'OB History'!B:B,A36)</f>
        <v>112</v>
      </c>
      <c r="P36" s="2">
        <f>SUMIFS('OB History'!E:E,'OB History'!B:B,A36)-O36</f>
        <v>120</v>
      </c>
      <c r="Q36" s="88">
        <f>LOOKUP(2, 1/('OB History'!$B:$B=A36), 'OB History'!$AB:$AB)</f>
        <v>0.49561403508771917</v>
      </c>
      <c r="R36" s="34">
        <f>SUMIFS('OB History'!H:H,'OB History'!B:B,'Old Bow v2'!A36)</f>
        <v>469</v>
      </c>
      <c r="S36" s="2">
        <f>SUMIFS('OB History'!G:G,'OB History'!B:B,'Old Bow v2'!A36)-R36</f>
        <v>488</v>
      </c>
      <c r="T36" s="88">
        <f>LOOKUP(2, 1/('OB History'!$B:$B=A36), 'OB History'!$AC:$AC)</f>
        <v>0.49631578947368421</v>
      </c>
      <c r="U36" s="2">
        <f>COUNTIFS('OB History'!$B:$B,$A$36,'OB History'!K:K, 1)</f>
        <v>2</v>
      </c>
      <c r="V36" s="2">
        <f>COUNTIFS('OB History'!$B:$B,$A$36,'OB History'!L:L, 1)</f>
        <v>14</v>
      </c>
      <c r="W36" s="2">
        <f>COUNTIFS('OB History'!$B:$B,$A$36,'OB History'!M:M, 1)</f>
        <v>3</v>
      </c>
      <c r="X36" s="2">
        <f>COUNTIFS('OB History'!$B:$B,$A$36,'OB History'!N:N, 1)</f>
        <v>14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25</v>
      </c>
      <c r="AI36" s="2">
        <f>COUNTIFS('OB History'!$B:$B,$A$36,'OB History'!Y:Y, 1)</f>
        <v>15</v>
      </c>
      <c r="AJ36" s="2">
        <f>COUNTIFS('OB History'!$B:$B,$A$36,'OB History'!Z:Z, 1)</f>
        <v>15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1266</v>
      </c>
      <c r="I37" s="4">
        <f>AVERAGEIFS('OB History'!C:C,'OB History'!B:B,A37)</f>
        <v>22.607142857142858</v>
      </c>
      <c r="J37" s="4">
        <f t="array" ref="J37">MEDIAN(IF('OB History'!B:B=A37, 'OB History'!C:C))</f>
        <v>21.5</v>
      </c>
      <c r="K37" s="35">
        <f t="array" ref="K37">MAX(IF('OB History'!B:B=A37, 'OB History'!C:C))</f>
        <v>55</v>
      </c>
      <c r="L37" s="34">
        <f>COUNTIFS('OB History'!B:B,A37,'OB History'!D:D, 1)</f>
        <v>23</v>
      </c>
      <c r="M37" s="2">
        <f>COUNTIFS('OB History'!B:B,A37,'OB History'!D:D, 0)</f>
        <v>33</v>
      </c>
      <c r="N37" s="88">
        <f>LOOKUP(2, 1/('OB History'!$B:$B=A37), 'OB History'!$AD:$AD)</f>
        <v>0.4107142857142857</v>
      </c>
      <c r="O37" s="34">
        <f>SUMIFS('OB History'!F:F,'OB History'!B:B,A37)</f>
        <v>103</v>
      </c>
      <c r="P37" s="2">
        <f>SUMIFS('OB History'!E:E,'OB History'!B:B,A37)-O37</f>
        <v>125</v>
      </c>
      <c r="Q37" s="88">
        <f>LOOKUP(2, 1/('OB History'!$B:$B=A37), 'OB History'!$AB:$AB)</f>
        <v>0.44732142857142865</v>
      </c>
      <c r="R37" s="34">
        <f>SUMIFS('OB History'!H:H,'OB History'!B:B,'Old Bow v2'!A37)</f>
        <v>457</v>
      </c>
      <c r="S37" s="2">
        <f>SUMIFS('OB History'!G:G,'OB History'!B:B,'Old Bow v2'!A37)-R37</f>
        <v>495</v>
      </c>
      <c r="T37" s="88">
        <f>LOOKUP(2, 1/('OB History'!$B:$B=A37), 'OB History'!$AC:$AC)</f>
        <v>0.47857142857142854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16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10</v>
      </c>
      <c r="AH37" s="2">
        <f>COUNTIFS('OB History'!$B:$B,$A$37,'OB History'!X:X, 1)</f>
        <v>20</v>
      </c>
      <c r="AI37" s="2">
        <f>COUNTIFS('OB History'!$B:$B,$A$37,'OB History'!Y:Y, 1)</f>
        <v>12</v>
      </c>
      <c r="AJ37" s="2">
        <f>COUNTIFS('OB History'!$B:$B,$A$37,'OB History'!Z:Z, 1)</f>
        <v>13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94</v>
      </c>
      <c r="I38" s="4">
        <f>AVERAGEIFS('OB History'!C:C,'OB History'!B:B,A38)</f>
        <v>15.666666666666666</v>
      </c>
      <c r="J38" s="4">
        <f t="array" ref="J38">MEDIAN(IF('OB History'!B:B=A38, 'OB History'!C:C))</f>
        <v>15.5</v>
      </c>
      <c r="K38" s="35">
        <f t="array" ref="K38">MAX(IF('OB History'!B:B=A38, 'OB History'!C:C))</f>
        <v>21</v>
      </c>
      <c r="L38" s="34">
        <f>COUNTIFS('OB History'!B:B,A38,'OB History'!D:D, 1)</f>
        <v>1</v>
      </c>
      <c r="M38" s="2">
        <f>COUNTIFS('OB History'!B:B,A38,'OB History'!D:D, 0)</f>
        <v>5</v>
      </c>
      <c r="N38" s="88">
        <f>LOOKUP(2, 1/('OB History'!$B:$B=A38), 'OB History'!$AD:$AD)</f>
        <v>0.16666666666666666</v>
      </c>
      <c r="O38" s="34">
        <f>SUMIFS('OB History'!F:F,'OB History'!B:B,A38)</f>
        <v>10</v>
      </c>
      <c r="P38" s="2">
        <f>SUMIFS('OB History'!E:E,'OB History'!B:B,A38)-O38</f>
        <v>17</v>
      </c>
      <c r="Q38" s="88">
        <f>LOOKUP(2, 1/('OB History'!$B:$B=A38), 'OB History'!$AB:$AB)</f>
        <v>0.35833333333333334</v>
      </c>
      <c r="R38" s="34">
        <f>SUMIFS('OB History'!H:H,'OB History'!B:B,'Old Bow v2'!A38)</f>
        <v>49</v>
      </c>
      <c r="S38" s="2">
        <f>SUMIFS('OB History'!G:G,'OB History'!B:B,'Old Bow v2'!A38)-R38</f>
        <v>68</v>
      </c>
      <c r="T38" s="88">
        <f>LOOKUP(2, 1/('OB History'!$B:$B=A38), 'OB History'!$AC:$AC)</f>
        <v>0.41666666666666669</v>
      </c>
      <c r="U38" s="2">
        <f>COUNTIFS('OB History'!$B:$B,$A$38,'OB History'!K:K, 1)</f>
        <v>0</v>
      </c>
      <c r="V38" s="2">
        <f>COUNTIFS('OB History'!$B:$B,$A$38,'OB History'!L:L, 1)</f>
        <v>2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1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1</v>
      </c>
      <c r="AI38" s="2">
        <f>COUNTIFS('OB History'!$B:$B,$A$38,'OB History'!Y:Y, 1)</f>
        <v>3</v>
      </c>
      <c r="AJ38" s="2">
        <f>COUNTIFS('OB History'!$B:$B,$A$38,'OB History'!Z:Z, 1)</f>
        <v>1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9</v>
      </c>
      <c r="E40" s="3">
        <v>4</v>
      </c>
      <c r="F40" s="3">
        <v>1</v>
      </c>
      <c r="G40" s="3"/>
      <c r="H40" s="34">
        <f>SUMIFS('OB History'!C:C,'OB History'!B:B,A40)</f>
        <v>2384</v>
      </c>
      <c r="I40" s="4">
        <f>AVERAGEIFS('OB History'!C:C,'OB History'!B:B,A40)</f>
        <v>25.913043478260871</v>
      </c>
      <c r="J40" s="4">
        <f t="array" ref="J40">MEDIAN(IF('OB History'!B:B=A40, 'OB History'!C:C))</f>
        <v>24.5</v>
      </c>
      <c r="K40" s="35">
        <f t="array" ref="K40">MAX(IF('OB History'!B:B=A40, 'OB History'!C:C))</f>
        <v>58</v>
      </c>
      <c r="L40" s="34">
        <f>COUNTIFS('OB History'!B:B,A40,'OB History'!D:D, 1)</f>
        <v>54</v>
      </c>
      <c r="M40" s="2">
        <f>COUNTIFS('OB History'!B:B,A40,'OB History'!D:D, 0)</f>
        <v>38</v>
      </c>
      <c r="N40" s="88">
        <f>LOOKUP(2, 1/('OB History'!$B:$B=A40), 'OB History'!$AD:$AD)</f>
        <v>0.58695652173913049</v>
      </c>
      <c r="O40" s="34">
        <f>SUMIFS('OB History'!F:F,'OB History'!B:B,A40)</f>
        <v>203</v>
      </c>
      <c r="P40" s="2">
        <f>SUMIFS('OB History'!E:E,'OB History'!B:B,A40)-O40</f>
        <v>172</v>
      </c>
      <c r="Q40" s="88">
        <f>LOOKUP(2, 1/('OB History'!$B:$B=A40), 'OB History'!$AB:$AB)</f>
        <v>0.54076086956521752</v>
      </c>
      <c r="R40" s="34">
        <f>SUMIFS('OB History'!H:H,'OB History'!B:B,'Old Bow v2'!A40)</f>
        <v>817</v>
      </c>
      <c r="S40" s="2">
        <f>SUMIFS('OB History'!G:G,'OB History'!B:B,'Old Bow v2'!A40)-R40</f>
        <v>738</v>
      </c>
      <c r="T40" s="88">
        <f>LOOKUP(2, 1/('OB History'!$B:$B=A40), 'OB History'!$AC:$AC)</f>
        <v>0.52663043478260885</v>
      </c>
      <c r="U40" s="2">
        <f>COUNTIFS('OB History'!$B:$B,$A$40,'OB History'!K:K, 1)</f>
        <v>13</v>
      </c>
      <c r="V40" s="2">
        <f>COUNTIFS('OB History'!$B:$B,$A$40,'OB History'!L:L, 1)</f>
        <v>15</v>
      </c>
      <c r="W40" s="2">
        <f>COUNTIFS('OB History'!$B:$B,$A$40,'OB History'!M:M, 1)</f>
        <v>5</v>
      </c>
      <c r="X40" s="2">
        <f>COUNTIFS('OB History'!$B:$B,$A$40,'OB History'!N:N, 1)</f>
        <v>23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10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18</v>
      </c>
      <c r="AH40" s="2">
        <f>COUNTIFS('OB History'!$B:$B,$A$40,'OB History'!X:X, 1)</f>
        <v>25</v>
      </c>
      <c r="AI40" s="2">
        <f>COUNTIFS('OB History'!$B:$B,$A$40,'OB History'!Y:Y, 1)</f>
        <v>22</v>
      </c>
      <c r="AJ40" s="2">
        <f>COUNTIFS('OB History'!$B:$B,$A$40,'OB History'!Z:Z, 1)</f>
        <v>27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6</v>
      </c>
      <c r="E41" s="3"/>
      <c r="F41" s="3">
        <v>1</v>
      </c>
      <c r="G41" s="3"/>
      <c r="H41" s="34">
        <f>SUMIFS('OB History'!C:C,'OB History'!B:B,A41)</f>
        <v>1015</v>
      </c>
      <c r="I41" s="4">
        <f>AVERAGEIFS('OB History'!C:C,'OB History'!B:B,A41)</f>
        <v>28.194444444444443</v>
      </c>
      <c r="J41" s="4">
        <f t="array" ref="J41">MEDIAN(IF('OB History'!B:B=A41, 'OB History'!C:C))</f>
        <v>26.5</v>
      </c>
      <c r="K41" s="35">
        <f t="array" ref="K41">MAX(IF('OB History'!B:B=A41, 'OB History'!C:C))</f>
        <v>68</v>
      </c>
      <c r="L41" s="34">
        <f>COUNTIFS('OB History'!B:B,A41,'OB History'!D:D, 1)</f>
        <v>18</v>
      </c>
      <c r="M41" s="2">
        <f>COUNTIFS('OB History'!B:B,A41,'OB History'!D:D, 0)</f>
        <v>18</v>
      </c>
      <c r="N41" s="88">
        <f>LOOKUP(2, 1/('OB History'!$B:$B=A41), 'OB History'!$AD:$AD)</f>
        <v>0.5</v>
      </c>
      <c r="O41" s="34">
        <f>SUMIFS('OB History'!F:F,'OB History'!B:B,A41)</f>
        <v>83</v>
      </c>
      <c r="P41" s="2">
        <f>SUMIFS('OB History'!E:E,'OB History'!B:B,A41)-O41</f>
        <v>67</v>
      </c>
      <c r="Q41" s="88">
        <f>LOOKUP(2, 1/('OB History'!$B:$B=A41), 'OB History'!$AB:$AB)</f>
        <v>0.58333333333333326</v>
      </c>
      <c r="R41" s="34">
        <f>SUMIFS('OB History'!H:H,'OB History'!B:B,'Old Bow v2'!A41)</f>
        <v>333</v>
      </c>
      <c r="S41" s="2">
        <f>SUMIFS('OB History'!G:G,'OB History'!B:B,'Old Bow v2'!A41)-R41</f>
        <v>300</v>
      </c>
      <c r="T41" s="88">
        <f>LOOKUP(2, 1/('OB History'!$B:$B=A41), 'OB History'!$AC:$AC)</f>
        <v>0.53888888888888897</v>
      </c>
      <c r="U41" s="2">
        <f>COUNTIFS('OB History'!$B:$B,$A$41,'OB History'!K:K, 1)</f>
        <v>6</v>
      </c>
      <c r="V41" s="2">
        <f>COUNTIFS('OB History'!$B:$B,$A$41,'OB History'!L:L, 1)</f>
        <v>8</v>
      </c>
      <c r="W41" s="2">
        <f>COUNTIFS('OB History'!$B:$B,$A$41,'OB History'!M:M, 1)</f>
        <v>4</v>
      </c>
      <c r="X41" s="2">
        <f>COUNTIFS('OB History'!$B:$B,$A$41,'OB History'!N:N, 1)</f>
        <v>15</v>
      </c>
      <c r="Y41" s="2">
        <f>COUNTIFS('OB History'!$B:$B,$A$41,'OB History'!O:O, 1)</f>
        <v>1</v>
      </c>
      <c r="Z41" s="2">
        <f>COUNTIFS('OB History'!$B:$B,$A$41,'OB History'!P:P, 1)</f>
        <v>5</v>
      </c>
      <c r="AA41" s="2">
        <f>COUNTIFS('OB History'!$B:$B,$A$41,'OB History'!Q:Q, 1)</f>
        <v>0</v>
      </c>
      <c r="AB41" s="2">
        <f>COUNTIFS('OB History'!$B:$B,$A$41,'OB History'!R:R, 1)</f>
        <v>3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12</v>
      </c>
      <c r="AJ41" s="2">
        <f>COUNTIFS('OB History'!$B:$B,$A$41,'OB History'!Z:Z, 1)</f>
        <v>11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720</v>
      </c>
      <c r="I43" s="4">
        <f>AVERAGEIFS('OB History'!C:C,'OB History'!B:B,A43)</f>
        <v>21.818181818181817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19</v>
      </c>
      <c r="N43" s="88">
        <f>LOOKUP(2, 1/('OB History'!$B:$B=A43), 'OB History'!$AD:$AD)</f>
        <v>0.42424242424242425</v>
      </c>
      <c r="O43" s="34">
        <f>SUMIFS('OB History'!F:F,'OB History'!B:B,A43)</f>
        <v>65</v>
      </c>
      <c r="P43" s="2">
        <f>SUMIFS('OB History'!E:E,'OB History'!B:B,A43)-O43</f>
        <v>74</v>
      </c>
      <c r="Q43" s="88">
        <f>LOOKUP(2, 1/('OB History'!$B:$B=A43), 'OB History'!$AB:$AB)</f>
        <v>0.46666666666666667</v>
      </c>
      <c r="R43" s="34">
        <f>SUMIFS('OB History'!H:H,'OB History'!B:B,'Old Bow v2'!A43)</f>
        <v>284</v>
      </c>
      <c r="S43" s="2">
        <f>SUMIFS('OB History'!G:G,'OB History'!B:B,'Old Bow v2'!A43)-R43</f>
        <v>298</v>
      </c>
      <c r="T43" s="88">
        <f>LOOKUP(2, 1/('OB History'!$B:$B=A43), 'OB History'!$AC:$AC)</f>
        <v>0.4842424242424242</v>
      </c>
      <c r="U43" s="2">
        <f>COUNTIFS('OB History'!$B:$B,$A$43,'OB History'!K:K, 1)</f>
        <v>8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10</v>
      </c>
      <c r="AI43" s="2">
        <f>COUNTIFS('OB History'!$B:$B,$A$43,'OB History'!Y:Y, 1)</f>
        <v>7</v>
      </c>
      <c r="AJ43" s="2">
        <f>COUNTIFS('OB History'!$B:$B,$A$43,'OB History'!Z:Z, 1)</f>
        <v>8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263</v>
      </c>
      <c r="I44" s="4">
        <f>AVERAGEIFS('OB History'!C:C,'OB History'!B:B,A44)</f>
        <v>9.068965517241379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13</v>
      </c>
      <c r="M44" s="2">
        <f>COUNTIFS('OB History'!B:B,A44,'OB History'!D:D, 0)</f>
        <v>16</v>
      </c>
      <c r="N44" s="88">
        <f>LOOKUP(2, 1/('OB History'!$B:$B=A44), 'OB History'!$AD:$AD)</f>
        <v>0.44827586206896552</v>
      </c>
      <c r="O44" s="34">
        <f>SUMIFS('OB History'!F:F,'OB History'!B:B,A44)</f>
        <v>54</v>
      </c>
      <c r="P44" s="2">
        <f>SUMIFS('OB History'!E:E,'OB History'!B:B,A44)-O44</f>
        <v>62</v>
      </c>
      <c r="Q44" s="88">
        <f>LOOKUP(2, 1/('OB History'!$B:$B=A44), 'OB History'!$AB:$AB)</f>
        <v>0.44482758620689655</v>
      </c>
      <c r="R44" s="34">
        <f>SUMIFS('OB History'!H:H,'OB History'!B:B,'Old Bow v2'!A44)</f>
        <v>229</v>
      </c>
      <c r="S44" s="2">
        <f>SUMIFS('OB History'!G:G,'OB History'!B:B,'Old Bow v2'!A44)-R44</f>
        <v>252</v>
      </c>
      <c r="T44" s="88">
        <f>LOOKUP(2, 1/('OB History'!$B:$B=A44), 'OB History'!$AC:$AC)</f>
        <v>0.46931034482758632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4</v>
      </c>
      <c r="X44" s="2">
        <f>COUNTIFS('OB History'!$B:$B,$A$44,'OB History'!N:N, 1)</f>
        <v>9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6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6</v>
      </c>
      <c r="AI44" s="2">
        <f>COUNTIFS('OB History'!$B:$B,$A$44,'OB History'!Y:Y, 1)</f>
        <v>5</v>
      </c>
      <c r="AJ44" s="2">
        <f>COUNTIFS('OB History'!$B:$B,$A$44,'OB History'!Z:Z, 1)</f>
        <v>8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67</v>
      </c>
      <c r="I45" s="4">
        <f>AVERAGEIFS('OB History'!C:C,'OB History'!B:B,A45)</f>
        <v>7.4444444444444446</v>
      </c>
      <c r="J45" s="4">
        <f t="array" ref="J45">MEDIAN(IF('OB History'!B:B=A45, 'OB History'!C:C))</f>
        <v>5</v>
      </c>
      <c r="K45" s="35">
        <f t="array" ref="K45">MAX(IF('OB History'!B:B=A45, 'OB History'!C:C))</f>
        <v>16</v>
      </c>
      <c r="L45" s="34">
        <f>COUNTIFS('OB History'!B:B,A45,'OB History'!D:D, 1)</f>
        <v>1</v>
      </c>
      <c r="M45" s="2">
        <f>COUNTIFS('OB History'!B:B,A45,'OB History'!D:D, 0)</f>
        <v>8</v>
      </c>
      <c r="N45" s="88">
        <f>LOOKUP(2, 1/('OB History'!$B:$B=A45), 'OB History'!$AD:$AD)</f>
        <v>0.1111111111111111</v>
      </c>
      <c r="O45" s="34">
        <f>SUMIFS('OB History'!F:F,'OB History'!B:B,A45)</f>
        <v>11</v>
      </c>
      <c r="P45" s="2">
        <f>SUMIFS('OB History'!E:E,'OB History'!B:B,A45)-O45</f>
        <v>25</v>
      </c>
      <c r="Q45" s="88">
        <f>LOOKUP(2, 1/('OB History'!$B:$B=A45), 'OB History'!$AB:$AB)</f>
        <v>0.28333333333333333</v>
      </c>
      <c r="R45" s="34">
        <f>SUMIFS('OB History'!H:H,'OB History'!B:B,'Old Bow v2'!A45)</f>
        <v>63</v>
      </c>
      <c r="S45" s="2">
        <f>SUMIFS('OB History'!G:G,'OB History'!B:B,'Old Bow v2'!A45)-R45</f>
        <v>89</v>
      </c>
      <c r="T45" s="88">
        <f>LOOKUP(2, 1/('OB History'!$B:$B=A45), 'OB History'!$AC:$AC)</f>
        <v>0.40111111111111103</v>
      </c>
      <c r="U45" s="2">
        <f>COUNTIFS('OB History'!$B:$B,$A$45,'OB History'!K:K, 1)</f>
        <v>0</v>
      </c>
      <c r="V45" s="2">
        <f>COUNTIFS('OB History'!$B:$B,$A$45,'OB History'!L:L, 1)</f>
        <v>2</v>
      </c>
      <c r="W45" s="2">
        <f>COUNTIFS('OB History'!$B:$B,$A$45,'OB History'!M:M, 1)</f>
        <v>1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</v>
      </c>
      <c r="AH45" s="2">
        <f>COUNTIFS('OB History'!$B:$B,$A$45,'OB History'!X:X, 1)</f>
        <v>2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535</v>
      </c>
      <c r="I46" s="4">
        <f>AVERAGEIFS('OB History'!C:C,'OB History'!B:B,A46)</f>
        <v>19.814814814814813</v>
      </c>
      <c r="J46" s="4">
        <f t="array" ref="J46">MEDIAN(IF('OB History'!B:B=A46, 'OB History'!C:C))</f>
        <v>17</v>
      </c>
      <c r="K46" s="35">
        <f t="array" ref="K46">MAX(IF('OB History'!B:B=A46, 'OB History'!C:C))</f>
        <v>48</v>
      </c>
      <c r="L46" s="34">
        <f>COUNTIFS('OB History'!B:B,A46,'OB History'!D:D, 1)</f>
        <v>14</v>
      </c>
      <c r="M46" s="2">
        <f>COUNTIFS('OB History'!B:B,A46,'OB History'!D:D, 0)</f>
        <v>13</v>
      </c>
      <c r="N46" s="88">
        <f>LOOKUP(2, 1/('OB History'!$B:$B=A46), 'OB History'!$AD:$AD)</f>
        <v>0.51851851851851849</v>
      </c>
      <c r="O46" s="34">
        <f>SUMIFS('OB History'!F:F,'OB History'!B:B,A46)</f>
        <v>56</v>
      </c>
      <c r="P46" s="2">
        <f>SUMIFS('OB History'!E:E,'OB History'!B:B,A46)-O46</f>
        <v>56</v>
      </c>
      <c r="Q46" s="88">
        <f>LOOKUP(2, 1/('OB History'!$B:$B=A46), 'OB History'!$AB:$AB)</f>
        <v>0.50370370370370365</v>
      </c>
      <c r="R46" s="34">
        <f>SUMIFS('OB History'!H:H,'OB History'!B:B,'Old Bow v2'!A46)</f>
        <v>235</v>
      </c>
      <c r="S46" s="2">
        <f>SUMIFS('OB History'!G:G,'OB History'!B:B,'Old Bow v2'!A46)-R46</f>
        <v>237</v>
      </c>
      <c r="T46" s="88">
        <f>LOOKUP(2, 1/('OB History'!$B:$B=A46), 'OB History'!$AC:$AC)</f>
        <v>0.50074074074074082</v>
      </c>
      <c r="U46" s="2">
        <f>COUNTIFS('OB History'!$B:$B,$A$46,'OB History'!K:K, 1)</f>
        <v>3</v>
      </c>
      <c r="V46" s="2">
        <f>COUNTIFS('OB History'!$B:$B,$A$46,'OB History'!L:L, 1)</f>
        <v>4</v>
      </c>
      <c r="W46" s="2">
        <f>COUNTIFS('OB History'!$B:$B,$A$46,'OB History'!M:M, 1)</f>
        <v>0</v>
      </c>
      <c r="X46" s="2">
        <f>COUNTIFS('OB History'!$B:$B,$A$46,'OB History'!N:N, 1)</f>
        <v>6</v>
      </c>
      <c r="Y46" s="2">
        <f>COUNTIFS('OB History'!$B:$B,$A$46,'OB History'!O:O, 1)</f>
        <v>5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5</v>
      </c>
      <c r="AH46" s="2">
        <f>COUNTIFS('OB History'!$B:$B,$A$46,'OB History'!X:X, 1)</f>
        <v>6</v>
      </c>
      <c r="AI46" s="2">
        <f>COUNTIFS('OB History'!$B:$B,$A$46,'OB History'!Y:Y, 1)</f>
        <v>10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500</v>
      </c>
      <c r="I48" s="4">
        <f>AVERAGEIFS('OB History'!C:C,'OB History'!B:B,A48)</f>
        <v>20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14</v>
      </c>
      <c r="M48" s="2">
        <f>COUNTIFS('OB History'!B:B,A48,'OB History'!D:D, 0)</f>
        <v>11</v>
      </c>
      <c r="N48" s="88">
        <f>LOOKUP(2, 1/('OB History'!$B:$B=A48), 'OB History'!$AD:$AD)</f>
        <v>0.56000000000000005</v>
      </c>
      <c r="O48" s="34">
        <f>SUMIFS('OB History'!F:F,'OB History'!B:B,A48)</f>
        <v>55</v>
      </c>
      <c r="P48" s="2">
        <f>SUMIFS('OB History'!E:E,'OB History'!B:B,A48)-O48</f>
        <v>46</v>
      </c>
      <c r="Q48" s="88">
        <f>LOOKUP(2, 1/('OB History'!$B:$B=A48), 'OB History'!$AB:$AB)</f>
        <v>0.55199999999999994</v>
      </c>
      <c r="R48" s="34">
        <f>SUMIFS('OB History'!H:H,'OB History'!B:B,'Old Bow v2'!A48)</f>
        <v>209</v>
      </c>
      <c r="S48" s="2">
        <f>SUMIFS('OB History'!G:G,'OB History'!B:B,'Old Bow v2'!A48)-R48</f>
        <v>211</v>
      </c>
      <c r="T48" s="88">
        <f>LOOKUP(2, 1/('OB History'!$B:$B=A48), 'OB History'!$AC:$AC)</f>
        <v>0.49679999999999991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6</v>
      </c>
      <c r="X48" s="2">
        <f>COUNTIFS('OB History'!$B:$B,$A$48,'OB History'!N:N, 1)</f>
        <v>7</v>
      </c>
      <c r="Y48" s="2">
        <f>COUNTIFS('OB History'!$B:$B,$A$48,'OB History'!O:O, 1)</f>
        <v>3</v>
      </c>
      <c r="Z48" s="2">
        <f>COUNTIFS('OB History'!$B:$B,$A$48,'OB History'!P:P, 1)</f>
        <v>3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341</v>
      </c>
      <c r="I49" s="4">
        <f>AVERAGEIFS('OB History'!C:C,'OB History'!B:B,A49)</f>
        <v>17.94736842105263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10</v>
      </c>
      <c r="M49" s="2">
        <f>COUNTIFS('OB History'!B:B,A49,'OB History'!D:D, 0)</f>
        <v>9</v>
      </c>
      <c r="N49" s="88">
        <f>LOOKUP(2, 1/('OB History'!$B:$B=A49), 'OB History'!$AD:$AD)</f>
        <v>0.52631578947368418</v>
      </c>
      <c r="O49" s="34">
        <f>SUMIFS('OB History'!F:F,'OB History'!B:B,A49)</f>
        <v>39</v>
      </c>
      <c r="P49" s="2">
        <f>SUMIFS('OB History'!E:E,'OB History'!B:B,A49)-O49</f>
        <v>37</v>
      </c>
      <c r="Q49" s="88">
        <f>LOOKUP(2, 1/('OB History'!$B:$B=A49), 'OB History'!$AB:$AB)</f>
        <v>0.50263157894736832</v>
      </c>
      <c r="R49" s="34">
        <f>SUMIFS('OB History'!H:H,'OB History'!B:B,'Old Bow v2'!A49)</f>
        <v>159</v>
      </c>
      <c r="S49" s="2">
        <f>SUMIFS('OB History'!G:G,'OB History'!B:B,'Old Bow v2'!A49)-R49</f>
        <v>160</v>
      </c>
      <c r="T49" s="88">
        <f>LOOKUP(2, 1/('OB History'!$B:$B=A49), 'OB History'!$AC:$AC)</f>
        <v>0.49315789473684218</v>
      </c>
      <c r="U49" s="2">
        <f>COUNTIFS('OB History'!$B:$B,$A$49,'OB History'!K:K, 1)</f>
        <v>4</v>
      </c>
      <c r="V49" s="2">
        <f>COUNTIFS('OB History'!$B:$B,$A$49,'OB History'!L:L, 1)</f>
        <v>3</v>
      </c>
      <c r="W49" s="2">
        <f>COUNTIFS('OB History'!$B:$B,$A$49,'OB History'!M:M, 1)</f>
        <v>4</v>
      </c>
      <c r="X49" s="2">
        <f>COUNTIFS('OB History'!$B:$B,$A$49,'OB History'!N:N, 1)</f>
        <v>6</v>
      </c>
      <c r="Y49" s="2">
        <f>COUNTIFS('OB History'!$B:$B,$A$49,'OB History'!O:O, 1)</f>
        <v>1</v>
      </c>
      <c r="Z49" s="2">
        <f>COUNTIFS('OB History'!$B:$B,$A$49,'OB History'!P:P, 1)</f>
        <v>4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5</v>
      </c>
      <c r="AI49" s="2">
        <f>COUNTIFS('OB History'!$B:$B,$A$49,'OB History'!Y:Y, 1)</f>
        <v>4</v>
      </c>
      <c r="AJ49" s="2">
        <f>COUNTIFS('OB History'!$B:$B,$A$49,'OB History'!Z:Z, 1)</f>
        <v>4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20</v>
      </c>
      <c r="E50" s="3">
        <v>3</v>
      </c>
      <c r="F50" s="3"/>
      <c r="G50" s="3"/>
      <c r="H50" s="34">
        <f>SUMIFS('OB History'!C:C,'OB History'!B:B,A50)</f>
        <v>1744</v>
      </c>
      <c r="I50" s="4">
        <f>AVERAGEIFS('OB History'!C:C,'OB History'!B:B,A50)</f>
        <v>25.275362318840578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26</v>
      </c>
      <c r="M50" s="2">
        <f>COUNTIFS('OB History'!B:B,A50,'OB History'!D:D, 0)</f>
        <v>43</v>
      </c>
      <c r="N50" s="88">
        <f>LOOKUP(2, 1/('OB History'!$B:$B=A50), 'OB History'!$AD:$AD)</f>
        <v>0.37681159420289856</v>
      </c>
      <c r="O50" s="34">
        <f>SUMIFS('OB History'!F:F,'OB History'!B:B,A50)</f>
        <v>128</v>
      </c>
      <c r="P50" s="2">
        <f>SUMIFS('OB History'!E:E,'OB History'!B:B,A50)-O50</f>
        <v>155</v>
      </c>
      <c r="Q50" s="88">
        <f>LOOKUP(2, 1/('OB History'!$B:$B=A50), 'OB History'!$AB:$AB)</f>
        <v>0.45217391304347831</v>
      </c>
      <c r="R50" s="34">
        <f>SUMIFS('OB History'!H:H,'OB History'!B:B,'Old Bow v2'!A50)</f>
        <v>576</v>
      </c>
      <c r="S50" s="2">
        <f>SUMIFS('OB History'!G:G,'OB History'!B:B,'Old Bow v2'!A50)-R50</f>
        <v>600</v>
      </c>
      <c r="T50" s="88">
        <f>LOOKUP(2, 1/('OB History'!$B:$B=A50), 'OB History'!$AC:$AC)</f>
        <v>0.49289855072463745</v>
      </c>
      <c r="U50" s="2">
        <f>COUNTIFS('OB History'!$B:$B,$A$50,'OB History'!K:K, 1)</f>
        <v>8</v>
      </c>
      <c r="V50" s="2">
        <f>COUNTIFS('OB History'!$B:$B,$A$50,'OB History'!L:L, 1)</f>
        <v>12</v>
      </c>
      <c r="W50" s="2">
        <f>COUNTIFS('OB History'!$B:$B,$A$50,'OB History'!M:M, 1)</f>
        <v>3</v>
      </c>
      <c r="X50" s="2">
        <f>COUNTIFS('OB History'!$B:$B,$A$50,'OB History'!N:N, 1)</f>
        <v>12</v>
      </c>
      <c r="Y50" s="2">
        <f>COUNTIFS('OB History'!$B:$B,$A$50,'OB History'!O:O, 1)</f>
        <v>2</v>
      </c>
      <c r="Z50" s="2">
        <f>COUNTIFS('OB History'!$B:$B,$A$50,'OB History'!P:P, 1)</f>
        <v>12</v>
      </c>
      <c r="AA50" s="2">
        <f>COUNTIFS('OB History'!$B:$B,$A$50,'OB History'!Q:Q, 1)</f>
        <v>6</v>
      </c>
      <c r="AB50" s="2">
        <f>COUNTIFS('OB History'!$B:$B,$A$50,'OB History'!R:R, 1)</f>
        <v>7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23</v>
      </c>
      <c r="AI50" s="2">
        <f>COUNTIFS('OB History'!$B:$B,$A$50,'OB History'!Y:Y, 1)</f>
        <v>10</v>
      </c>
      <c r="AJ50" s="2">
        <f>COUNTIFS('OB History'!$B:$B,$A$50,'OB History'!Z:Z, 1)</f>
        <v>19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11</v>
      </c>
      <c r="E51" s="3">
        <v>1</v>
      </c>
      <c r="F51" s="3"/>
      <c r="G51" s="3"/>
      <c r="H51" s="34">
        <f>SUMIFS('OB History'!C:C,'OB History'!B:B,A51)</f>
        <v>1065</v>
      </c>
      <c r="I51" s="4">
        <f>AVERAGEIFS('OB History'!C:C,'OB History'!B:B,A51)</f>
        <v>18.684210526315791</v>
      </c>
      <c r="J51" s="4">
        <f t="array" ref="J51">MEDIAN(IF('OB History'!B:B=A51, 'OB History'!C:C))</f>
        <v>19</v>
      </c>
      <c r="K51" s="35">
        <f t="array" ref="K51">MAX(IF('OB History'!B:B=A51, 'OB History'!C:C))</f>
        <v>43</v>
      </c>
      <c r="L51" s="34">
        <f>COUNTIFS('OB History'!B:B,A51,'OB History'!D:D, 1)</f>
        <v>24</v>
      </c>
      <c r="M51" s="2">
        <f>COUNTIFS('OB History'!B:B,A51,'OB History'!D:D, 0)</f>
        <v>33</v>
      </c>
      <c r="N51" s="88">
        <f>LOOKUP(2, 1/('OB History'!$B:$B=A51), 'OB History'!$AD:$AD)</f>
        <v>0.42105263157894735</v>
      </c>
      <c r="O51" s="34">
        <f>SUMIFS('OB History'!F:F,'OB History'!B:B,A51)</f>
        <v>102</v>
      </c>
      <c r="P51" s="2">
        <f>SUMIFS('OB History'!E:E,'OB History'!B:B,A51)-O51</f>
        <v>133</v>
      </c>
      <c r="Q51" s="88">
        <f>LOOKUP(2, 1/('OB History'!$B:$B=A51), 'OB History'!$AB:$AB)</f>
        <v>0.40964912280701765</v>
      </c>
      <c r="R51" s="34">
        <f>SUMIFS('OB History'!H:H,'OB History'!B:B,'Old Bow v2'!A51)</f>
        <v>468</v>
      </c>
      <c r="S51" s="2">
        <f>SUMIFS('OB History'!G:G,'OB History'!B:B,'Old Bow v2'!A51)-R51</f>
        <v>512</v>
      </c>
      <c r="T51" s="88">
        <f>LOOKUP(2, 1/('OB History'!$B:$B=A51), 'OB History'!$AC:$AC)</f>
        <v>0.46456140350877173</v>
      </c>
      <c r="U51" s="2">
        <f>COUNTIFS('OB History'!$B:$B,$A$51,'OB History'!K:K, 1)</f>
        <v>7</v>
      </c>
      <c r="V51" s="2">
        <f>COUNTIFS('OB History'!$B:$B,$A$51,'OB History'!L:L, 1)</f>
        <v>6</v>
      </c>
      <c r="W51" s="2">
        <f>COUNTIFS('OB History'!$B:$B,$A$51,'OB History'!M:M, 1)</f>
        <v>4</v>
      </c>
      <c r="X51" s="2">
        <f>COUNTIFS('OB History'!$B:$B,$A$51,'OB History'!N:N, 1)</f>
        <v>16</v>
      </c>
      <c r="Y51" s="2">
        <f>COUNTIFS('OB History'!$B:$B,$A$51,'OB History'!O:O, 1)</f>
        <v>5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6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7</v>
      </c>
      <c r="AH51" s="2">
        <f>COUNTIFS('OB History'!$B:$B,$A$51,'OB History'!X:X, 1)</f>
        <v>10</v>
      </c>
      <c r="AI51" s="2">
        <f>COUNTIFS('OB History'!$B:$B,$A$51,'OB History'!Y:Y, 1)</f>
        <v>13</v>
      </c>
      <c r="AJ51" s="2">
        <f>COUNTIFS('OB History'!$B:$B,$A$51,'OB History'!Z:Z, 1)</f>
        <v>13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1149</v>
      </c>
      <c r="I52" s="4">
        <f>AVERAGEIFS('OB History'!C:C,'OB History'!B:B,A52)</f>
        <v>23.9375</v>
      </c>
      <c r="J52" s="4">
        <f t="array" ref="J52">MEDIAN(IF('OB History'!B:B=A52, 'OB History'!C:C))</f>
        <v>20.5</v>
      </c>
      <c r="K52" s="35">
        <f t="array" ref="K52">MAX(IF('OB History'!B:B=A52, 'OB History'!C:C))</f>
        <v>66</v>
      </c>
      <c r="L52" s="34">
        <f>COUNTIFS('OB History'!B:B,A52,'OB History'!D:D, 1)</f>
        <v>35</v>
      </c>
      <c r="M52" s="2">
        <f>COUNTIFS('OB History'!B:B,A52,'OB History'!D:D, 0)</f>
        <v>13</v>
      </c>
      <c r="N52" s="88">
        <f>LOOKUP(2, 1/('OB History'!$B:$B=A52), 'OB History'!$AD:$AD)</f>
        <v>0.72916666666666663</v>
      </c>
      <c r="O52" s="34">
        <f>SUMIFS('OB History'!F:F,'OB History'!B:B,A52)</f>
        <v>122</v>
      </c>
      <c r="P52" s="2">
        <f>SUMIFS('OB History'!E:E,'OB History'!B:B,A52)-O52</f>
        <v>71</v>
      </c>
      <c r="Q52" s="88">
        <f>LOOKUP(2, 1/('OB History'!$B:$B=A52), 'OB History'!$AB:$AB)</f>
        <v>0.65729166666666672</v>
      </c>
      <c r="R52" s="34">
        <f>SUMIFS('OB History'!H:H,'OB History'!B:B,'Old Bow v2'!A52)</f>
        <v>462</v>
      </c>
      <c r="S52" s="2">
        <f>SUMIFS('OB History'!G:G,'OB History'!B:B,'Old Bow v2'!A52)-R52</f>
        <v>352</v>
      </c>
      <c r="T52" s="88">
        <f>LOOKUP(2, 1/('OB History'!$B:$B=A52), 'OB History'!$AC:$AC)</f>
        <v>0.57979166666666659</v>
      </c>
      <c r="U52" s="2">
        <f>COUNTIFS('OB History'!$B:$B,$A$52,'OB History'!K:K, 1)</f>
        <v>7</v>
      </c>
      <c r="V52" s="2">
        <f>COUNTIFS('OB History'!$B:$B,$A$52,'OB History'!L:L, 1)</f>
        <v>12</v>
      </c>
      <c r="W52" s="2">
        <f>COUNTIFS('OB History'!$B:$B,$A$52,'OB History'!M:M, 1)</f>
        <v>13</v>
      </c>
      <c r="X52" s="2">
        <f>COUNTIFS('OB History'!$B:$B,$A$52,'OB History'!N:N, 1)</f>
        <v>15</v>
      </c>
      <c r="Y52" s="2">
        <f>COUNTIFS('OB History'!$B:$B,$A$52,'OB History'!O:O, 1)</f>
        <v>3</v>
      </c>
      <c r="Z52" s="2">
        <f>COUNTIFS('OB History'!$B:$B,$A$52,'OB History'!P:P, 1)</f>
        <v>10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8</v>
      </c>
      <c r="AJ52" s="2">
        <f>COUNTIFS('OB History'!$B:$B,$A$52,'OB History'!Z:Z, 1)</f>
        <v>15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556</v>
      </c>
      <c r="I54" s="4">
        <f>AVERAGEIFS('OB History'!C:C,'OB History'!B:B,A54)</f>
        <v>21.384615384615383</v>
      </c>
      <c r="J54" s="4">
        <f t="array" ref="J54">MEDIAN(IF('OB History'!B:B=A54, 'OB History'!C:C))</f>
        <v>18.5</v>
      </c>
      <c r="K54" s="35">
        <f t="array" ref="K54">MAX(IF('OB History'!B:B=A54, 'OB History'!C:C))</f>
        <v>50</v>
      </c>
      <c r="L54" s="34">
        <f>COUNTIFS('OB History'!B:B,A54,'OB History'!D:D, 1)</f>
        <v>18</v>
      </c>
      <c r="M54" s="2">
        <f>COUNTIFS('OB History'!B:B,A54,'OB History'!D:D, 0)</f>
        <v>8</v>
      </c>
      <c r="N54" s="88">
        <f>LOOKUP(2, 1/('OB History'!$B:$B=A54), 'OB History'!$AD:$AD)</f>
        <v>0.69230769230769229</v>
      </c>
      <c r="O54" s="34">
        <f>SUMIFS('OB History'!F:F,'OB History'!B:B,A54)</f>
        <v>61</v>
      </c>
      <c r="P54" s="2">
        <f>SUMIFS('OB History'!E:E,'OB History'!B:B,A54)-O54</f>
        <v>42</v>
      </c>
      <c r="Q54" s="88">
        <f>LOOKUP(2, 1/('OB History'!$B:$B=A54), 'OB History'!$AB:$AB)</f>
        <v>0.59423076923076923</v>
      </c>
      <c r="R54" s="34">
        <f>SUMIFS('OB History'!H:H,'OB History'!B:B,'Old Bow v2'!A54)</f>
        <v>235</v>
      </c>
      <c r="S54" s="2">
        <f>SUMIFS('OB History'!G:G,'OB History'!B:B,'Old Bow v2'!A54)-R54</f>
        <v>197</v>
      </c>
      <c r="T54" s="88">
        <f>LOOKUP(2, 1/('OB History'!$B:$B=A54), 'OB History'!$AC:$AC)</f>
        <v>0.54192307692307684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9</v>
      </c>
      <c r="X54" s="2">
        <f>COUNTIFS('OB History'!$B:$B,$A$54,'OB History'!N:N, 1)</f>
        <v>7</v>
      </c>
      <c r="Y54" s="2">
        <f>COUNTIFS('OB History'!$B:$B,$A$54,'OB History'!O:O, 1)</f>
        <v>1</v>
      </c>
      <c r="Z54" s="2">
        <f>COUNTIFS('OB History'!$B:$B,$A$54,'OB History'!P:P, 1)</f>
        <v>3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4</v>
      </c>
      <c r="AH54" s="2">
        <f>COUNTIFS('OB History'!$B:$B,$A$54,'OB History'!X:X, 1)</f>
        <v>10</v>
      </c>
      <c r="AI54" s="2">
        <f>COUNTIFS('OB History'!$B:$B,$A$54,'OB History'!Y:Y, 1)</f>
        <v>4</v>
      </c>
      <c r="AJ54" s="2">
        <f>COUNTIFS('OB History'!$B:$B,$A$54,'OB History'!Z:Z, 1)</f>
        <v>10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182</v>
      </c>
      <c r="I57" s="4">
        <f>AVERAGEIFS('OB History'!C:C,'OB History'!B:B,A57)</f>
        <v>18.2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7</v>
      </c>
      <c r="M57" s="2">
        <f>COUNTIFS('OB History'!B:B,A57,'OB History'!D:D, 0)</f>
        <v>3</v>
      </c>
      <c r="N57" s="88">
        <f>LOOKUP(2, 1/('OB History'!$B:$B=A57), 'OB History'!$AD:$AD)</f>
        <v>0.7</v>
      </c>
      <c r="O57" s="34">
        <f>SUMIFS('OB History'!F:F,'OB History'!B:B,A57)</f>
        <v>26</v>
      </c>
      <c r="P57" s="2">
        <f>SUMIFS('OB History'!E:E,'OB History'!B:B,A57)-O57</f>
        <v>19</v>
      </c>
      <c r="Q57" s="88">
        <f>LOOKUP(2, 1/('OB History'!$B:$B=A57), 'OB History'!$AB:$AB)</f>
        <v>0.60499999999999998</v>
      </c>
      <c r="R57" s="34">
        <f>SUMIFS('OB History'!H:H,'OB History'!B:B,'Old Bow v2'!A57)</f>
        <v>99</v>
      </c>
      <c r="S57" s="2">
        <f>SUMIFS('OB History'!G:G,'OB History'!B:B,'Old Bow v2'!A57)-R57</f>
        <v>86</v>
      </c>
      <c r="T57" s="88">
        <f>LOOKUP(2, 1/('OB History'!$B:$B=A57), 'OB History'!$AC:$AC)</f>
        <v>0.54500000000000004</v>
      </c>
      <c r="U57" s="2">
        <f>COUNTIFS('OB History'!$B:$B,$A$57,'OB History'!K:K, 1)</f>
        <v>1</v>
      </c>
      <c r="V57" s="2">
        <f>COUNTIFS('OB History'!$B:$B,$A$57,'OB History'!L:L, 1)</f>
        <v>1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4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4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3</v>
      </c>
      <c r="E58" s="3"/>
      <c r="F58" s="3"/>
      <c r="G58" s="3"/>
      <c r="H58" s="34">
        <f>SUMIFS('OB History'!C:C,'OB History'!B:B,A58)</f>
        <v>522</v>
      </c>
      <c r="I58" s="4">
        <f>AVERAGEIFS('OB History'!C:C,'OB History'!B:B,A58)</f>
        <v>23.727272727272727</v>
      </c>
      <c r="J58" s="4">
        <f t="array" ref="J58">MEDIAN(IF('OB History'!B:B=A58, 'OB History'!C:C))</f>
        <v>20.5</v>
      </c>
      <c r="K58" s="35">
        <f t="array" ref="K58">MAX(IF('OB History'!B:B=A58, 'OB History'!C:C))</f>
        <v>53</v>
      </c>
      <c r="L58" s="34">
        <f>COUNTIFS('OB History'!B:B,A58,'OB History'!D:D, 1)</f>
        <v>12</v>
      </c>
      <c r="M58" s="2">
        <f>COUNTIFS('OB History'!B:B,A58,'OB History'!D:D, 0)</f>
        <v>10</v>
      </c>
      <c r="N58" s="88">
        <f>LOOKUP(2, 1/('OB History'!$B:$B=A58), 'OB History'!$AD:$AD)</f>
        <v>0.54545454545454541</v>
      </c>
      <c r="O58" s="34">
        <f>SUMIFS('OB History'!F:F,'OB History'!B:B,A58)</f>
        <v>45</v>
      </c>
      <c r="P58" s="2">
        <f>SUMIFS('OB History'!E:E,'OB History'!B:B,A58)-O58</f>
        <v>45</v>
      </c>
      <c r="Q58" s="88">
        <f>LOOKUP(2, 1/('OB History'!$B:$B=A58), 'OB History'!$AB:$AB)</f>
        <v>0.4977272727272728</v>
      </c>
      <c r="R58" s="34">
        <f>SUMIFS('OB History'!H:H,'OB History'!B:B,'Old Bow v2'!A58)</f>
        <v>184</v>
      </c>
      <c r="S58" s="2">
        <f>SUMIFS('OB History'!G:G,'OB History'!B:B,'Old Bow v2'!A58)-R58</f>
        <v>182</v>
      </c>
      <c r="T58" s="88">
        <f>LOOKUP(2, 1/('OB History'!$B:$B=A58), 'OB History'!$AC:$AC)</f>
        <v>0.49500000000000005</v>
      </c>
      <c r="U58" s="2">
        <f>COUNTIFS('OB History'!$B:$B,$A$58,'OB History'!K:K, 1)</f>
        <v>4</v>
      </c>
      <c r="V58" s="2">
        <f>COUNTIFS('OB History'!$B:$B,$A$58,'OB History'!L:L, 1)</f>
        <v>6</v>
      </c>
      <c r="W58" s="2">
        <f>COUNTIFS('OB History'!$B:$B,$A$58,'OB History'!M:M, 1)</f>
        <v>4</v>
      </c>
      <c r="X58" s="2">
        <f>COUNTIFS('OB History'!$B:$B,$A$58,'OB History'!N:N, 1)</f>
        <v>2</v>
      </c>
      <c r="Y58" s="2">
        <f>COUNTIFS('OB History'!$B:$B,$A$58,'OB History'!O:O, 1)</f>
        <v>4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4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7</v>
      </c>
    </row>
    <row r="59" spans="1:36" x14ac:dyDescent="0.25">
      <c r="A59" s="2" t="s">
        <v>107</v>
      </c>
      <c r="B59" s="6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54</v>
      </c>
      <c r="I59" s="4">
        <f>AVERAGEIFS('OB History'!C:C,'OB History'!B:B,A59)</f>
        <v>18</v>
      </c>
      <c r="J59" s="4">
        <f t="array" ref="J59">MEDIAN(IF('OB History'!B:B=A59, 'OB History'!C:C))</f>
        <v>20</v>
      </c>
      <c r="K59" s="35">
        <f t="array" ref="K59">MAX(IF('OB History'!B:B=A59, 'OB History'!C:C))</f>
        <v>20</v>
      </c>
      <c r="L59" s="34">
        <f>COUNTIFS('OB History'!B:B,A59,'OB History'!D:D, 1)</f>
        <v>0</v>
      </c>
      <c r="M59" s="2">
        <f>COUNTIFS('OB History'!B:B,A59,'OB History'!D:D, 0)</f>
        <v>3</v>
      </c>
      <c r="N59" s="88">
        <f>LOOKUP(2, 1/('OB History'!$B:$B=A59), 'OB History'!$AD:$AD)</f>
        <v>0</v>
      </c>
      <c r="O59" s="34">
        <f>SUMIFS('OB History'!F:F,'OB History'!B:B,A59)</f>
        <v>4</v>
      </c>
      <c r="P59" s="2">
        <f>SUMIFS('OB History'!E:E,'OB History'!B:B,A59)-O59</f>
        <v>9</v>
      </c>
      <c r="Q59" s="88">
        <f>LOOKUP(2, 1/('OB History'!$B:$B=A59), 'OB History'!$AB:$AB)</f>
        <v>0.3</v>
      </c>
      <c r="R59" s="34">
        <f>SUMIFS('OB History'!H:H,'OB History'!B:B,'Old Bow v2'!A59)</f>
        <v>24</v>
      </c>
      <c r="S59" s="2">
        <f>SUMIFS('OB History'!G:G,'OB History'!B:B,'Old Bow v2'!A59)-R59</f>
        <v>30</v>
      </c>
      <c r="T59" s="88">
        <f>LOOKUP(2, 1/('OB History'!$B:$B=A59), 'OB History'!$AC:$AC)</f>
        <v>0.44</v>
      </c>
      <c r="U59" s="2">
        <f>COUNTIFS('OB History'!$B:$B,$A$59,'OB History'!K:K, 1)</f>
        <v>1</v>
      </c>
      <c r="V59" s="2">
        <f>COUNTIFS('OB History'!$B:$B,$A$59,'OB History'!L:L, 1)</f>
        <v>1</v>
      </c>
      <c r="W59" s="2">
        <f>COUNTIFS('OB History'!$B:$B,$A$59,'OB History'!M:M, 1)</f>
        <v>1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0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x14ac:dyDescent="0.25">
      <c r="A60" s="2" t="s">
        <v>55</v>
      </c>
      <c r="B60" s="2" t="s">
        <v>79</v>
      </c>
      <c r="C60" s="2" t="s">
        <v>79</v>
      </c>
      <c r="D60" s="3">
        <v>1</v>
      </c>
      <c r="E60" s="3"/>
      <c r="F60" s="3"/>
      <c r="G60" s="3"/>
      <c r="H60" s="34">
        <f>SUMIFS('OB History'!C:C,'OB History'!B:B,A60)</f>
        <v>220</v>
      </c>
      <c r="I60" s="4">
        <f>AVERAGEIFS('OB History'!C:C,'OB History'!B:B,A60)</f>
        <v>10.476190476190476</v>
      </c>
      <c r="J60" s="4">
        <f t="array" ref="J60">MEDIAN(IF('OB History'!B:B=A60, 'OB History'!C:C))</f>
        <v>9</v>
      </c>
      <c r="K60" s="35">
        <f t="array" ref="K60">MAX(IF('OB History'!B:B=A60, 'OB History'!C:C))</f>
        <v>20</v>
      </c>
      <c r="L60" s="34">
        <f>COUNTIFS('OB History'!B:B,A60,'OB History'!D:D, 1)</f>
        <v>11</v>
      </c>
      <c r="M60" s="2">
        <f>COUNTIFS('OB History'!B:B,A60,'OB History'!D:D, 0)</f>
        <v>10</v>
      </c>
      <c r="N60" s="88">
        <f>LOOKUP(2, 1/('OB History'!$B:$B=A60), 'OB History'!$AD:$AD)</f>
        <v>0.52380952380952384</v>
      </c>
      <c r="O60" s="34">
        <f>SUMIFS('OB History'!F:F,'OB History'!B:B,A60)</f>
        <v>45</v>
      </c>
      <c r="P60" s="2">
        <f>SUMIFS('OB History'!E:E,'OB History'!B:B,A60)-O60</f>
        <v>42</v>
      </c>
      <c r="Q60" s="88">
        <f>LOOKUP(2, 1/('OB History'!$B:$B=A60), 'OB History'!$AB:$AB)</f>
        <v>0.52380952380952384</v>
      </c>
      <c r="R60" s="34">
        <f>SUMIFS('OB History'!H:H,'OB History'!B:B,'Old Bow v2'!A60)</f>
        <v>185</v>
      </c>
      <c r="S60" s="2">
        <f>SUMIFS('OB History'!G:G,'OB History'!B:B,'Old Bow v2'!A60)-R60</f>
        <v>174</v>
      </c>
      <c r="T60" s="88">
        <f>LOOKUP(2, 1/('OB History'!$B:$B=A60), 'OB History'!$AC:$AC)</f>
        <v>0.51523809523809527</v>
      </c>
      <c r="U60" s="2">
        <f>COUNTIFS('OB History'!$B:$B,$A$60,'OB History'!K:K, 1)</f>
        <v>3</v>
      </c>
      <c r="V60" s="2">
        <f>COUNTIFS('OB History'!$B:$B,$A$60,'OB History'!L:L, 1)</f>
        <v>4</v>
      </c>
      <c r="W60" s="2">
        <f>COUNTIFS('OB History'!$B:$B,$A$60,'OB History'!M:M, 1)</f>
        <v>1</v>
      </c>
      <c r="X60" s="2">
        <f>COUNTIFS('OB History'!$B:$B,$A$60,'OB History'!N:N, 1)</f>
        <v>8</v>
      </c>
      <c r="Y60" s="2">
        <f>COUNTIFS('OB History'!$B:$B,$A$60,'OB History'!O:O, 1)</f>
        <v>1</v>
      </c>
      <c r="Z60" s="2">
        <f>COUNTIFS('OB History'!$B:$B,$A$60,'OB History'!P:P, 1)</f>
        <v>2</v>
      </c>
      <c r="AA60" s="2">
        <f>COUNTIFS('OB History'!$B:$B,$A$60,'OB History'!Q:Q, 1)</f>
        <v>2</v>
      </c>
      <c r="AB60" s="2">
        <f>COUNTIFS('OB History'!$B:$B,$A$60,'OB History'!R:R, 1)</f>
        <v>1</v>
      </c>
      <c r="AC60" s="2">
        <f>COUNTIFS('OB History'!$B:$B,$A$60,'OB History'!S:S, 1)</f>
        <v>0</v>
      </c>
      <c r="AD60" s="2">
        <f>COUNTIFS('OB History'!$B:$B,$A$60,'OB History'!T:T, 1)</f>
        <v>1</v>
      </c>
      <c r="AE60" s="2">
        <f>COUNTIFS('OB History'!$B:$B,$A$60,'OB History'!U:U, 1)</f>
        <v>1</v>
      </c>
      <c r="AF60" s="2">
        <f>COUNTIFS('OB History'!$B:$B,$A$60,'OB History'!V:V, 1)</f>
        <v>0</v>
      </c>
      <c r="AG60" s="2">
        <f>COUNTIFS('OB History'!$B:$B,$A$60,'OB History'!W:W, 1)</f>
        <v>3</v>
      </c>
      <c r="AH60" s="2">
        <f>COUNTIFS('OB History'!$B:$B,$A$60,'OB History'!X:X, 1)</f>
        <v>8</v>
      </c>
      <c r="AI60" s="2">
        <f>COUNTIFS('OB History'!$B:$B,$A$60,'OB History'!Y:Y, 1)</f>
        <v>4</v>
      </c>
      <c r="AJ60" s="2">
        <f>COUNTIFS('OB History'!$B:$B,$A$60,'OB History'!Z:Z, 1)</f>
        <v>6</v>
      </c>
    </row>
  </sheetData>
  <autoFilter ref="A1:AJ6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528"/>
  <sheetViews>
    <sheetView workbookViewId="0">
      <pane ySplit="1" topLeftCell="A1489" activePane="bottomLeft" state="frozen"/>
      <selection pane="bottomLeft" activeCell="F1533" sqref="F153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  <row r="1404" spans="1:30" x14ac:dyDescent="0.25">
      <c r="A1404" s="85">
        <v>46197</v>
      </c>
      <c r="B1404" t="s">
        <v>148</v>
      </c>
      <c r="C1404">
        <v>22</v>
      </c>
      <c r="D1404" s="86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86">
        <f>AVERAGEIFS($C$2:C1404, $B$2:B1404, B1404)</f>
        <v>13.415094339622641</v>
      </c>
      <c r="AB1404" s="86">
        <f>AVERAGEIFS($I$2:I1404, $B$2:B1404, B1404)</f>
        <v>0.49905660377358485</v>
      </c>
      <c r="AC1404" s="86">
        <f>AVERAGEIFS($J$2:J1404, $B$2:B1404, B1404)</f>
        <v>0.49905660377358491</v>
      </c>
      <c r="AD1404" s="86">
        <f>AVERAGEIFS($D$2:D1404, $B$2:B1404, B1404)</f>
        <v>0.45283018867924529</v>
      </c>
    </row>
    <row r="1405" spans="1:30" x14ac:dyDescent="0.25">
      <c r="A1405" s="85">
        <v>46197</v>
      </c>
      <c r="B1405" t="s">
        <v>13</v>
      </c>
      <c r="C1405">
        <v>27</v>
      </c>
      <c r="D1405" s="86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86">
        <f>AVERAGEIFS($C$2:C1405, $B$2:B1405, B1405)</f>
        <v>25.735632183908045</v>
      </c>
      <c r="AB1405" s="86">
        <f>AVERAGEIFS($I$2:I1405, $B$2:B1405, B1405)</f>
        <v>0.53965517241379313</v>
      </c>
      <c r="AC1405" s="86">
        <f>AVERAGEIFS($J$2:J1405, $B$2:B1405, B1405)</f>
        <v>0.5282758620689656</v>
      </c>
      <c r="AD1405" s="86">
        <f>AVERAGEIFS($D$2:D1405, $B$2:B1405, B1405)</f>
        <v>0.57471264367816088</v>
      </c>
    </row>
    <row r="1406" spans="1:30" x14ac:dyDescent="0.25">
      <c r="A1406" s="85">
        <v>46197</v>
      </c>
      <c r="B1406" t="s">
        <v>3</v>
      </c>
      <c r="C1406">
        <v>25</v>
      </c>
      <c r="D1406" s="86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86">
        <f>AVERAGEIFS($C$2:C1406, $B$2:B1406, B1406)</f>
        <v>22.944444444444443</v>
      </c>
      <c r="AB1406" s="86">
        <f>AVERAGEIFS($I$2:I1406, $B$2:B1406, B1406)</f>
        <v>0.46944444444444439</v>
      </c>
      <c r="AC1406" s="86">
        <f>AVERAGEIFS($J$2:J1406, $B$2:B1406, B1406)</f>
        <v>0.49611111111111111</v>
      </c>
      <c r="AD1406" s="86">
        <f>AVERAGEIFS($D$2:D1406, $B$2:B1406, B1406)</f>
        <v>0.5</v>
      </c>
    </row>
    <row r="1407" spans="1:30" x14ac:dyDescent="0.25">
      <c r="A1407" s="85">
        <v>46197</v>
      </c>
      <c r="B1407" t="s">
        <v>139</v>
      </c>
      <c r="C1407">
        <v>8</v>
      </c>
      <c r="D1407" s="86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86">
        <f>AVERAGEIFS($C$2:C1407, $B$2:B1407, B1407)</f>
        <v>11.657894736842104</v>
      </c>
      <c r="AB1407" s="86">
        <f>AVERAGEIFS($I$2:I1407, $B$2:B1407, B1407)</f>
        <v>0.45131578947368417</v>
      </c>
      <c r="AC1407" s="86">
        <f>AVERAGEIFS($J$2:J1407, $B$2:B1407, B1407)</f>
        <v>0.48999999999999994</v>
      </c>
      <c r="AD1407" s="86">
        <f>AVERAGEIFS($D$2:D1407, $B$2:B1407, B1407)</f>
        <v>0.47368421052631576</v>
      </c>
    </row>
    <row r="1408" spans="1:30" x14ac:dyDescent="0.25">
      <c r="A1408" s="85">
        <v>46197</v>
      </c>
      <c r="B1408" t="s">
        <v>29</v>
      </c>
      <c r="C1408">
        <v>9</v>
      </c>
      <c r="D1408" s="86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86">
        <f>AVERAGEIFS($C$2:C1408, $B$2:B1408, B1408)</f>
        <v>11.014084507042254</v>
      </c>
      <c r="AB1408" s="86">
        <f>AVERAGEIFS($I$2:I1408, $B$2:B1408, B1408)</f>
        <v>0.45563380281690141</v>
      </c>
      <c r="AC1408" s="86">
        <f>AVERAGEIFS($J$2:J1408, $B$2:B1408, B1408)</f>
        <v>0.49098591549295773</v>
      </c>
      <c r="AD1408" s="86">
        <f>AVERAGEIFS($D$2:D1408, $B$2:B1408, B1408)</f>
        <v>0.42253521126760563</v>
      </c>
    </row>
    <row r="1409" spans="1:30" x14ac:dyDescent="0.25">
      <c r="A1409" s="85">
        <v>46197</v>
      </c>
      <c r="B1409" t="s">
        <v>214</v>
      </c>
      <c r="C1409">
        <v>21</v>
      </c>
      <c r="D1409" s="86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86">
        <f>AVERAGEIFS($C$2:C1409, $B$2:B1409, B1409)</f>
        <v>11.2</v>
      </c>
      <c r="AB1409" s="86">
        <f>AVERAGEIFS($I$2:I1409, $B$2:B1409, B1409)</f>
        <v>0.65</v>
      </c>
      <c r="AC1409" s="86">
        <f>AVERAGEIFS($J$2:J1409, $B$2:B1409, B1409)</f>
        <v>0.55200000000000005</v>
      </c>
      <c r="AD1409" s="86">
        <f>AVERAGEIFS($D$2:D1409, $B$2:B1409, B1409)</f>
        <v>0.6</v>
      </c>
    </row>
    <row r="1410" spans="1:30" x14ac:dyDescent="0.25">
      <c r="A1410" s="85">
        <v>46197</v>
      </c>
      <c r="B1410" t="s">
        <v>137</v>
      </c>
      <c r="C1410">
        <v>7</v>
      </c>
      <c r="D1410" s="86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86">
        <f>AVERAGEIFS($C$2:C1410, $B$2:B1410, B1410)</f>
        <v>8.3076923076923084</v>
      </c>
      <c r="AB1410" s="86">
        <f>AVERAGEIFS($I$2:I1410, $B$2:B1410, B1410)</f>
        <v>0.48076923076923078</v>
      </c>
      <c r="AC1410" s="86">
        <f>AVERAGEIFS($J$2:J1410, $B$2:B1410, B1410)</f>
        <v>0.47769230769230764</v>
      </c>
      <c r="AD1410" s="86">
        <f>AVERAGEIFS($D$2:D1410, $B$2:B1410, B1410)</f>
        <v>0.46153846153846156</v>
      </c>
    </row>
    <row r="1411" spans="1:30" x14ac:dyDescent="0.25">
      <c r="A1411" s="85">
        <v>46197</v>
      </c>
      <c r="B1411" t="s">
        <v>155</v>
      </c>
      <c r="C1411">
        <v>25</v>
      </c>
      <c r="D1411" s="86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86">
        <f>AVERAGEIFS($C$2:C1411, $B$2:B1411, B1411)</f>
        <v>18</v>
      </c>
      <c r="AB1411" s="86">
        <f>AVERAGEIFS($I$2:I1411, $B$2:B1411, B1411)</f>
        <v>0.38137254901960782</v>
      </c>
      <c r="AC1411" s="86">
        <f>AVERAGEIFS($J$2:J1411, $B$2:B1411, B1411)</f>
        <v>0.4533333333333332</v>
      </c>
      <c r="AD1411" s="86">
        <f>AVERAGEIFS($D$2:D1411, $B$2:B1411, B1411)</f>
        <v>0.35294117647058826</v>
      </c>
    </row>
    <row r="1412" spans="1:30" x14ac:dyDescent="0.25">
      <c r="A1412" s="85">
        <v>46197</v>
      </c>
      <c r="B1412" t="s">
        <v>4</v>
      </c>
      <c r="C1412">
        <v>30</v>
      </c>
      <c r="D1412" s="86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86">
        <f>AVERAGEIFS($C$2:C1412, $B$2:B1412, B1412)</f>
        <v>21.842105263157894</v>
      </c>
      <c r="AB1412" s="86">
        <f>AVERAGEIFS($I$2:I1412, $B$2:B1412, B1412)</f>
        <v>0.51052631578947372</v>
      </c>
      <c r="AC1412" s="86">
        <f>AVERAGEIFS($J$2:J1412, $B$2:B1412, B1412)</f>
        <v>0.4947368421052632</v>
      </c>
      <c r="AD1412" s="86">
        <f>AVERAGEIFS($D$2:D1412, $B$2:B1412, B1412)</f>
        <v>0.57894736842105265</v>
      </c>
    </row>
    <row r="1413" spans="1:30" x14ac:dyDescent="0.25">
      <c r="A1413" s="85">
        <v>46197</v>
      </c>
      <c r="B1413" t="s">
        <v>113</v>
      </c>
      <c r="C1413">
        <v>31</v>
      </c>
      <c r="D1413" s="86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86">
        <f>AVERAGEIFS($C$2:C1413, $B$2:B1413, B1413)</f>
        <v>21</v>
      </c>
      <c r="AB1413" s="86">
        <f>AVERAGEIFS($I$2:I1413, $B$2:B1413, B1413)</f>
        <v>0.59583333333333333</v>
      </c>
      <c r="AC1413" s="86">
        <f>AVERAGEIFS($J$2:J1413, $B$2:B1413, B1413)</f>
        <v>0.53749999999999998</v>
      </c>
      <c r="AD1413" s="86">
        <f>AVERAGEIFS($D$2:D1413, $B$2:B1413, B1413)</f>
        <v>0.70833333333333337</v>
      </c>
    </row>
    <row r="1414" spans="1:30" x14ac:dyDescent="0.25">
      <c r="A1414" s="85">
        <v>46197</v>
      </c>
      <c r="B1414" t="s">
        <v>26</v>
      </c>
      <c r="C1414">
        <v>15</v>
      </c>
      <c r="D1414" s="86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86">
        <f>AVERAGEIFS($C$2:C1414, $B$2:B1414, B1414)</f>
        <v>13.688888888888888</v>
      </c>
      <c r="AB1414" s="86">
        <f>AVERAGEIFS($I$2:I1414, $B$2:B1414, B1414)</f>
        <v>0.62222222222222212</v>
      </c>
      <c r="AC1414" s="86">
        <f>AVERAGEIFS($J$2:J1414, $B$2:B1414, B1414)</f>
        <v>0.54577777777777781</v>
      </c>
      <c r="AD1414" s="86">
        <f>AVERAGEIFS($D$2:D1414, $B$2:B1414, B1414)</f>
        <v>0.66666666666666663</v>
      </c>
    </row>
    <row r="1415" spans="1:30" x14ac:dyDescent="0.25">
      <c r="A1415" s="85">
        <v>46197</v>
      </c>
      <c r="B1415" t="s">
        <v>140</v>
      </c>
      <c r="C1415">
        <v>10</v>
      </c>
      <c r="D1415" s="86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86">
        <f>AVERAGEIFS($C$2:C1415, $B$2:B1415, B1415)</f>
        <v>9.8249999999999993</v>
      </c>
      <c r="AB1415" s="86">
        <f>AVERAGEIFS($I$2:I1415, $B$2:B1415, B1415)</f>
        <v>0.5</v>
      </c>
      <c r="AC1415" s="86">
        <f>AVERAGEIFS($J$2:J1415, $B$2:B1415, B1415)</f>
        <v>0.49749999999999978</v>
      </c>
      <c r="AD1415" s="86">
        <f>AVERAGEIFS($D$2:D1415, $B$2:B1415, B1415)</f>
        <v>0.5</v>
      </c>
    </row>
    <row r="1416" spans="1:30" x14ac:dyDescent="0.25">
      <c r="A1416" s="85">
        <v>46197</v>
      </c>
      <c r="B1416" t="s">
        <v>38</v>
      </c>
      <c r="C1416">
        <v>11</v>
      </c>
      <c r="D1416" s="86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86">
        <f>AVERAGEIFS($C$2:C1416, $B$2:B1416, B1416)</f>
        <v>8.6428571428571423</v>
      </c>
      <c r="AB1416" s="86">
        <f>AVERAGEIFS($I$2:I1416, $B$2:B1416, B1416)</f>
        <v>0.43392857142857144</v>
      </c>
      <c r="AC1416" s="86">
        <f>AVERAGEIFS($J$2:J1416, $B$2:B1416, B1416)</f>
        <v>0.46357142857142863</v>
      </c>
      <c r="AD1416" s="86">
        <f>AVERAGEIFS($D$2:D1416, $B$2:B1416, B1416)</f>
        <v>0.42857142857142855</v>
      </c>
    </row>
    <row r="1417" spans="1:30" x14ac:dyDescent="0.25">
      <c r="A1417" s="85">
        <v>46197</v>
      </c>
      <c r="B1417" t="s">
        <v>242</v>
      </c>
      <c r="C1417">
        <v>16</v>
      </c>
      <c r="D1417" s="86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86">
        <f>AVERAGEIFS($C$2:C1417, $B$2:B1417, B1417)</f>
        <v>6.7142857142857144</v>
      </c>
      <c r="AB1417" s="86">
        <f>AVERAGEIFS($I$2:I1417, $B$2:B1417, B1417)</f>
        <v>0.27142857142857141</v>
      </c>
      <c r="AC1417" s="86">
        <f>AVERAGEIFS($J$2:J1417, $B$2:B1417, B1417)</f>
        <v>0.38999999999999996</v>
      </c>
      <c r="AD1417" s="86">
        <f>AVERAGEIFS($D$2:D1417, $B$2:B1417, B1417)</f>
        <v>0.14285714285714285</v>
      </c>
    </row>
    <row r="1418" spans="1:30" x14ac:dyDescent="0.25">
      <c r="A1418" s="85">
        <v>46198</v>
      </c>
      <c r="B1418" t="s">
        <v>6</v>
      </c>
      <c r="C1418">
        <v>24</v>
      </c>
      <c r="D1418" s="86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86">
        <f>AVERAGEIFS($C$2:C1418, $B$2:B1418, B1418)</f>
        <v>24.173913043478262</v>
      </c>
      <c r="AB1418" s="86">
        <f>AVERAGEIFS($I$2:I1418, $B$2:B1418, B1418)</f>
        <v>0.66086956521739137</v>
      </c>
      <c r="AC1418" s="86">
        <f>AVERAGEIFS($J$2:J1418, $B$2:B1418, B1418)</f>
        <v>0.57978260869565212</v>
      </c>
      <c r="AD1418" s="86">
        <f>AVERAGEIFS($D$2:D1418, $B$2:B1418, B1418)</f>
        <v>0.73913043478260865</v>
      </c>
    </row>
    <row r="1419" spans="1:30" x14ac:dyDescent="0.25">
      <c r="A1419" s="85">
        <v>46198</v>
      </c>
      <c r="B1419" t="s">
        <v>40</v>
      </c>
      <c r="C1419">
        <v>20</v>
      </c>
      <c r="D1419" s="86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86">
        <f>AVERAGEIFS($C$2:C1419, $B$2:B1419, B1419)</f>
        <v>20</v>
      </c>
      <c r="AB1419" s="86">
        <f>AVERAGEIFS($I$2:I1419, $B$2:B1419, B1419)</f>
        <v>0.55199999999999994</v>
      </c>
      <c r="AC1419" s="86">
        <f>AVERAGEIFS($J$2:J1419, $B$2:B1419, B1419)</f>
        <v>0.49679999999999991</v>
      </c>
      <c r="AD1419" s="86">
        <f>AVERAGEIFS($D$2:D1419, $B$2:B1419, B1419)</f>
        <v>0.56000000000000005</v>
      </c>
    </row>
    <row r="1420" spans="1:30" x14ac:dyDescent="0.25">
      <c r="A1420" s="85">
        <v>46198</v>
      </c>
      <c r="B1420" t="s">
        <v>113</v>
      </c>
      <c r="C1420">
        <v>25</v>
      </c>
      <c r="D1420" s="86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86">
        <f>AVERAGEIFS($C$2:C1420, $B$2:B1420, B1420)</f>
        <v>21.16</v>
      </c>
      <c r="AB1420" s="86">
        <f>AVERAGEIFS($I$2:I1420, $B$2:B1420, B1420)</f>
        <v>0.60199999999999998</v>
      </c>
      <c r="AC1420" s="86">
        <f>AVERAGEIFS($J$2:J1420, $B$2:B1420, B1420)</f>
        <v>0.54359999999999997</v>
      </c>
      <c r="AD1420" s="86">
        <f>AVERAGEIFS($D$2:D1420, $B$2:B1420, B1420)</f>
        <v>0.72</v>
      </c>
    </row>
    <row r="1421" spans="1:30" x14ac:dyDescent="0.25">
      <c r="A1421" s="85">
        <v>46198</v>
      </c>
      <c r="B1421" t="s">
        <v>147</v>
      </c>
      <c r="C1421">
        <v>12</v>
      </c>
      <c r="D1421" s="86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86">
        <f>AVERAGEIFS($C$2:C1421, $B$2:B1421, B1421)</f>
        <v>17.8125</v>
      </c>
      <c r="AB1421" s="86">
        <f>AVERAGEIFS($I$2:I1421, $B$2:B1421, B1421)</f>
        <v>0.49687500000000001</v>
      </c>
      <c r="AC1421" s="86">
        <f>AVERAGEIFS($J$2:J1421, $B$2:B1421, B1421)</f>
        <v>0.49562500000000009</v>
      </c>
      <c r="AD1421" s="86">
        <f>AVERAGEIFS($D$2:D1421, $B$2:B1421, B1421)</f>
        <v>0.5</v>
      </c>
    </row>
    <row r="1422" spans="1:30" x14ac:dyDescent="0.25">
      <c r="A1422" s="85">
        <v>46198</v>
      </c>
      <c r="B1422" t="s">
        <v>146</v>
      </c>
      <c r="C1422">
        <v>19</v>
      </c>
      <c r="D1422" s="86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86">
        <f>AVERAGEIFS($C$2:C1422, $B$2:B1422, B1422)</f>
        <v>13.727272727272727</v>
      </c>
      <c r="AB1422" s="86">
        <f>AVERAGEIFS($I$2:I1422, $B$2:B1422, B1422)</f>
        <v>0.44545454545454549</v>
      </c>
      <c r="AC1422" s="86">
        <f>AVERAGEIFS($J$2:J1422, $B$2:B1422, B1422)</f>
        <v>0.48590909090909079</v>
      </c>
      <c r="AD1422" s="86">
        <f>AVERAGEIFS($D$2:D1422, $B$2:B1422, B1422)</f>
        <v>0.40909090909090912</v>
      </c>
    </row>
    <row r="1423" spans="1:30" x14ac:dyDescent="0.25">
      <c r="A1423" s="85">
        <v>46198</v>
      </c>
      <c r="B1423" t="s">
        <v>154</v>
      </c>
      <c r="C1423">
        <v>7</v>
      </c>
      <c r="D1423" s="86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86">
        <f>AVERAGEIFS($C$2:C1423, $B$2:B1423, B1423)</f>
        <v>11.909090909090908</v>
      </c>
      <c r="AB1423" s="86">
        <f>AVERAGEIFS($I$2:I1423, $B$2:B1423, B1423)</f>
        <v>0.4681818181818182</v>
      </c>
      <c r="AC1423" s="86">
        <f>AVERAGEIFS($J$2:J1423, $B$2:B1423, B1423)</f>
        <v>0.49727272727272726</v>
      </c>
      <c r="AD1423" s="86">
        <f>AVERAGEIFS($D$2:D1423, $B$2:B1423, B1423)</f>
        <v>0.54545454545454541</v>
      </c>
    </row>
    <row r="1424" spans="1:30" x14ac:dyDescent="0.25">
      <c r="A1424" s="85">
        <v>46198</v>
      </c>
      <c r="B1424" t="s">
        <v>5</v>
      </c>
      <c r="C1424">
        <v>13</v>
      </c>
      <c r="D1424" s="86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86">
        <f>AVERAGEIFS($C$2:C1424, $B$2:B1424, B1424)</f>
        <v>21.483870967741936</v>
      </c>
      <c r="AB1424" s="86">
        <f>AVERAGEIFS($I$2:I1424, $B$2:B1424, B1424)</f>
        <v>0.47096774193548385</v>
      </c>
      <c r="AC1424" s="86">
        <f>AVERAGEIFS($J$2:J1424, $B$2:B1424, B1424)</f>
        <v>0.48225806451612901</v>
      </c>
      <c r="AD1424" s="86">
        <f>AVERAGEIFS($D$2:D1424, $B$2:B1424, B1424)</f>
        <v>0.45161290322580644</v>
      </c>
    </row>
    <row r="1425" spans="1:30" x14ac:dyDescent="0.25">
      <c r="A1425" s="85">
        <v>46198</v>
      </c>
      <c r="B1425" t="s">
        <v>4</v>
      </c>
      <c r="C1425">
        <v>23</v>
      </c>
      <c r="D1425" s="86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86">
        <f>AVERAGEIFS($C$2:C1425, $B$2:B1425, B1425)</f>
        <v>21.9</v>
      </c>
      <c r="AB1425" s="86">
        <f>AVERAGEIFS($I$2:I1425, $B$2:B1425, B1425)</f>
        <v>0.49750000000000005</v>
      </c>
      <c r="AC1425" s="86">
        <f>AVERAGEIFS($J$2:J1425, $B$2:B1425, B1425)</f>
        <v>0.48550000000000004</v>
      </c>
      <c r="AD1425" s="86">
        <f>AVERAGEIFS($D$2:D1425, $B$2:B1425, B1425)</f>
        <v>0.55000000000000004</v>
      </c>
    </row>
    <row r="1426" spans="1:30" x14ac:dyDescent="0.25">
      <c r="A1426" s="85">
        <v>46198</v>
      </c>
      <c r="B1426" t="s">
        <v>42</v>
      </c>
      <c r="C1426">
        <v>15</v>
      </c>
      <c r="D1426" s="86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86">
        <f>AVERAGEIFS($C$2:C1426, $B$2:B1426, B1426)</f>
        <v>11.636363636363637</v>
      </c>
      <c r="AB1426" s="86">
        <f>AVERAGEIFS($I$2:I1426, $B$2:B1426, B1426)</f>
        <v>0.38636363636363635</v>
      </c>
      <c r="AC1426" s="86">
        <f>AVERAGEIFS($J$2:J1426, $B$2:B1426, B1426)</f>
        <v>0.41818181818181821</v>
      </c>
      <c r="AD1426" s="86">
        <f>AVERAGEIFS($D$2:D1426, $B$2:B1426, B1426)</f>
        <v>0.36363636363636365</v>
      </c>
    </row>
    <row r="1427" spans="1:30" x14ac:dyDescent="0.25">
      <c r="A1427" s="85">
        <v>46198</v>
      </c>
      <c r="B1427" t="s">
        <v>53</v>
      </c>
      <c r="C1427">
        <v>9</v>
      </c>
      <c r="D1427" s="86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86">
        <f>AVERAGEIFS($C$2:C1427, $B$2:B1427, B1427)</f>
        <v>14.625</v>
      </c>
      <c r="AB1427" s="86">
        <f>AVERAGEIFS($I$2:I1427, $B$2:B1427, B1427)</f>
        <v>0.49375000000000002</v>
      </c>
      <c r="AC1427" s="86">
        <f>AVERAGEIFS($J$2:J1427, $B$2:B1427, B1427)</f>
        <v>0.49875000000000003</v>
      </c>
      <c r="AD1427" s="86">
        <f>AVERAGEIFS($D$2:D1427, $B$2:B1427, B1427)</f>
        <v>0.625</v>
      </c>
    </row>
    <row r="1428" spans="1:30" x14ac:dyDescent="0.25">
      <c r="A1428" s="85">
        <v>46198</v>
      </c>
      <c r="B1428" t="s">
        <v>20</v>
      </c>
      <c r="C1428">
        <v>11</v>
      </c>
      <c r="D1428" s="86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86">
        <f>AVERAGEIFS($C$2:C1428, $B$2:B1428, B1428)</f>
        <v>14.514285714285714</v>
      </c>
      <c r="AB1428" s="86">
        <f>AVERAGEIFS($I$2:I1428, $B$2:B1428, B1428)</f>
        <v>0.49428571428571438</v>
      </c>
      <c r="AC1428" s="86">
        <f>AVERAGEIFS($J$2:J1428, $B$2:B1428, B1428)</f>
        <v>0.500857142857143</v>
      </c>
      <c r="AD1428" s="86">
        <f>AVERAGEIFS($D$2:D1428, $B$2:B1428, B1428)</f>
        <v>0.42857142857142855</v>
      </c>
    </row>
    <row r="1429" spans="1:30" x14ac:dyDescent="0.25">
      <c r="A1429" s="85">
        <v>46198</v>
      </c>
      <c r="B1429" t="s">
        <v>137</v>
      </c>
      <c r="C1429">
        <v>6</v>
      </c>
      <c r="D1429" s="86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86">
        <f>AVERAGEIFS($C$2:C1429, $B$2:B1429, B1429)</f>
        <v>8.1428571428571423</v>
      </c>
      <c r="AB1429" s="86">
        <f>AVERAGEIFS($I$2:I1429, $B$2:B1429, B1429)</f>
        <v>0.4642857142857143</v>
      </c>
      <c r="AC1429" s="86">
        <f>AVERAGEIFS($J$2:J1429, $B$2:B1429, B1429)</f>
        <v>0.46571428571428564</v>
      </c>
      <c r="AD1429" s="86">
        <f>AVERAGEIFS($D$2:D1429, $B$2:B1429, B1429)</f>
        <v>0.42857142857142855</v>
      </c>
    </row>
    <row r="1430" spans="1:30" x14ac:dyDescent="0.25">
      <c r="A1430" s="85">
        <v>46201</v>
      </c>
      <c r="B1430" t="s">
        <v>140</v>
      </c>
      <c r="C1430">
        <v>12</v>
      </c>
      <c r="D1430" s="86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86">
        <f>AVERAGEIFS($C$2:C1430, $B$2:B1430, B1430)</f>
        <v>9.8780487804878057</v>
      </c>
      <c r="AB1430" s="86">
        <f>AVERAGEIFS($I$2:I1430, $B$2:B1430, B1430)</f>
        <v>0.5024390243902439</v>
      </c>
      <c r="AC1430" s="86">
        <f>AVERAGEIFS($J$2:J1430, $B$2:B1430, B1430)</f>
        <v>0.49756097560975587</v>
      </c>
      <c r="AD1430" s="86">
        <f>AVERAGEIFS($D$2:D1430, $B$2:B1430, B1430)</f>
        <v>0.51219512195121952</v>
      </c>
    </row>
    <row r="1431" spans="1:30" x14ac:dyDescent="0.25">
      <c r="A1431" s="85">
        <v>46201</v>
      </c>
      <c r="B1431" t="s">
        <v>141</v>
      </c>
      <c r="C1431">
        <v>21</v>
      </c>
      <c r="D1431" s="86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86">
        <f>AVERAGEIFS($C$2:C1431, $B$2:B1431, B1431)</f>
        <v>18.73076923076923</v>
      </c>
      <c r="AB1431" s="86">
        <f>AVERAGEIFS($I$2:I1431, $B$2:B1431, B1431)</f>
        <v>0.49999999999999994</v>
      </c>
      <c r="AC1431" s="86">
        <f>AVERAGEIFS($J$2:J1431, $B$2:B1431, B1431)</f>
        <v>0.50192307692307692</v>
      </c>
      <c r="AD1431" s="86">
        <f>AVERAGEIFS($D$2:D1431, $B$2:B1431, B1431)</f>
        <v>0.5</v>
      </c>
    </row>
    <row r="1432" spans="1:30" x14ac:dyDescent="0.25">
      <c r="A1432" s="85">
        <v>46201</v>
      </c>
      <c r="B1432" t="s">
        <v>139</v>
      </c>
      <c r="C1432">
        <v>18</v>
      </c>
      <c r="D1432" s="86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86">
        <f>AVERAGEIFS($C$2:C1432, $B$2:B1432, B1432)</f>
        <v>11.820512820512821</v>
      </c>
      <c r="AB1432" s="86">
        <f>AVERAGEIFS($I$2:I1432, $B$2:B1432, B1432)</f>
        <v>0.45512820512820512</v>
      </c>
      <c r="AC1432" s="86">
        <f>AVERAGEIFS($J$2:J1432, $B$2:B1432, B1432)</f>
        <v>0.4902564102564102</v>
      </c>
      <c r="AD1432" s="86">
        <f>AVERAGEIFS($D$2:D1432, $B$2:B1432, B1432)</f>
        <v>0.48717948717948717</v>
      </c>
    </row>
    <row r="1433" spans="1:30" x14ac:dyDescent="0.25">
      <c r="A1433" s="85">
        <v>46201</v>
      </c>
      <c r="B1433" t="s">
        <v>29</v>
      </c>
      <c r="C1433">
        <v>22</v>
      </c>
      <c r="D1433" s="86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86">
        <f>AVERAGEIFS($C$2:C1433, $B$2:B1433, B1433)</f>
        <v>11.166666666666666</v>
      </c>
      <c r="AB1433" s="86">
        <f>AVERAGEIFS($I$2:I1433, $B$2:B1433, B1433)</f>
        <v>0.45763888888888893</v>
      </c>
      <c r="AC1433" s="86">
        <f>AVERAGEIFS($J$2:J1433, $B$2:B1433, B1433)</f>
        <v>0.49111111111111111</v>
      </c>
      <c r="AD1433" s="86">
        <f>AVERAGEIFS($D$2:D1433, $B$2:B1433, B1433)</f>
        <v>0.43055555555555558</v>
      </c>
    </row>
    <row r="1434" spans="1:30" x14ac:dyDescent="0.25">
      <c r="A1434" s="85">
        <v>46201</v>
      </c>
      <c r="B1434" t="s">
        <v>15</v>
      </c>
      <c r="C1434">
        <v>28</v>
      </c>
      <c r="D1434" s="86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86">
        <f>AVERAGEIFS($C$2:C1434, $B$2:B1434, B1434)</f>
        <v>22.672727272727272</v>
      </c>
      <c r="AB1434" s="86">
        <f>AVERAGEIFS($I$2:I1434, $B$2:B1434, B1434)</f>
        <v>0.44181818181818189</v>
      </c>
      <c r="AC1434" s="86">
        <f>AVERAGEIFS($J$2:J1434, $B$2:B1434, B1434)</f>
        <v>0.47618181818181815</v>
      </c>
      <c r="AD1434" s="86">
        <f>AVERAGEIFS($D$2:D1434, $B$2:B1434, B1434)</f>
        <v>0.4</v>
      </c>
    </row>
    <row r="1435" spans="1:30" x14ac:dyDescent="0.25">
      <c r="A1435" s="85">
        <v>46201</v>
      </c>
      <c r="B1435" t="s">
        <v>13</v>
      </c>
      <c r="C1435">
        <v>38</v>
      </c>
      <c r="D1435" s="86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86">
        <f>AVERAGEIFS($C$2:C1435, $B$2:B1435, B1435)</f>
        <v>25.875</v>
      </c>
      <c r="AB1435" s="86">
        <f>AVERAGEIFS($I$2:I1435, $B$2:B1435, B1435)</f>
        <v>0.54034090909090915</v>
      </c>
      <c r="AC1435" s="86">
        <f>AVERAGEIFS($J$2:J1435, $B$2:B1435, B1435)</f>
        <v>0.52795454545454557</v>
      </c>
      <c r="AD1435" s="86">
        <f>AVERAGEIFS($D$2:D1435, $B$2:B1435, B1435)</f>
        <v>0.57954545454545459</v>
      </c>
    </row>
    <row r="1436" spans="1:30" x14ac:dyDescent="0.25">
      <c r="A1436" s="85">
        <v>46201</v>
      </c>
      <c r="B1436" t="s">
        <v>3</v>
      </c>
      <c r="C1436">
        <v>23</v>
      </c>
      <c r="D1436" s="86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86">
        <f>AVERAGEIFS($C$2:C1436, $B$2:B1436, B1436)</f>
        <v>22.94736842105263</v>
      </c>
      <c r="AB1436" s="86">
        <f>AVERAGEIFS($I$2:I1436, $B$2:B1436, B1436)</f>
        <v>0.47631578947368414</v>
      </c>
      <c r="AC1436" s="86">
        <f>AVERAGEIFS($J$2:J1436, $B$2:B1436, B1436)</f>
        <v>0.49631578947368421</v>
      </c>
      <c r="AD1436" s="86">
        <f>AVERAGEIFS($D$2:D1436, $B$2:B1436, B1436)</f>
        <v>0.52631578947368418</v>
      </c>
    </row>
    <row r="1437" spans="1:30" x14ac:dyDescent="0.25">
      <c r="A1437" s="85">
        <v>46201</v>
      </c>
      <c r="B1437" t="s">
        <v>155</v>
      </c>
      <c r="C1437">
        <v>21</v>
      </c>
      <c r="D1437" s="86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86">
        <f>AVERAGEIFS($C$2:C1437, $B$2:B1437, B1437)</f>
        <v>18.057692307692307</v>
      </c>
      <c r="AB1437" s="86">
        <f>AVERAGEIFS($I$2:I1437, $B$2:B1437, B1437)</f>
        <v>0.38557692307692309</v>
      </c>
      <c r="AC1437" s="86">
        <f>AVERAGEIFS($J$2:J1437, $B$2:B1437, B1437)</f>
        <v>0.4542307692307691</v>
      </c>
      <c r="AD1437" s="86">
        <f>AVERAGEIFS($D$2:D1437, $B$2:B1437, B1437)</f>
        <v>0.36538461538461536</v>
      </c>
    </row>
    <row r="1438" spans="1:30" x14ac:dyDescent="0.25">
      <c r="A1438" s="85">
        <v>46201</v>
      </c>
      <c r="B1438" t="s">
        <v>26</v>
      </c>
      <c r="C1438">
        <v>25</v>
      </c>
      <c r="D1438" s="86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86">
        <f>AVERAGEIFS($C$2:C1438, $B$2:B1438, B1438)</f>
        <v>13.934782608695652</v>
      </c>
      <c r="AB1438" s="86">
        <f>AVERAGEIFS($I$2:I1438, $B$2:B1438, B1438)</f>
        <v>0.61739130434782596</v>
      </c>
      <c r="AC1438" s="86">
        <f>AVERAGEIFS($J$2:J1438, $B$2:B1438, B1438)</f>
        <v>0.5447826086956522</v>
      </c>
      <c r="AD1438" s="86">
        <f>AVERAGEIFS($D$2:D1438, $B$2:B1438, B1438)</f>
        <v>0.65217391304347827</v>
      </c>
    </row>
    <row r="1439" spans="1:30" x14ac:dyDescent="0.25">
      <c r="A1439" s="85">
        <v>46201</v>
      </c>
      <c r="B1439" t="s">
        <v>113</v>
      </c>
      <c r="C1439">
        <v>27</v>
      </c>
      <c r="D1439" s="86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86">
        <f>AVERAGEIFS($C$2:C1439, $B$2:B1439, B1439)</f>
        <v>21.384615384615383</v>
      </c>
      <c r="AB1439" s="86">
        <f>AVERAGEIFS($I$2:I1439, $B$2:B1439, B1439)</f>
        <v>0.59423076923076923</v>
      </c>
      <c r="AC1439" s="86">
        <f>AVERAGEIFS($J$2:J1439, $B$2:B1439, B1439)</f>
        <v>0.54192307692307684</v>
      </c>
      <c r="AD1439" s="86">
        <f>AVERAGEIFS($D$2:D1439, $B$2:B1439, B1439)</f>
        <v>0.69230769230769229</v>
      </c>
    </row>
    <row r="1440" spans="1:30" x14ac:dyDescent="0.25">
      <c r="A1440" s="85">
        <v>46201</v>
      </c>
      <c r="B1440" t="s">
        <v>17</v>
      </c>
      <c r="C1440">
        <v>39</v>
      </c>
      <c r="D1440" s="86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86">
        <f>AVERAGEIFS($C$2:C1440, $B$2:B1440, B1440)</f>
        <v>25.4</v>
      </c>
      <c r="AB1440" s="86">
        <f>AVERAGEIFS($I$2:I1440, $B$2:B1440, B1440)</f>
        <v>0.45692307692307699</v>
      </c>
      <c r="AC1440" s="86">
        <f>AVERAGEIFS($J$2:J1440, $B$2:B1440, B1440)</f>
        <v>0.49399999999999977</v>
      </c>
      <c r="AD1440" s="86">
        <f>AVERAGEIFS($D$2:D1440, $B$2:B1440, B1440)</f>
        <v>0.38461538461538464</v>
      </c>
    </row>
    <row r="1441" spans="1:30" x14ac:dyDescent="0.25">
      <c r="A1441" s="85">
        <v>46201</v>
      </c>
      <c r="B1441" t="s">
        <v>242</v>
      </c>
      <c r="C1441">
        <v>13</v>
      </c>
      <c r="D1441" s="86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86">
        <f>AVERAGEIFS($C$2:C1441, $B$2:B1441, B1441)</f>
        <v>7.5</v>
      </c>
      <c r="AB1441" s="86">
        <f>AVERAGEIFS($I$2:I1441, $B$2:B1441, B1441)</f>
        <v>0.28749999999999998</v>
      </c>
      <c r="AC1441" s="86">
        <f>AVERAGEIFS($J$2:J1441, $B$2:B1441, B1441)</f>
        <v>0.40374999999999994</v>
      </c>
      <c r="AD1441" s="86">
        <f>AVERAGEIFS($D$2:D1441, $B$2:B1441, B1441)</f>
        <v>0.125</v>
      </c>
    </row>
    <row r="1442" spans="1:30" x14ac:dyDescent="0.25">
      <c r="A1442" s="85">
        <v>46201</v>
      </c>
      <c r="B1442" t="s">
        <v>148</v>
      </c>
      <c r="C1442">
        <v>24</v>
      </c>
      <c r="D1442" s="86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86">
        <f>AVERAGEIFS($C$2:C1442, $B$2:B1442, B1442)</f>
        <v>13.611111111111111</v>
      </c>
      <c r="AB1442" s="86">
        <f>AVERAGEIFS($I$2:I1442, $B$2:B1442, B1442)</f>
        <v>0.49722222222222212</v>
      </c>
      <c r="AC1442" s="86">
        <f>AVERAGEIFS($J$2:J1442, $B$2:B1442, B1442)</f>
        <v>0.49907407407407406</v>
      </c>
      <c r="AD1442" s="86">
        <f>AVERAGEIFS($D$2:D1442, $B$2:B1442, B1442)</f>
        <v>0.44444444444444442</v>
      </c>
    </row>
    <row r="1443" spans="1:30" x14ac:dyDescent="0.25">
      <c r="A1443" s="85">
        <v>46201</v>
      </c>
      <c r="B1443" t="s">
        <v>27</v>
      </c>
      <c r="C1443">
        <v>22</v>
      </c>
      <c r="D1443" s="86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86">
        <f>AVERAGEIFS($C$2:C1443, $B$2:B1443, B1443)</f>
        <v>15</v>
      </c>
      <c r="AB1443" s="86">
        <f>AVERAGEIFS($I$2:I1443, $B$2:B1443, B1443)</f>
        <v>0.4736842105263156</v>
      </c>
      <c r="AC1443" s="86">
        <f>AVERAGEIFS($J$2:J1443, $B$2:B1443, B1443)</f>
        <v>0.49184210526315791</v>
      </c>
      <c r="AD1443" s="86">
        <f>AVERAGEIFS($D$2:D1443, $B$2:B1443, B1443)</f>
        <v>0.47368421052631576</v>
      </c>
    </row>
    <row r="1444" spans="1:30" x14ac:dyDescent="0.25">
      <c r="A1444" s="85">
        <v>46201</v>
      </c>
      <c r="B1444" t="s">
        <v>5</v>
      </c>
      <c r="C1444">
        <v>24</v>
      </c>
      <c r="D1444" s="86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86">
        <f>AVERAGEIFS($C$2:C1444, $B$2:B1444, B1444)</f>
        <v>21.5625</v>
      </c>
      <c r="AB1444" s="86">
        <f>AVERAGEIFS($I$2:I1444, $B$2:B1444, B1444)</f>
        <v>0.46875</v>
      </c>
      <c r="AC1444" s="86">
        <f>AVERAGEIFS($J$2:J1444, $B$2:B1444, B1444)</f>
        <v>0.48281249999999998</v>
      </c>
      <c r="AD1444" s="86">
        <f>AVERAGEIFS($D$2:D1444, $B$2:B1444, B1444)</f>
        <v>0.4375</v>
      </c>
    </row>
    <row r="1445" spans="1:30" x14ac:dyDescent="0.25">
      <c r="A1445" s="85">
        <v>46201</v>
      </c>
      <c r="B1445" t="s">
        <v>51</v>
      </c>
      <c r="C1445">
        <v>16</v>
      </c>
      <c r="D1445" s="86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86">
        <f>AVERAGEIFS($C$2:C1445, $B$2:B1445, B1445)</f>
        <v>14</v>
      </c>
      <c r="AB1445" s="86">
        <f>AVERAGEIFS($I$2:I1445, $B$2:B1445, B1445)</f>
        <v>0.52857142857142869</v>
      </c>
      <c r="AC1445" s="86">
        <f>AVERAGEIFS($J$2:J1445, $B$2:B1445, B1445)</f>
        <v>0.50428571428571434</v>
      </c>
      <c r="AD1445" s="86">
        <f>AVERAGEIFS($D$2:D1445, $B$2:B1445, B1445)</f>
        <v>0.5</v>
      </c>
    </row>
    <row r="1446" spans="1:30" x14ac:dyDescent="0.25">
      <c r="A1446" s="85">
        <v>46205</v>
      </c>
      <c r="B1446" t="s">
        <v>154</v>
      </c>
      <c r="C1446">
        <v>18</v>
      </c>
      <c r="D1446" s="86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86">
        <f>AVERAGEIFS($C$2:C1446, $B$2:B1446, B1446)</f>
        <v>12.173913043478262</v>
      </c>
      <c r="AB1446" s="86">
        <f>AVERAGEIFS($I$2:I1446, $B$2:B1446, B1446)</f>
        <v>0.45869565217391306</v>
      </c>
      <c r="AC1446" s="86">
        <f>AVERAGEIFS($J$2:J1446, $B$2:B1446, B1446)</f>
        <v>0.49217391304347829</v>
      </c>
      <c r="AD1446" s="86">
        <f>AVERAGEIFS($D$2:D1446, $B$2:B1446, B1446)</f>
        <v>0.52173913043478259</v>
      </c>
    </row>
    <row r="1447" spans="1:30" x14ac:dyDescent="0.25">
      <c r="A1447" s="85">
        <v>46205</v>
      </c>
      <c r="B1447" t="s">
        <v>19</v>
      </c>
      <c r="C1447">
        <v>8</v>
      </c>
      <c r="D1447" s="86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86">
        <f>AVERAGEIFS($C$2:C1447, $B$2:B1447, B1447)</f>
        <v>11.8125</v>
      </c>
      <c r="AB1447" s="86">
        <f>AVERAGEIFS($I$2:I1447, $B$2:B1447, B1447)</f>
        <v>0.46875</v>
      </c>
      <c r="AC1447" s="86">
        <f>AVERAGEIFS($J$2:J1447, $B$2:B1447, B1447)</f>
        <v>0.48000000000000015</v>
      </c>
      <c r="AD1447" s="86">
        <f>AVERAGEIFS($D$2:D1447, $B$2:B1447, B1447)</f>
        <v>0.45833333333333331</v>
      </c>
    </row>
    <row r="1448" spans="1:30" x14ac:dyDescent="0.25">
      <c r="A1448" s="85">
        <v>46205</v>
      </c>
      <c r="B1448" t="s">
        <v>148</v>
      </c>
      <c r="C1448">
        <v>20</v>
      </c>
      <c r="D1448" s="86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86">
        <f>AVERAGEIFS($C$2:C1448, $B$2:B1448, B1448)</f>
        <v>13.727272727272727</v>
      </c>
      <c r="AB1448" s="86">
        <f>AVERAGEIFS($I$2:I1448, $B$2:B1448, B1448)</f>
        <v>0.49272727272727262</v>
      </c>
      <c r="AC1448" s="86">
        <f>AVERAGEIFS($J$2:J1448, $B$2:B1448, B1448)</f>
        <v>0.49690909090909086</v>
      </c>
      <c r="AD1448" s="86">
        <f>AVERAGEIFS($D$2:D1448, $B$2:B1448, B1448)</f>
        <v>0.43636363636363634</v>
      </c>
    </row>
    <row r="1449" spans="1:30" x14ac:dyDescent="0.25">
      <c r="A1449" s="85">
        <v>46205</v>
      </c>
      <c r="B1449" t="s">
        <v>161</v>
      </c>
      <c r="C1449">
        <v>21</v>
      </c>
      <c r="D1449" s="86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86">
        <f>AVERAGEIFS($C$2:C1449, $B$2:B1449, B1449)</f>
        <v>17.333333333333332</v>
      </c>
      <c r="AB1449" s="86">
        <f>AVERAGEIFS($I$2:I1449, $B$2:B1449, B1449)</f>
        <v>0.25</v>
      </c>
      <c r="AC1449" s="86">
        <f>AVERAGEIFS($J$2:J1449, $B$2:B1449, B1449)</f>
        <v>0.40666666666666668</v>
      </c>
      <c r="AD1449" s="86">
        <f>AVERAGEIFS($D$2:D1449, $B$2:B1449, B1449)</f>
        <v>0</v>
      </c>
    </row>
    <row r="1450" spans="1:30" x14ac:dyDescent="0.25">
      <c r="A1450" s="85">
        <v>46205</v>
      </c>
      <c r="B1450" t="s">
        <v>242</v>
      </c>
      <c r="C1450">
        <v>7</v>
      </c>
      <c r="D1450" s="86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86">
        <f>AVERAGEIFS($C$2:C1450, $B$2:B1450, B1450)</f>
        <v>7.4444444444444446</v>
      </c>
      <c r="AB1450" s="86">
        <f>AVERAGEIFS($I$2:I1450, $B$2:B1450, B1450)</f>
        <v>0.28333333333333333</v>
      </c>
      <c r="AC1450" s="86">
        <f>AVERAGEIFS($J$2:J1450, $B$2:B1450, B1450)</f>
        <v>0.40111111111111103</v>
      </c>
      <c r="AD1450" s="86">
        <f>AVERAGEIFS($D$2:D1450, $B$2:B1450, B1450)</f>
        <v>0.1111111111111111</v>
      </c>
    </row>
    <row r="1451" spans="1:30" x14ac:dyDescent="0.25">
      <c r="A1451" s="85">
        <v>46205</v>
      </c>
      <c r="B1451" t="s">
        <v>147</v>
      </c>
      <c r="C1451">
        <v>21</v>
      </c>
      <c r="D1451" s="86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86">
        <f>AVERAGEIFS($C$2:C1451, $B$2:B1451, B1451)</f>
        <v>18</v>
      </c>
      <c r="AB1451" s="86">
        <f>AVERAGEIFS($I$2:I1451, $B$2:B1451, B1451)</f>
        <v>0.48235294117647054</v>
      </c>
      <c r="AC1451" s="86">
        <f>AVERAGEIFS($J$2:J1451, $B$2:B1451, B1451)</f>
        <v>0.48882352941176482</v>
      </c>
      <c r="AD1451" s="86">
        <f>AVERAGEIFS($D$2:D1451, $B$2:B1451, B1451)</f>
        <v>0.47058823529411764</v>
      </c>
    </row>
    <row r="1452" spans="1:30" x14ac:dyDescent="0.25">
      <c r="A1452" s="85">
        <v>46205</v>
      </c>
      <c r="B1452" t="s">
        <v>17</v>
      </c>
      <c r="C1452">
        <v>24</v>
      </c>
      <c r="D1452" s="86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86">
        <f>AVERAGEIFS($C$2:C1452, $B$2:B1452, B1452)</f>
        <v>25.378787878787879</v>
      </c>
      <c r="AB1452" s="86">
        <f>AVERAGEIFS($I$2:I1452, $B$2:B1452, B1452)</f>
        <v>0.45378787878787885</v>
      </c>
      <c r="AC1452" s="86">
        <f>AVERAGEIFS($J$2:J1452, $B$2:B1452, B1452)</f>
        <v>0.49227272727272708</v>
      </c>
      <c r="AD1452" s="86">
        <f>AVERAGEIFS($D$2:D1452, $B$2:B1452, B1452)</f>
        <v>0.37878787878787878</v>
      </c>
    </row>
    <row r="1453" spans="1:30" x14ac:dyDescent="0.25">
      <c r="A1453" s="85">
        <v>46205</v>
      </c>
      <c r="B1453" t="s">
        <v>107</v>
      </c>
      <c r="C1453">
        <v>20</v>
      </c>
      <c r="D1453" s="86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86">
        <f>AVERAGEIFS($C$2:C1453, $B$2:B1453, B1453)</f>
        <v>20</v>
      </c>
      <c r="AB1453" s="86">
        <f>AVERAGEIFS($I$2:I1453, $B$2:B1453, B1453)</f>
        <v>0.25</v>
      </c>
      <c r="AC1453" s="86">
        <f>AVERAGEIFS($J$2:J1453, $B$2:B1453, B1453)</f>
        <v>0.38500000000000001</v>
      </c>
      <c r="AD1453" s="86">
        <f>AVERAGEIFS($D$2:D1453, $B$2:B1453, B1453)</f>
        <v>0</v>
      </c>
    </row>
    <row r="1454" spans="1:30" x14ac:dyDescent="0.25">
      <c r="A1454" s="85">
        <v>46205</v>
      </c>
      <c r="B1454" t="s">
        <v>140</v>
      </c>
      <c r="C1454">
        <v>15</v>
      </c>
      <c r="D1454" s="86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86">
        <f>AVERAGEIFS($C$2:C1454, $B$2:B1454, B1454)</f>
        <v>10</v>
      </c>
      <c r="AB1454" s="86">
        <f>AVERAGEIFS($I$2:I1454, $B$2:B1454, B1454)</f>
        <v>0.50833333333333341</v>
      </c>
      <c r="AC1454" s="86">
        <f>AVERAGEIFS($J$2:J1454, $B$2:B1454, B1454)</f>
        <v>0.50071428571428545</v>
      </c>
      <c r="AD1454" s="86">
        <f>AVERAGEIFS($D$2:D1454, $B$2:B1454, B1454)</f>
        <v>0.52380952380952384</v>
      </c>
    </row>
    <row r="1455" spans="1:30" x14ac:dyDescent="0.25">
      <c r="A1455" s="85">
        <v>46205</v>
      </c>
      <c r="B1455" t="s">
        <v>214</v>
      </c>
      <c r="C1455">
        <v>17</v>
      </c>
      <c r="D1455" s="86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86">
        <f>AVERAGEIFS($C$2:C1455, $B$2:B1455, B1455)</f>
        <v>12.166666666666666</v>
      </c>
      <c r="AB1455" s="86">
        <f>AVERAGEIFS($I$2:I1455, $B$2:B1455, B1455)</f>
        <v>0.66666666666666663</v>
      </c>
      <c r="AC1455" s="86">
        <f>AVERAGEIFS($J$2:J1455, $B$2:B1455, B1455)</f>
        <v>0.56500000000000006</v>
      </c>
      <c r="AD1455" s="86">
        <f>AVERAGEIFS($D$2:D1455, $B$2:B1455, B1455)</f>
        <v>0.66666666666666663</v>
      </c>
    </row>
    <row r="1456" spans="1:30" x14ac:dyDescent="0.25">
      <c r="A1456" s="85">
        <v>46205</v>
      </c>
      <c r="B1456" t="s">
        <v>146</v>
      </c>
      <c r="C1456">
        <v>19</v>
      </c>
      <c r="D1456" s="86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86">
        <f>AVERAGEIFS($C$2:C1456, $B$2:B1456, B1456)</f>
        <v>13.956521739130435</v>
      </c>
      <c r="AB1456" s="86">
        <f>AVERAGEIFS($I$2:I1456, $B$2:B1456, B1456)</f>
        <v>0.45869565217391306</v>
      </c>
      <c r="AC1456" s="86">
        <f>AVERAGEIFS($J$2:J1456, $B$2:B1456, B1456)</f>
        <v>0.49217391304347818</v>
      </c>
      <c r="AD1456" s="86">
        <f>AVERAGEIFS($D$2:D1456, $B$2:B1456, B1456)</f>
        <v>0.43478260869565216</v>
      </c>
    </row>
    <row r="1457" spans="1:30" x14ac:dyDescent="0.25">
      <c r="A1457" s="85">
        <v>46205</v>
      </c>
      <c r="B1457" t="s">
        <v>139</v>
      </c>
      <c r="C1457">
        <v>8</v>
      </c>
      <c r="D1457" s="86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86">
        <f>AVERAGEIFS($C$2:C1457, $B$2:B1457, B1457)</f>
        <v>11.725</v>
      </c>
      <c r="AB1457" s="86">
        <f>AVERAGEIFS($I$2:I1457, $B$2:B1457, B1457)</f>
        <v>0.46250000000000002</v>
      </c>
      <c r="AC1457" s="86">
        <f>AVERAGEIFS($J$2:J1457, $B$2:B1457, B1457)</f>
        <v>0.49374999999999991</v>
      </c>
      <c r="AD1457" s="86">
        <f>AVERAGEIFS($D$2:D1457, $B$2:B1457, B1457)</f>
        <v>0.5</v>
      </c>
    </row>
    <row r="1458" spans="1:30" x14ac:dyDescent="0.25">
      <c r="A1458" s="85">
        <v>46205</v>
      </c>
      <c r="B1458" t="s">
        <v>13</v>
      </c>
      <c r="C1458">
        <v>20</v>
      </c>
      <c r="D1458" s="86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86">
        <f>AVERAGEIFS($C$2:C1458, $B$2:B1458, B1458)</f>
        <v>25.808988764044944</v>
      </c>
      <c r="AB1458" s="86">
        <f>AVERAGEIFS($I$2:I1458, $B$2:B1458, B1458)</f>
        <v>0.54269662921348316</v>
      </c>
      <c r="AC1458" s="86">
        <f>AVERAGEIFS($J$2:J1458, $B$2:B1458, B1458)</f>
        <v>0.52910112359550576</v>
      </c>
      <c r="AD1458" s="86">
        <f>AVERAGEIFS($D$2:D1458, $B$2:B1458, B1458)</f>
        <v>0.5842696629213483</v>
      </c>
    </row>
    <row r="1459" spans="1:30" x14ac:dyDescent="0.25">
      <c r="A1459" s="85">
        <v>46205</v>
      </c>
      <c r="B1459" t="s">
        <v>2</v>
      </c>
      <c r="C1459">
        <v>33</v>
      </c>
      <c r="D1459" s="86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86">
        <f>AVERAGEIFS($C$2:C1459, $B$2:B1459, B1459)</f>
        <v>27.1875</v>
      </c>
      <c r="AB1459" s="86">
        <f>AVERAGEIFS($I$2:I1459, $B$2:B1459, B1459)</f>
        <v>0.59531250000000002</v>
      </c>
      <c r="AC1459" s="86">
        <f>AVERAGEIFS($J$2:J1459, $B$2:B1459, B1459)</f>
        <v>0.5440625</v>
      </c>
      <c r="AD1459" s="86">
        <f>AVERAGEIFS($D$2:D1459, $B$2:B1459, B1459)</f>
        <v>0.53125</v>
      </c>
    </row>
    <row r="1460" spans="1:30" x14ac:dyDescent="0.25">
      <c r="A1460" s="85">
        <v>46205</v>
      </c>
      <c r="B1460" t="s">
        <v>38</v>
      </c>
      <c r="C1460">
        <v>21</v>
      </c>
      <c r="D1460" s="86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86">
        <f>AVERAGEIFS($C$2:C1460, $B$2:B1460, B1460)</f>
        <v>9.068965517241379</v>
      </c>
      <c r="AB1460" s="86">
        <f>AVERAGEIFS($I$2:I1460, $B$2:B1460, B1460)</f>
        <v>0.44482758620689655</v>
      </c>
      <c r="AC1460" s="86">
        <f>AVERAGEIFS($J$2:J1460, $B$2:B1460, B1460)</f>
        <v>0.46931034482758632</v>
      </c>
      <c r="AD1460" s="86">
        <f>AVERAGEIFS($D$2:D1460, $B$2:B1460, B1460)</f>
        <v>0.44827586206896552</v>
      </c>
    </row>
    <row r="1461" spans="1:30" x14ac:dyDescent="0.25">
      <c r="A1461" s="85">
        <v>46205</v>
      </c>
      <c r="B1461" t="s">
        <v>155</v>
      </c>
      <c r="C1461">
        <v>29</v>
      </c>
      <c r="D1461" s="86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86">
        <f>AVERAGEIFS($C$2:C1461, $B$2:B1461, B1461)</f>
        <v>18.264150943396228</v>
      </c>
      <c r="AB1461" s="86">
        <f>AVERAGEIFS($I$2:I1461, $B$2:B1461, B1461)</f>
        <v>0.39245283018867927</v>
      </c>
      <c r="AC1461" s="86">
        <f>AVERAGEIFS($J$2:J1461, $B$2:B1461, B1461)</f>
        <v>0.4575471698113206</v>
      </c>
      <c r="AD1461" s="86">
        <f>AVERAGEIFS($D$2:D1461, $B$2:B1461, B1461)</f>
        <v>0.37735849056603776</v>
      </c>
    </row>
    <row r="1462" spans="1:30" x14ac:dyDescent="0.25">
      <c r="A1462" s="85">
        <v>46206</v>
      </c>
      <c r="B1462" t="s">
        <v>147</v>
      </c>
      <c r="C1462">
        <v>21</v>
      </c>
      <c r="D1462" s="86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86">
        <f>AVERAGEIFS($C$2:C1462, $B$2:B1462, B1462)</f>
        <v>18.166666666666668</v>
      </c>
      <c r="AB1462" s="86">
        <f>AVERAGEIFS($I$2:I1462, $B$2:B1462, B1462)</f>
        <v>0.48888888888888882</v>
      </c>
      <c r="AC1462" s="86">
        <f>AVERAGEIFS($J$2:J1462, $B$2:B1462, B1462)</f>
        <v>0.48666666666666675</v>
      </c>
      <c r="AD1462" s="86">
        <f>AVERAGEIFS($D$2:D1462, $B$2:B1462, B1462)</f>
        <v>0.5</v>
      </c>
    </row>
    <row r="1463" spans="1:30" x14ac:dyDescent="0.25">
      <c r="A1463" s="85">
        <v>46206</v>
      </c>
      <c r="B1463" t="s">
        <v>13</v>
      </c>
      <c r="C1463">
        <v>35</v>
      </c>
      <c r="D1463" s="86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86">
        <f>AVERAGEIFS($C$2:C1463, $B$2:B1463, B1463)</f>
        <v>25.911111111111111</v>
      </c>
      <c r="AB1463" s="86">
        <f>AVERAGEIFS($I$2:I1463, $B$2:B1463, B1463)</f>
        <v>0.54333333333333345</v>
      </c>
      <c r="AC1463" s="86">
        <f>AVERAGEIFS($J$2:J1463, $B$2:B1463, B1463)</f>
        <v>0.52822222222222237</v>
      </c>
      <c r="AD1463" s="86">
        <f>AVERAGEIFS($D$2:D1463, $B$2:B1463, B1463)</f>
        <v>0.58888888888888891</v>
      </c>
    </row>
    <row r="1464" spans="1:30" x14ac:dyDescent="0.25">
      <c r="A1464" s="85">
        <v>46206</v>
      </c>
      <c r="B1464" t="s">
        <v>179</v>
      </c>
      <c r="C1464">
        <v>18</v>
      </c>
      <c r="D1464" s="86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86">
        <f>AVERAGEIFS($C$2:C1464, $B$2:B1464, B1464)</f>
        <v>14.357142857142858</v>
      </c>
      <c r="AB1464" s="86">
        <f>AVERAGEIFS($I$2:I1464, $B$2:B1464, B1464)</f>
        <v>0.81785714285714284</v>
      </c>
      <c r="AC1464" s="86">
        <f>AVERAGEIFS($J$2:J1464, $B$2:B1464, B1464)</f>
        <v>0.61071428571428577</v>
      </c>
      <c r="AD1464" s="86">
        <f>AVERAGEIFS($D$2:D1464, $B$2:B1464, B1464)</f>
        <v>0.9285714285714286</v>
      </c>
    </row>
    <row r="1465" spans="1:30" x14ac:dyDescent="0.25">
      <c r="A1465" s="85">
        <v>46206</v>
      </c>
      <c r="B1465" t="s">
        <v>155</v>
      </c>
      <c r="C1465">
        <v>23</v>
      </c>
      <c r="D1465" s="86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86">
        <f>AVERAGEIFS($C$2:C1465, $B$2:B1465, B1465)</f>
        <v>18.351851851851851</v>
      </c>
      <c r="AB1465" s="86">
        <f>AVERAGEIFS($I$2:I1465, $B$2:B1465, B1465)</f>
        <v>0.39629629629629631</v>
      </c>
      <c r="AC1465" s="86">
        <f>AVERAGEIFS($J$2:J1465, $B$2:B1465, B1465)</f>
        <v>0.45740740740740726</v>
      </c>
      <c r="AD1465" s="86">
        <f>AVERAGEIFS($D$2:D1465, $B$2:B1465, B1465)</f>
        <v>0.3888888888888889</v>
      </c>
    </row>
    <row r="1466" spans="1:30" x14ac:dyDescent="0.25">
      <c r="A1466" s="85">
        <v>46206</v>
      </c>
      <c r="B1466" t="s">
        <v>154</v>
      </c>
      <c r="C1466">
        <v>12</v>
      </c>
      <c r="D1466" s="86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86">
        <f>AVERAGEIFS($C$2:C1466, $B$2:B1466, B1466)</f>
        <v>12.166666666666666</v>
      </c>
      <c r="AB1466" s="86">
        <f>AVERAGEIFS($I$2:I1466, $B$2:B1466, B1466)</f>
        <v>0.46458333333333335</v>
      </c>
      <c r="AC1466" s="86">
        <f>AVERAGEIFS($J$2:J1466, $B$2:B1466, B1466)</f>
        <v>0.49041666666666667</v>
      </c>
      <c r="AD1466" s="86">
        <f>AVERAGEIFS($D$2:D1466, $B$2:B1466, B1466)</f>
        <v>0.54166666666666663</v>
      </c>
    </row>
    <row r="1467" spans="1:30" x14ac:dyDescent="0.25">
      <c r="A1467" s="85">
        <v>46206</v>
      </c>
      <c r="B1467" t="s">
        <v>161</v>
      </c>
      <c r="C1467">
        <v>14</v>
      </c>
      <c r="D1467" s="86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86">
        <f>AVERAGEIFS($C$2:C1467, $B$2:B1467, B1467)</f>
        <v>16.5</v>
      </c>
      <c r="AB1467" s="86">
        <f>AVERAGEIFS($I$2:I1467, $B$2:B1467, B1467)</f>
        <v>0.33750000000000002</v>
      </c>
      <c r="AC1467" s="86">
        <f>AVERAGEIFS($J$2:J1467, $B$2:B1467, B1467)</f>
        <v>0.41749999999999998</v>
      </c>
      <c r="AD1467" s="86">
        <f>AVERAGEIFS($D$2:D1467, $B$2:B1467, B1467)</f>
        <v>0.25</v>
      </c>
    </row>
    <row r="1468" spans="1:30" x14ac:dyDescent="0.25">
      <c r="A1468" s="85">
        <v>46206</v>
      </c>
      <c r="B1468" t="s">
        <v>146</v>
      </c>
      <c r="C1468">
        <v>9</v>
      </c>
      <c r="D1468" s="86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86">
        <f>AVERAGEIFS($C$2:C1468, $B$2:B1468, B1468)</f>
        <v>13.75</v>
      </c>
      <c r="AB1468" s="86">
        <f>AVERAGEIFS($I$2:I1468, $B$2:B1468, B1468)</f>
        <v>0.45625000000000004</v>
      </c>
      <c r="AC1468" s="86">
        <f>AVERAGEIFS($J$2:J1468, $B$2:B1468, B1468)</f>
        <v>0.49458333333333332</v>
      </c>
      <c r="AD1468" s="86">
        <f>AVERAGEIFS($D$2:D1468, $B$2:B1468, B1468)</f>
        <v>0.41666666666666669</v>
      </c>
    </row>
    <row r="1469" spans="1:30" x14ac:dyDescent="0.25">
      <c r="A1469" s="85">
        <v>46206</v>
      </c>
      <c r="B1469" t="s">
        <v>6</v>
      </c>
      <c r="C1469">
        <v>18</v>
      </c>
      <c r="D1469" s="86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86">
        <f>AVERAGEIFS($C$2:C1469, $B$2:B1469, B1469)</f>
        <v>24.042553191489361</v>
      </c>
      <c r="AB1469" s="86">
        <f>AVERAGEIFS($I$2:I1469, $B$2:B1469, B1469)</f>
        <v>0.65531914893617027</v>
      </c>
      <c r="AC1469" s="86">
        <f>AVERAGEIFS($J$2:J1469, $B$2:B1469, B1469)</f>
        <v>0.57914893617021279</v>
      </c>
      <c r="AD1469" s="86">
        <f>AVERAGEIFS($D$2:D1469, $B$2:B1469, B1469)</f>
        <v>0.72340425531914898</v>
      </c>
    </row>
    <row r="1470" spans="1:30" x14ac:dyDescent="0.25">
      <c r="A1470" s="85">
        <v>46206</v>
      </c>
      <c r="B1470" t="s">
        <v>2</v>
      </c>
      <c r="C1470">
        <v>48</v>
      </c>
      <c r="D1470" s="86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86">
        <f>AVERAGEIFS($C$2:C1470, $B$2:B1470, B1470)</f>
        <v>27.818181818181817</v>
      </c>
      <c r="AB1470" s="86">
        <f>AVERAGEIFS($I$2:I1470, $B$2:B1470, B1470)</f>
        <v>0.58939393939393936</v>
      </c>
      <c r="AC1470" s="86">
        <f>AVERAGEIFS($J$2:J1470, $B$2:B1470, B1470)</f>
        <v>0.54424242424242431</v>
      </c>
      <c r="AD1470" s="86">
        <f>AVERAGEIFS($D$2:D1470, $B$2:B1470, B1470)</f>
        <v>0.51515151515151514</v>
      </c>
    </row>
    <row r="1471" spans="1:30" x14ac:dyDescent="0.25">
      <c r="A1471" s="85">
        <v>46206</v>
      </c>
      <c r="B1471" t="s">
        <v>107</v>
      </c>
      <c r="C1471">
        <v>14</v>
      </c>
      <c r="D1471" s="86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86">
        <f>AVERAGEIFS($C$2:C1471, $B$2:B1471, B1471)</f>
        <v>18</v>
      </c>
      <c r="AB1471" s="86">
        <f>AVERAGEIFS($I$2:I1471, $B$2:B1471, B1471)</f>
        <v>0.3</v>
      </c>
      <c r="AC1471" s="86">
        <f>AVERAGEIFS($J$2:J1471, $B$2:B1471, B1471)</f>
        <v>0.44</v>
      </c>
      <c r="AD1471" s="86">
        <f>AVERAGEIFS($D$2:D1471, $B$2:B1471, B1471)</f>
        <v>0</v>
      </c>
    </row>
    <row r="1472" spans="1:30" x14ac:dyDescent="0.25">
      <c r="A1472" s="85">
        <v>46206</v>
      </c>
      <c r="B1472" t="s">
        <v>214</v>
      </c>
      <c r="C1472">
        <v>12</v>
      </c>
      <c r="D1472" s="86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86">
        <f>AVERAGEIFS($C$2:C1472, $B$2:B1472, B1472)</f>
        <v>12.142857142857142</v>
      </c>
      <c r="AB1472" s="86">
        <f>AVERAGEIFS($I$2:I1472, $B$2:B1472, B1472)</f>
        <v>0.62857142857142867</v>
      </c>
      <c r="AC1472" s="86">
        <f>AVERAGEIFS($J$2:J1472, $B$2:B1472, B1472)</f>
        <v>0.56285714285714294</v>
      </c>
      <c r="AD1472" s="86">
        <f>AVERAGEIFS($D$2:D1472, $B$2:B1472, B1472)</f>
        <v>0.5714285714285714</v>
      </c>
    </row>
    <row r="1473" spans="1:30" x14ac:dyDescent="0.25">
      <c r="A1473" s="85">
        <v>46206</v>
      </c>
      <c r="B1473" t="s">
        <v>140</v>
      </c>
      <c r="C1473">
        <v>15</v>
      </c>
      <c r="D1473" s="86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86">
        <f>AVERAGEIFS($C$2:C1473, $B$2:B1473, B1473)</f>
        <v>10.116279069767442</v>
      </c>
      <c r="AB1473" s="86">
        <f>AVERAGEIFS($I$2:I1473, $B$2:B1473, B1473)</f>
        <v>0.5058139534883721</v>
      </c>
      <c r="AC1473" s="86">
        <f>AVERAGEIFS($J$2:J1473, $B$2:B1473, B1473)</f>
        <v>0.50186046511627891</v>
      </c>
      <c r="AD1473" s="86">
        <f>AVERAGEIFS($D$2:D1473, $B$2:B1473, B1473)</f>
        <v>0.51162790697674421</v>
      </c>
    </row>
    <row r="1474" spans="1:30" x14ac:dyDescent="0.25">
      <c r="A1474" s="85">
        <v>46206</v>
      </c>
      <c r="B1474" t="s">
        <v>1</v>
      </c>
      <c r="C1474">
        <v>47</v>
      </c>
      <c r="D1474" s="86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86">
        <f>AVERAGEIFS($C$2:C1474, $B$2:B1474, B1474)</f>
        <v>27.888888888888889</v>
      </c>
      <c r="AB1474" s="86">
        <f>AVERAGEIFS($I$2:I1474, $B$2:B1474, B1474)</f>
        <v>0.55555555555555558</v>
      </c>
      <c r="AC1474" s="86">
        <f>AVERAGEIFS($J$2:J1474, $B$2:B1474, B1474)</f>
        <v>0.50944444444444448</v>
      </c>
      <c r="AD1474" s="86">
        <f>AVERAGEIFS($D$2:D1474, $B$2:B1474, B1474)</f>
        <v>0.66666666666666663</v>
      </c>
    </row>
    <row r="1475" spans="1:30" x14ac:dyDescent="0.25">
      <c r="A1475" s="85">
        <v>46206</v>
      </c>
      <c r="B1475" t="s">
        <v>37</v>
      </c>
      <c r="C1475">
        <v>30</v>
      </c>
      <c r="D1475" s="86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86">
        <f>AVERAGEIFS($C$2:C1475, $B$2:B1475, B1475)</f>
        <v>20.375</v>
      </c>
      <c r="AB1475" s="86">
        <f>AVERAGEIFS($I$2:I1475, $B$2:B1475, B1475)</f>
        <v>0.46375</v>
      </c>
      <c r="AC1475" s="86">
        <f>AVERAGEIFS($J$2:J1475, $B$2:B1475, B1475)</f>
        <v>0.47649999999999998</v>
      </c>
      <c r="AD1475" s="86">
        <f>AVERAGEIFS($D$2:D1475, $B$2:B1475, B1475)</f>
        <v>0.52500000000000002</v>
      </c>
    </row>
    <row r="1476" spans="1:30" x14ac:dyDescent="0.25">
      <c r="A1476" s="85">
        <v>46206</v>
      </c>
      <c r="B1476" t="s">
        <v>3</v>
      </c>
      <c r="C1476">
        <v>29</v>
      </c>
      <c r="D1476" s="86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86">
        <f>AVERAGEIFS($C$2:C1476, $B$2:B1476, B1476)</f>
        <v>23.25</v>
      </c>
      <c r="AB1476" s="86">
        <f>AVERAGEIFS($I$2:I1476, $B$2:B1476, B1476)</f>
        <v>0.48249999999999993</v>
      </c>
      <c r="AC1476" s="86">
        <f>AVERAGEIFS($J$2:J1476, $B$2:B1476, B1476)</f>
        <v>0.495</v>
      </c>
      <c r="AD1476" s="86">
        <f>AVERAGEIFS($D$2:D1476, $B$2:B1476, B1476)</f>
        <v>0.55000000000000004</v>
      </c>
    </row>
    <row r="1477" spans="1:30" x14ac:dyDescent="0.25">
      <c r="A1477" s="85">
        <v>46206</v>
      </c>
      <c r="B1477" t="s">
        <v>29</v>
      </c>
      <c r="C1477">
        <v>19</v>
      </c>
      <c r="D1477" s="86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86">
        <f>AVERAGEIFS($C$2:C1477, $B$2:B1477, B1477)</f>
        <v>11.273972602739725</v>
      </c>
      <c r="AB1477" s="86">
        <f>AVERAGEIFS($I$2:I1477, $B$2:B1477, B1477)</f>
        <v>0.45958904109589049</v>
      </c>
      <c r="AC1477" s="86">
        <f>AVERAGEIFS($J$2:J1477, $B$2:B1477, B1477)</f>
        <v>0.49082191780821915</v>
      </c>
      <c r="AD1477" s="86">
        <f>AVERAGEIFS($D$2:D1477, $B$2:B1477, B1477)</f>
        <v>0.43835616438356162</v>
      </c>
    </row>
    <row r="1478" spans="1:30" x14ac:dyDescent="0.25">
      <c r="A1478" s="85">
        <v>46206</v>
      </c>
      <c r="B1478" t="s">
        <v>141</v>
      </c>
      <c r="C1478">
        <v>48</v>
      </c>
      <c r="D1478" s="86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86">
        <f>AVERAGEIFS($C$2:C1478, $B$2:B1478, B1478)</f>
        <v>19.814814814814813</v>
      </c>
      <c r="AB1478" s="86">
        <f>AVERAGEIFS($I$2:I1478, $B$2:B1478, B1478)</f>
        <v>0.50370370370370365</v>
      </c>
      <c r="AC1478" s="86">
        <f>AVERAGEIFS($J$2:J1478, $B$2:B1478, B1478)</f>
        <v>0.50074074074074082</v>
      </c>
      <c r="AD1478" s="86">
        <f>AVERAGEIFS($D$2:D1478, $B$2:B1478, B1478)</f>
        <v>0.51851851851851849</v>
      </c>
    </row>
    <row r="1479" spans="1:30" x14ac:dyDescent="0.25">
      <c r="A1479" s="85">
        <v>46206</v>
      </c>
      <c r="B1479" t="s">
        <v>70</v>
      </c>
      <c r="C1479">
        <v>24</v>
      </c>
      <c r="D1479" s="86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86">
        <f>AVERAGEIFS($C$2:C1479, $B$2:B1479, B1479)</f>
        <v>18.2</v>
      </c>
      <c r="AB1479" s="86">
        <f>AVERAGEIFS($I$2:I1479, $B$2:B1479, B1479)</f>
        <v>0.60499999999999998</v>
      </c>
      <c r="AC1479" s="86">
        <f>AVERAGEIFS($J$2:J1479, $B$2:B1479, B1479)</f>
        <v>0.54500000000000004</v>
      </c>
      <c r="AD1479" s="86">
        <f>AVERAGEIFS($D$2:D1479, $B$2:B1479, B1479)</f>
        <v>0.7</v>
      </c>
    </row>
    <row r="1480" spans="1:30" x14ac:dyDescent="0.25">
      <c r="A1480" s="85">
        <v>46206</v>
      </c>
      <c r="B1480" t="s">
        <v>5</v>
      </c>
      <c r="C1480">
        <v>30</v>
      </c>
      <c r="D1480" s="86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86">
        <f>AVERAGEIFS($C$2:C1480, $B$2:B1480, B1480)</f>
        <v>21.818181818181817</v>
      </c>
      <c r="AB1480" s="86">
        <f>AVERAGEIFS($I$2:I1480, $B$2:B1480, B1480)</f>
        <v>0.46666666666666667</v>
      </c>
      <c r="AC1480" s="86">
        <f>AVERAGEIFS($J$2:J1480, $B$2:B1480, B1480)</f>
        <v>0.4842424242424242</v>
      </c>
      <c r="AD1480" s="86">
        <f>AVERAGEIFS($D$2:D1480, $B$2:B1480, B1480)</f>
        <v>0.42424242424242425</v>
      </c>
    </row>
    <row r="1481" spans="1:30" x14ac:dyDescent="0.25">
      <c r="A1481" s="85">
        <v>46206</v>
      </c>
      <c r="B1481" t="s">
        <v>4</v>
      </c>
      <c r="C1481">
        <v>53</v>
      </c>
      <c r="D1481" s="86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86">
        <f>AVERAGEIFS($C$2:C1481, $B$2:B1481, B1481)</f>
        <v>23.38095238095238</v>
      </c>
      <c r="AB1481" s="86">
        <f>AVERAGEIFS($I$2:I1481, $B$2:B1481, B1481)</f>
        <v>0.49285714285714294</v>
      </c>
      <c r="AC1481" s="86">
        <f>AVERAGEIFS($J$2:J1481, $B$2:B1481, B1481)</f>
        <v>0.48761904761904762</v>
      </c>
      <c r="AD1481" s="86">
        <f>AVERAGEIFS($D$2:D1481, $B$2:B1481, B1481)</f>
        <v>0.52380952380952384</v>
      </c>
    </row>
    <row r="1482" spans="1:30" x14ac:dyDescent="0.25">
      <c r="A1482" s="85">
        <v>46206</v>
      </c>
      <c r="B1482" t="s">
        <v>42</v>
      </c>
      <c r="C1482">
        <v>42</v>
      </c>
      <c r="D1482" s="86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86">
        <f>AVERAGEIFS($C$2:C1482, $B$2:B1482, B1482)</f>
        <v>14.166666666666666</v>
      </c>
      <c r="AB1482" s="86">
        <f>AVERAGEIFS($I$2:I1482, $B$2:B1482, B1482)</f>
        <v>0.38750000000000001</v>
      </c>
      <c r="AC1482" s="86">
        <f>AVERAGEIFS($J$2:J1482, $B$2:B1482, B1482)</f>
        <v>0.42750000000000005</v>
      </c>
      <c r="AD1482" s="86">
        <f>AVERAGEIFS($D$2:D1482, $B$2:B1482, B1482)</f>
        <v>0.33333333333333331</v>
      </c>
    </row>
    <row r="1483" spans="1:30" x14ac:dyDescent="0.25">
      <c r="A1483" s="85">
        <v>46206</v>
      </c>
      <c r="B1483" t="s">
        <v>51</v>
      </c>
      <c r="C1483">
        <v>21</v>
      </c>
      <c r="D1483" s="86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86">
        <f>AVERAGEIFS($C$2:C1483, $B$2:B1483, B1483)</f>
        <v>14.466666666666667</v>
      </c>
      <c r="AB1483" s="86">
        <f>AVERAGEIFS($I$2:I1483, $B$2:B1483, B1483)</f>
        <v>0.52000000000000013</v>
      </c>
      <c r="AC1483" s="86">
        <f>AVERAGEIFS($J$2:J1483, $B$2:B1483, B1483)</f>
        <v>0.50600000000000001</v>
      </c>
      <c r="AD1483" s="86">
        <f>AVERAGEIFS($D$2:D1483, $B$2:B1483, B1483)</f>
        <v>0.46666666666666667</v>
      </c>
    </row>
    <row r="1484" spans="1:30" x14ac:dyDescent="0.25">
      <c r="A1484" s="85">
        <v>46206</v>
      </c>
      <c r="B1484" t="s">
        <v>20</v>
      </c>
      <c r="C1484">
        <v>29</v>
      </c>
      <c r="D1484" s="86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86">
        <f>AVERAGEIFS($C$2:C1484, $B$2:B1484, B1484)</f>
        <v>14.916666666666666</v>
      </c>
      <c r="AB1484" s="86">
        <f>AVERAGEIFS($I$2:I1484, $B$2:B1484, B1484)</f>
        <v>0.49166666666666675</v>
      </c>
      <c r="AC1484" s="86">
        <f>AVERAGEIFS($J$2:J1484, $B$2:B1484, B1484)</f>
        <v>0.50166666666666682</v>
      </c>
      <c r="AD1484" s="86">
        <f>AVERAGEIFS($D$2:D1484, $B$2:B1484, B1484)</f>
        <v>0.41666666666666669</v>
      </c>
    </row>
    <row r="1485" spans="1:30" x14ac:dyDescent="0.25">
      <c r="A1485" s="85">
        <v>46206</v>
      </c>
      <c r="B1485" t="s">
        <v>53</v>
      </c>
      <c r="C1485">
        <v>21</v>
      </c>
      <c r="D1485" s="86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86">
        <f>AVERAGEIFS($C$2:C1485, $B$2:B1485, B1485)</f>
        <v>15.333333333333334</v>
      </c>
      <c r="AB1485" s="86">
        <f>AVERAGEIFS($I$2:I1485, $B$2:B1485, B1485)</f>
        <v>0.48333333333333339</v>
      </c>
      <c r="AC1485" s="86">
        <f>AVERAGEIFS($J$2:J1485, $B$2:B1485, B1485)</f>
        <v>0.50222222222222224</v>
      </c>
      <c r="AD1485" s="86">
        <f>AVERAGEIFS($D$2:D1485, $B$2:B1485, B1485)</f>
        <v>0.55555555555555558</v>
      </c>
    </row>
    <row r="1486" spans="1:30" x14ac:dyDescent="0.25">
      <c r="A1486" s="85">
        <v>46207</v>
      </c>
      <c r="B1486" t="s">
        <v>35</v>
      </c>
      <c r="C1486">
        <v>20</v>
      </c>
      <c r="D1486" s="86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86">
        <f>AVERAGEIFS($C$2:C1486, $B$2:B1486, B1486)</f>
        <v>12.222222222222221</v>
      </c>
      <c r="AB1486" s="86">
        <f>AVERAGEIFS($I$2:I1486, $B$2:B1486, B1486)</f>
        <v>0.51111111111111118</v>
      </c>
      <c r="AC1486" s="86">
        <f>AVERAGEIFS($J$2:J1486, $B$2:B1486, B1486)</f>
        <v>0.50511111111111107</v>
      </c>
      <c r="AD1486" s="86">
        <f>AVERAGEIFS($D$2:D1486, $B$2:B1486, B1486)</f>
        <v>0.6</v>
      </c>
    </row>
    <row r="1487" spans="1:30" x14ac:dyDescent="0.25">
      <c r="A1487" s="85">
        <v>46207</v>
      </c>
      <c r="B1487" t="s">
        <v>179</v>
      </c>
      <c r="C1487">
        <v>30</v>
      </c>
      <c r="D1487" s="86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86">
        <f>AVERAGEIFS($C$2:C1487, $B$2:B1487, B1487)</f>
        <v>15.4</v>
      </c>
      <c r="AB1487" s="86">
        <f>AVERAGEIFS($I$2:I1487, $B$2:B1487, B1487)</f>
        <v>0.80333333333333323</v>
      </c>
      <c r="AC1487" s="86">
        <f>AVERAGEIFS($J$2:J1487, $B$2:B1487, B1487)</f>
        <v>0.6133333333333334</v>
      </c>
      <c r="AD1487" s="86">
        <f>AVERAGEIFS($D$2:D1487, $B$2:B1487, B1487)</f>
        <v>0.93333333333333335</v>
      </c>
    </row>
    <row r="1488" spans="1:30" x14ac:dyDescent="0.25">
      <c r="A1488" s="85">
        <v>46207</v>
      </c>
      <c r="B1488" t="s">
        <v>27</v>
      </c>
      <c r="C1488">
        <v>15</v>
      </c>
      <c r="D1488" s="86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86">
        <f>AVERAGEIFS($C$2:C1488, $B$2:B1488, B1488)</f>
        <v>15</v>
      </c>
      <c r="AB1488" s="86">
        <f>AVERAGEIFS($I$2:I1488, $B$2:B1488, B1488)</f>
        <v>0.47692307692307678</v>
      </c>
      <c r="AC1488" s="86">
        <f>AVERAGEIFS($J$2:J1488, $B$2:B1488, B1488)</f>
        <v>0.4958974358974359</v>
      </c>
      <c r="AD1488" s="86">
        <f>AVERAGEIFS($D$2:D1488, $B$2:B1488, B1488)</f>
        <v>0.48717948717948717</v>
      </c>
    </row>
    <row r="1489" spans="1:30" x14ac:dyDescent="0.25">
      <c r="A1489" s="85">
        <v>46207</v>
      </c>
      <c r="B1489" t="s">
        <v>26</v>
      </c>
      <c r="C1489">
        <v>22</v>
      </c>
      <c r="D1489" s="86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86">
        <f>AVERAGEIFS($C$2:C1489, $B$2:B1489, B1489)</f>
        <v>14.106382978723405</v>
      </c>
      <c r="AB1489" s="86">
        <f>AVERAGEIFS($I$2:I1489, $B$2:B1489, B1489)</f>
        <v>0.61702127659574457</v>
      </c>
      <c r="AC1489" s="86">
        <f>AVERAGEIFS($J$2:J1489, $B$2:B1489, B1489)</f>
        <v>0.54702127659574473</v>
      </c>
      <c r="AD1489" s="86">
        <f>AVERAGEIFS($D$2:D1489, $B$2:B1489, B1489)</f>
        <v>0.65957446808510634</v>
      </c>
    </row>
    <row r="1490" spans="1:30" x14ac:dyDescent="0.25">
      <c r="A1490" s="85">
        <v>46207</v>
      </c>
      <c r="B1490" t="s">
        <v>155</v>
      </c>
      <c r="C1490">
        <v>30</v>
      </c>
      <c r="D1490" s="86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86">
        <f>AVERAGEIFS($C$2:C1490, $B$2:B1490, B1490)</f>
        <v>18.563636363636363</v>
      </c>
      <c r="AB1490" s="86">
        <f>AVERAGEIFS($I$2:I1490, $B$2:B1490, B1490)</f>
        <v>0.40000000000000008</v>
      </c>
      <c r="AC1490" s="86">
        <f>AVERAGEIFS($J$2:J1490, $B$2:B1490, B1490)</f>
        <v>0.46090909090909077</v>
      </c>
      <c r="AD1490" s="86">
        <f>AVERAGEIFS($D$2:D1490, $B$2:B1490, B1490)</f>
        <v>0.4</v>
      </c>
    </row>
    <row r="1491" spans="1:30" x14ac:dyDescent="0.25">
      <c r="A1491" s="85">
        <v>46207</v>
      </c>
      <c r="B1491" t="s">
        <v>19</v>
      </c>
      <c r="C1491">
        <v>12</v>
      </c>
      <c r="D1491" s="86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86">
        <f>AVERAGEIFS($C$2:C1491, $B$2:B1491, B1491)</f>
        <v>11.816326530612244</v>
      </c>
      <c r="AB1491" s="86">
        <f>AVERAGEIFS($I$2:I1491, $B$2:B1491, B1491)</f>
        <v>0.47142857142857147</v>
      </c>
      <c r="AC1491" s="86">
        <f>AVERAGEIFS($J$2:J1491, $B$2:B1491, B1491)</f>
        <v>0.48346938775510212</v>
      </c>
      <c r="AD1491" s="86">
        <f>AVERAGEIFS($D$2:D1491, $B$2:B1491, B1491)</f>
        <v>0.46938775510204084</v>
      </c>
    </row>
    <row r="1492" spans="1:30" x14ac:dyDescent="0.25">
      <c r="A1492" s="85">
        <v>46207</v>
      </c>
      <c r="B1492" t="s">
        <v>17</v>
      </c>
      <c r="C1492">
        <v>22</v>
      </c>
      <c r="D1492" s="86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86">
        <f>AVERAGEIFS($C$2:C1492, $B$2:B1492, B1492)</f>
        <v>25.328358208955223</v>
      </c>
      <c r="AB1492" s="86">
        <f>AVERAGEIFS($I$2:I1492, $B$2:B1492, B1492)</f>
        <v>0.45597014925373142</v>
      </c>
      <c r="AC1492" s="86">
        <f>AVERAGEIFS($J$2:J1492, $B$2:B1492, B1492)</f>
        <v>0.4946268656716416</v>
      </c>
      <c r="AD1492" s="86">
        <f>AVERAGEIFS($D$2:D1492, $B$2:B1492, B1492)</f>
        <v>0.38805970149253732</v>
      </c>
    </row>
    <row r="1493" spans="1:30" x14ac:dyDescent="0.25">
      <c r="A1493" s="85">
        <v>46207</v>
      </c>
      <c r="B1493" t="s">
        <v>4</v>
      </c>
      <c r="C1493">
        <v>31</v>
      </c>
      <c r="D1493" s="86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86">
        <f>AVERAGEIFS($C$2:C1493, $B$2:B1493, B1493)</f>
        <v>23.727272727272727</v>
      </c>
      <c r="AB1493" s="86">
        <f>AVERAGEIFS($I$2:I1493, $B$2:B1493, B1493)</f>
        <v>0.4977272727272728</v>
      </c>
      <c r="AC1493" s="86">
        <f>AVERAGEIFS($J$2:J1493, $B$2:B1493, B1493)</f>
        <v>0.49500000000000005</v>
      </c>
      <c r="AD1493" s="86">
        <f>AVERAGEIFS($D$2:D1493, $B$2:B1493, B1493)</f>
        <v>0.54545454545454541</v>
      </c>
    </row>
    <row r="1494" spans="1:30" x14ac:dyDescent="0.25">
      <c r="A1494" s="85">
        <v>46207</v>
      </c>
      <c r="B1494" t="s">
        <v>140</v>
      </c>
      <c r="C1494">
        <v>25</v>
      </c>
      <c r="D1494" s="86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86">
        <f>AVERAGEIFS($C$2:C1494, $B$2:B1494, B1494)</f>
        <v>10.454545454545455</v>
      </c>
      <c r="AB1494" s="86">
        <f>AVERAGEIFS($I$2:I1494, $B$2:B1494, B1494)</f>
        <v>0.50340909090909092</v>
      </c>
      <c r="AC1494" s="86">
        <f>AVERAGEIFS($J$2:J1494, $B$2:B1494, B1494)</f>
        <v>0.49840909090909075</v>
      </c>
      <c r="AD1494" s="86">
        <f>AVERAGEIFS($D$2:D1494, $B$2:B1494, B1494)</f>
        <v>0.5</v>
      </c>
    </row>
    <row r="1495" spans="1:30" x14ac:dyDescent="0.25">
      <c r="A1495" s="85">
        <v>46207</v>
      </c>
      <c r="B1495" t="s">
        <v>139</v>
      </c>
      <c r="C1495">
        <v>11</v>
      </c>
      <c r="D1495" s="86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86">
        <f>AVERAGEIFS($C$2:C1495, $B$2:B1495, B1495)</f>
        <v>11.707317073170731</v>
      </c>
      <c r="AB1495" s="86">
        <f>AVERAGEIFS($I$2:I1495, $B$2:B1495, B1495)</f>
        <v>0.46097560975609753</v>
      </c>
      <c r="AC1495" s="86">
        <f>AVERAGEIFS($J$2:J1495, $B$2:B1495, B1495)</f>
        <v>0.49024390243902433</v>
      </c>
      <c r="AD1495" s="86">
        <f>AVERAGEIFS($D$2:D1495, $B$2:B1495, B1495)</f>
        <v>0.48780487804878048</v>
      </c>
    </row>
    <row r="1496" spans="1:30" x14ac:dyDescent="0.25">
      <c r="A1496" s="85">
        <v>46207</v>
      </c>
      <c r="B1496" t="s">
        <v>3</v>
      </c>
      <c r="C1496">
        <v>15</v>
      </c>
      <c r="D1496" s="86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86">
        <f>AVERAGEIFS($C$2:C1496, $B$2:B1496, B1496)</f>
        <v>22.857142857142858</v>
      </c>
      <c r="AB1496" s="86">
        <f>AVERAGEIFS($I$2:I1496, $B$2:B1496, B1496)</f>
        <v>0.47857142857142854</v>
      </c>
      <c r="AC1496" s="86">
        <f>AVERAGEIFS($J$2:J1496, $B$2:B1496, B1496)</f>
        <v>0.48809523809523808</v>
      </c>
      <c r="AD1496" s="86">
        <f>AVERAGEIFS($D$2:D1496, $B$2:B1496, B1496)</f>
        <v>0.52380952380952384</v>
      </c>
    </row>
    <row r="1497" spans="1:30" x14ac:dyDescent="0.25">
      <c r="A1497" s="85">
        <v>46207</v>
      </c>
      <c r="B1497" t="s">
        <v>29</v>
      </c>
      <c r="C1497">
        <v>19</v>
      </c>
      <c r="D1497" s="86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86">
        <f>AVERAGEIFS($C$2:C1497, $B$2:B1497, B1497)</f>
        <v>11.378378378378379</v>
      </c>
      <c r="AB1497" s="86">
        <f>AVERAGEIFS($I$2:I1497, $B$2:B1497, B1497)</f>
        <v>0.45878378378378382</v>
      </c>
      <c r="AC1497" s="86">
        <f>AVERAGEIFS($J$2:J1497, $B$2:B1497, B1497)</f>
        <v>0.48891891891891892</v>
      </c>
      <c r="AD1497" s="86">
        <f>AVERAGEIFS($D$2:D1497, $B$2:B1497, B1497)</f>
        <v>0.43243243243243246</v>
      </c>
    </row>
    <row r="1498" spans="1:30" x14ac:dyDescent="0.25">
      <c r="A1498" s="85">
        <v>46207</v>
      </c>
      <c r="B1498" t="s">
        <v>2</v>
      </c>
      <c r="C1498">
        <v>39</v>
      </c>
      <c r="D1498" s="86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86">
        <f>AVERAGEIFS($C$2:C1498, $B$2:B1498, B1498)</f>
        <v>28.147058823529413</v>
      </c>
      <c r="AB1498" s="86">
        <f>AVERAGEIFS($I$2:I1498, $B$2:B1498, B1498)</f>
        <v>0.58382352941176463</v>
      </c>
      <c r="AC1498" s="86">
        <f>AVERAGEIFS($J$2:J1498, $B$2:B1498, B1498)</f>
        <v>0.53852941176470592</v>
      </c>
      <c r="AD1498" s="86">
        <f>AVERAGEIFS($D$2:D1498, $B$2:B1498, B1498)</f>
        <v>0.5</v>
      </c>
    </row>
    <row r="1499" spans="1:30" x14ac:dyDescent="0.25">
      <c r="A1499" s="85">
        <v>46207</v>
      </c>
      <c r="B1499" t="s">
        <v>55</v>
      </c>
      <c r="C1499">
        <v>20</v>
      </c>
      <c r="D1499" s="86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86">
        <f>AVERAGEIFS($C$2:C1499, $B$2:B1499, B1499)</f>
        <v>10.55</v>
      </c>
      <c r="AB1499" s="86">
        <f>AVERAGEIFS($I$2:I1499, $B$2:B1499, B1499)</f>
        <v>0.53749999999999998</v>
      </c>
      <c r="AC1499" s="86">
        <f>AVERAGEIFS($J$2:J1499, $B$2:B1499, B1499)</f>
        <v>0.52149999999999996</v>
      </c>
      <c r="AD1499" s="86">
        <f>AVERAGEIFS($D$2:D1499, $B$2:B1499, B1499)</f>
        <v>0.55000000000000004</v>
      </c>
    </row>
    <row r="1500" spans="1:30" x14ac:dyDescent="0.25">
      <c r="A1500" s="85">
        <v>46207</v>
      </c>
      <c r="B1500" t="s">
        <v>161</v>
      </c>
      <c r="C1500">
        <v>16</v>
      </c>
      <c r="D1500" s="86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86">
        <f>AVERAGEIFS($C$2:C1500, $B$2:B1500, B1500)</f>
        <v>16.399999999999999</v>
      </c>
      <c r="AB1500" s="86">
        <f>AVERAGEIFS($I$2:I1500, $B$2:B1500, B1500)</f>
        <v>0.35</v>
      </c>
      <c r="AC1500" s="86">
        <f>AVERAGEIFS($J$2:J1500, $B$2:B1500, B1500)</f>
        <v>0.40400000000000003</v>
      </c>
      <c r="AD1500" s="86">
        <f>AVERAGEIFS($D$2:D1500, $B$2:B1500, B1500)</f>
        <v>0.2</v>
      </c>
    </row>
    <row r="1501" spans="1:30" x14ac:dyDescent="0.25">
      <c r="A1501" s="85">
        <v>46207</v>
      </c>
      <c r="B1501" t="s">
        <v>148</v>
      </c>
      <c r="C1501">
        <v>19</v>
      </c>
      <c r="D1501" s="86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86">
        <f>AVERAGEIFS($C$2:C1501, $B$2:B1501, B1501)</f>
        <v>13.821428571428571</v>
      </c>
      <c r="AB1501" s="86">
        <f>AVERAGEIFS($I$2:I1501, $B$2:B1501, B1501)</f>
        <v>0.49107142857142844</v>
      </c>
      <c r="AC1501" s="86">
        <f>AVERAGEIFS($J$2:J1501, $B$2:B1501, B1501)</f>
        <v>0.49428571428571427</v>
      </c>
      <c r="AD1501" s="86">
        <f>AVERAGEIFS($D$2:D1501, $B$2:B1501, B1501)</f>
        <v>0.42857142857142855</v>
      </c>
    </row>
    <row r="1502" spans="1:30" x14ac:dyDescent="0.25">
      <c r="A1502" s="85">
        <v>46207</v>
      </c>
      <c r="B1502" t="s">
        <v>27</v>
      </c>
      <c r="C1502">
        <v>13</v>
      </c>
      <c r="D1502" s="86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86">
        <f>AVERAGEIFS($C$2:C1502, $B$2:B1502, B1502)</f>
        <v>14.95</v>
      </c>
      <c r="AB1502" s="86">
        <f>AVERAGEIFS($I$2:I1502, $B$2:B1502, B1502)</f>
        <v>0.47499999999999981</v>
      </c>
      <c r="AC1502" s="86">
        <f>AVERAGEIFS($J$2:J1502, $B$2:B1502, B1502)</f>
        <v>0.4955</v>
      </c>
      <c r="AD1502" s="86">
        <f>AVERAGEIFS($D$2:D1502, $B$2:B1502, B1502)</f>
        <v>0.47499999999999998</v>
      </c>
    </row>
    <row r="1503" spans="1:30" x14ac:dyDescent="0.25">
      <c r="A1503" s="85">
        <v>46207</v>
      </c>
      <c r="B1503" t="s">
        <v>140</v>
      </c>
      <c r="C1503">
        <v>11</v>
      </c>
      <c r="D1503" s="86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86">
        <f>AVERAGEIFS($C$2:C1503, $B$2:B1503, B1503)</f>
        <v>10.466666666666667</v>
      </c>
      <c r="AB1503" s="86">
        <f>AVERAGEIFS($I$2:I1503, $B$2:B1503, B1503)</f>
        <v>0.50111111111111106</v>
      </c>
      <c r="AC1503" s="86">
        <f>AVERAGEIFS($J$2:J1503, $B$2:B1503, B1503)</f>
        <v>0.49799999999999983</v>
      </c>
      <c r="AD1503" s="86">
        <f>AVERAGEIFS($D$2:D1503, $B$2:B1503, B1503)</f>
        <v>0.48888888888888887</v>
      </c>
    </row>
    <row r="1504" spans="1:30" x14ac:dyDescent="0.25">
      <c r="A1504" s="85">
        <v>46207</v>
      </c>
      <c r="B1504" t="s">
        <v>161</v>
      </c>
      <c r="C1504">
        <v>12</v>
      </c>
      <c r="D1504" s="86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86">
        <f>AVERAGEIFS($C$2:C1504, $B$2:B1504, B1504)</f>
        <v>15.666666666666666</v>
      </c>
      <c r="AB1504" s="86">
        <f>AVERAGEIFS($I$2:I1504, $B$2:B1504, B1504)</f>
        <v>0.35833333333333334</v>
      </c>
      <c r="AC1504" s="86">
        <f>AVERAGEIFS($J$2:J1504, $B$2:B1504, B1504)</f>
        <v>0.41666666666666669</v>
      </c>
      <c r="AD1504" s="86">
        <f>AVERAGEIFS($D$2:D1504, $B$2:B1504, B1504)</f>
        <v>0.16666666666666666</v>
      </c>
    </row>
    <row r="1505" spans="1:30" x14ac:dyDescent="0.25">
      <c r="A1505" s="85">
        <v>46207</v>
      </c>
      <c r="B1505" t="s">
        <v>139</v>
      </c>
      <c r="C1505">
        <v>11</v>
      </c>
      <c r="D1505" s="86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86">
        <f>AVERAGEIFS($C$2:C1505, $B$2:B1505, B1505)</f>
        <v>11.69047619047619</v>
      </c>
      <c r="AB1505" s="86">
        <f>AVERAGEIFS($I$2:I1505, $B$2:B1505, B1505)</f>
        <v>0.45952380952380945</v>
      </c>
      <c r="AC1505" s="86">
        <f>AVERAGEIFS($J$2:J1505, $B$2:B1505, B1505)</f>
        <v>0.48999999999999994</v>
      </c>
      <c r="AD1505" s="86">
        <f>AVERAGEIFS($D$2:D1505, $B$2:B1505, B1505)</f>
        <v>0.47619047619047616</v>
      </c>
    </row>
    <row r="1506" spans="1:30" x14ac:dyDescent="0.25">
      <c r="A1506" s="85">
        <v>46207</v>
      </c>
      <c r="B1506" t="s">
        <v>2</v>
      </c>
      <c r="C1506">
        <v>38</v>
      </c>
      <c r="D1506" s="86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86">
        <f>AVERAGEIFS($C$2:C1506, $B$2:B1506, B1506)</f>
        <v>28.428571428571427</v>
      </c>
      <c r="AB1506" s="86">
        <f>AVERAGEIFS($I$2:I1506, $B$2:B1506, B1506)</f>
        <v>0.57857142857142851</v>
      </c>
      <c r="AC1506" s="86">
        <f>AVERAGEIFS($J$2:J1506, $B$2:B1506, B1506)</f>
        <v>0.53685714285714292</v>
      </c>
      <c r="AD1506" s="86">
        <f>AVERAGEIFS($D$2:D1506, $B$2:B1506, B1506)</f>
        <v>0.48571428571428571</v>
      </c>
    </row>
    <row r="1507" spans="1:30" x14ac:dyDescent="0.25">
      <c r="A1507" s="85">
        <v>46207</v>
      </c>
      <c r="B1507" t="s">
        <v>17</v>
      </c>
      <c r="C1507">
        <v>32</v>
      </c>
      <c r="D1507" s="86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86">
        <f>AVERAGEIFS($C$2:C1507, $B$2:B1507, B1507)</f>
        <v>25.426470588235293</v>
      </c>
      <c r="AB1507" s="86">
        <f>AVERAGEIFS($I$2:I1507, $B$2:B1507, B1507)</f>
        <v>0.45514705882352946</v>
      </c>
      <c r="AC1507" s="86">
        <f>AVERAGEIFS($J$2:J1507, $B$2:B1507, B1507)</f>
        <v>0.49441176470588211</v>
      </c>
      <c r="AD1507" s="86">
        <f>AVERAGEIFS($D$2:D1507, $B$2:B1507, B1507)</f>
        <v>0.38235294117647056</v>
      </c>
    </row>
    <row r="1508" spans="1:30" x14ac:dyDescent="0.25">
      <c r="A1508" s="85">
        <v>46207</v>
      </c>
      <c r="B1508" t="s">
        <v>35</v>
      </c>
      <c r="C1508">
        <v>15</v>
      </c>
      <c r="D1508" s="86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86">
        <f>AVERAGEIFS($C$2:C1508, $B$2:B1508, B1508)</f>
        <v>12.282608695652174</v>
      </c>
      <c r="AB1508" s="86">
        <f>AVERAGEIFS($I$2:I1508, $B$2:B1508, B1508)</f>
        <v>0.51304347826086971</v>
      </c>
      <c r="AC1508" s="86">
        <f>AVERAGEIFS($J$2:J1508, $B$2:B1508, B1508)</f>
        <v>0.50543478260869568</v>
      </c>
      <c r="AD1508" s="86">
        <f>AVERAGEIFS($D$2:D1508, $B$2:B1508, B1508)</f>
        <v>0.60869565217391308</v>
      </c>
    </row>
    <row r="1509" spans="1:30" x14ac:dyDescent="0.25">
      <c r="A1509" s="85">
        <v>46207</v>
      </c>
      <c r="B1509" t="s">
        <v>179</v>
      </c>
      <c r="C1509">
        <v>29</v>
      </c>
      <c r="D1509" s="86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86">
        <f>AVERAGEIFS($C$2:C1509, $B$2:B1509, B1509)</f>
        <v>16.25</v>
      </c>
      <c r="AB1509" s="86">
        <f>AVERAGEIFS($I$2:I1509, $B$2:B1509, B1509)</f>
        <v>0.79062499999999991</v>
      </c>
      <c r="AC1509" s="86">
        <f>AVERAGEIFS($J$2:J1509, $B$2:B1509, B1509)</f>
        <v>0.60750000000000004</v>
      </c>
      <c r="AD1509" s="86">
        <f>AVERAGEIFS($D$2:D1509, $B$2:B1509, B1509)</f>
        <v>0.9375</v>
      </c>
    </row>
    <row r="1510" spans="1:30" x14ac:dyDescent="0.25">
      <c r="A1510" s="85">
        <v>46207</v>
      </c>
      <c r="B1510" t="s">
        <v>26</v>
      </c>
      <c r="C1510">
        <v>16</v>
      </c>
      <c r="D1510" s="86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86">
        <f>AVERAGEIFS($C$2:C1510, $B$2:B1510, B1510)</f>
        <v>14.145833333333334</v>
      </c>
      <c r="AB1510" s="86">
        <f>AVERAGEIFS($I$2:I1510, $B$2:B1510, B1510)</f>
        <v>0.61666666666666659</v>
      </c>
      <c r="AC1510" s="86">
        <f>AVERAGEIFS($J$2:J1510, $B$2:B1510, B1510)</f>
        <v>0.54645833333333338</v>
      </c>
      <c r="AD1510" s="86">
        <f>AVERAGEIFS($D$2:D1510, $B$2:B1510, B1510)</f>
        <v>0.66666666666666663</v>
      </c>
    </row>
    <row r="1511" spans="1:30" x14ac:dyDescent="0.25">
      <c r="A1511" s="85">
        <v>46207</v>
      </c>
      <c r="B1511" t="s">
        <v>29</v>
      </c>
      <c r="C1511">
        <v>7</v>
      </c>
      <c r="D1511" s="86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86">
        <f>AVERAGEIFS($C$2:C1511, $B$2:B1511, B1511)</f>
        <v>11.32</v>
      </c>
      <c r="AB1511" s="86">
        <f>AVERAGEIFS($I$2:I1511, $B$2:B1511, B1511)</f>
        <v>0.46066666666666672</v>
      </c>
      <c r="AC1511" s="86">
        <f>AVERAGEIFS($J$2:J1511, $B$2:B1511, B1511)</f>
        <v>0.4893333333333334</v>
      </c>
      <c r="AD1511" s="86">
        <f>AVERAGEIFS($D$2:D1511, $B$2:B1511, B1511)</f>
        <v>0.44</v>
      </c>
    </row>
    <row r="1512" spans="1:30" x14ac:dyDescent="0.25">
      <c r="A1512" s="85">
        <v>46207</v>
      </c>
      <c r="B1512" t="s">
        <v>13</v>
      </c>
      <c r="C1512">
        <v>35</v>
      </c>
      <c r="D1512" s="86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86">
        <f>AVERAGEIFS($C$2:C1512, $B$2:B1512, B1512)</f>
        <v>26.010989010989011</v>
      </c>
      <c r="AB1512" s="86">
        <f>AVERAGEIFS($I$2:I1512, $B$2:B1512, B1512)</f>
        <v>0.54395604395604402</v>
      </c>
      <c r="AC1512" s="86">
        <f>AVERAGEIFS($J$2:J1512, $B$2:B1512, B1512)</f>
        <v>0.5281318681318683</v>
      </c>
      <c r="AD1512" s="86">
        <f>AVERAGEIFS($D$2:D1512, $B$2:B1512, B1512)</f>
        <v>0.59340659340659341</v>
      </c>
    </row>
    <row r="1513" spans="1:30" x14ac:dyDescent="0.25">
      <c r="A1513" s="85">
        <v>46207</v>
      </c>
      <c r="B1513" t="s">
        <v>155</v>
      </c>
      <c r="C1513">
        <v>23</v>
      </c>
      <c r="D1513" s="86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86">
        <f>AVERAGEIFS($C$2:C1513, $B$2:B1513, B1513)</f>
        <v>18.642857142857142</v>
      </c>
      <c r="AB1513" s="86">
        <f>AVERAGEIFS($I$2:I1513, $B$2:B1513, B1513)</f>
        <v>0.40357142857142864</v>
      </c>
      <c r="AC1513" s="86">
        <f>AVERAGEIFS($J$2:J1513, $B$2:B1513, B1513)</f>
        <v>0.46196428571428555</v>
      </c>
      <c r="AD1513" s="86">
        <f>AVERAGEIFS($D$2:D1513, $B$2:B1513, B1513)</f>
        <v>0.4107142857142857</v>
      </c>
    </row>
    <row r="1514" spans="1:30" x14ac:dyDescent="0.25">
      <c r="A1514" s="85">
        <v>46208</v>
      </c>
      <c r="B1514" t="s">
        <v>13</v>
      </c>
      <c r="C1514">
        <v>17</v>
      </c>
      <c r="D1514" s="86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86">
        <f>AVERAGEIFS($C$2:C1514, $B$2:B1514, B1514)</f>
        <v>25.913043478260871</v>
      </c>
      <c r="AB1514" s="86">
        <f>AVERAGEIFS($I$2:I1514, $B$2:B1514, B1514)</f>
        <v>0.54076086956521752</v>
      </c>
      <c r="AC1514" s="86">
        <f>AVERAGEIFS($J$2:J1514, $B$2:B1514, B1514)</f>
        <v>0.52663043478260885</v>
      </c>
      <c r="AD1514" s="86">
        <f>AVERAGEIFS($D$2:D1514, $B$2:B1514, B1514)</f>
        <v>0.58695652173913049</v>
      </c>
    </row>
    <row r="1515" spans="1:30" x14ac:dyDescent="0.25">
      <c r="A1515" s="85">
        <v>46208</v>
      </c>
      <c r="B1515" t="s">
        <v>17</v>
      </c>
      <c r="C1515">
        <v>15</v>
      </c>
      <c r="D1515" s="86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86">
        <f>AVERAGEIFS($C$2:C1515, $B$2:B1515, B1515)</f>
        <v>25.275362318840578</v>
      </c>
      <c r="AB1515" s="86">
        <f>AVERAGEIFS($I$2:I1515, $B$2:B1515, B1515)</f>
        <v>0.45217391304347831</v>
      </c>
      <c r="AC1515" s="86">
        <f>AVERAGEIFS($J$2:J1515, $B$2:B1515, B1515)</f>
        <v>0.49289855072463745</v>
      </c>
      <c r="AD1515" s="86">
        <f>AVERAGEIFS($D$2:D1515, $B$2:B1515, B1515)</f>
        <v>0.37681159420289856</v>
      </c>
    </row>
    <row r="1516" spans="1:30" x14ac:dyDescent="0.25">
      <c r="A1516" s="85">
        <v>46208</v>
      </c>
      <c r="B1516" t="s">
        <v>3</v>
      </c>
      <c r="C1516">
        <v>18</v>
      </c>
      <c r="D1516" s="86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86">
        <f>AVERAGEIFS($C$2:C1516, $B$2:B1516, B1516)</f>
        <v>22.636363636363637</v>
      </c>
      <c r="AB1516" s="86">
        <f>AVERAGEIFS($I$2:I1516, $B$2:B1516, B1516)</f>
        <v>0.46818181818181814</v>
      </c>
      <c r="AC1516" s="86">
        <f>AVERAGEIFS($J$2:J1516, $B$2:B1516, B1516)</f>
        <v>0.48363636363636364</v>
      </c>
      <c r="AD1516" s="86">
        <f>AVERAGEIFS($D$2:D1516, $B$2:B1516, B1516)</f>
        <v>0.5</v>
      </c>
    </row>
    <row r="1517" spans="1:30" x14ac:dyDescent="0.25">
      <c r="A1517" s="85">
        <v>46208</v>
      </c>
      <c r="B1517" t="s">
        <v>37</v>
      </c>
      <c r="C1517">
        <v>22</v>
      </c>
      <c r="D1517" s="86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86">
        <f>AVERAGEIFS($C$2:C1517, $B$2:B1517, B1517)</f>
        <v>20.414634146341463</v>
      </c>
      <c r="AB1517" s="86">
        <f>AVERAGEIFS($I$2:I1517, $B$2:B1517, B1517)</f>
        <v>0.45853658536585368</v>
      </c>
      <c r="AC1517" s="86">
        <f>AVERAGEIFS($J$2:J1517, $B$2:B1517, B1517)</f>
        <v>0.474390243902439</v>
      </c>
      <c r="AD1517" s="86">
        <f>AVERAGEIFS($D$2:D1517, $B$2:B1517, B1517)</f>
        <v>0.51219512195121952</v>
      </c>
    </row>
    <row r="1518" spans="1:30" x14ac:dyDescent="0.25">
      <c r="A1518" s="85">
        <v>46208</v>
      </c>
      <c r="B1518" t="s">
        <v>26</v>
      </c>
      <c r="C1518">
        <v>13</v>
      </c>
      <c r="D1518" s="86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86">
        <f>AVERAGEIFS($C$2:C1518, $B$2:B1518, B1518)</f>
        <v>14.122448979591837</v>
      </c>
      <c r="AB1518" s="86">
        <f>AVERAGEIFS($I$2:I1518, $B$2:B1518, B1518)</f>
        <v>0.60918367346938773</v>
      </c>
      <c r="AC1518" s="86">
        <f>AVERAGEIFS($J$2:J1518, $B$2:B1518, B1518)</f>
        <v>0.54326530612244905</v>
      </c>
      <c r="AD1518" s="86">
        <f>AVERAGEIFS($D$2:D1518, $B$2:B1518, B1518)</f>
        <v>0.65306122448979587</v>
      </c>
    </row>
    <row r="1519" spans="1:30" x14ac:dyDescent="0.25">
      <c r="A1519" s="85">
        <v>46208</v>
      </c>
      <c r="B1519" t="s">
        <v>29</v>
      </c>
      <c r="C1519">
        <v>9</v>
      </c>
      <c r="D1519" s="86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86">
        <f>AVERAGEIFS($C$2:C1519, $B$2:B1519, B1519)</f>
        <v>11.289473684210526</v>
      </c>
      <c r="AB1519" s="86">
        <f>AVERAGEIFS($I$2:I1519, $B$2:B1519, B1519)</f>
        <v>0.4578947368421053</v>
      </c>
      <c r="AC1519" s="86">
        <f>AVERAGEIFS($J$2:J1519, $B$2:B1519, B1519)</f>
        <v>0.48802631578947375</v>
      </c>
      <c r="AD1519" s="86">
        <f>AVERAGEIFS($D$2:D1519, $B$2:B1519, B1519)</f>
        <v>0.43421052631578949</v>
      </c>
    </row>
    <row r="1520" spans="1:30" x14ac:dyDescent="0.25">
      <c r="A1520" s="85">
        <v>46208</v>
      </c>
      <c r="B1520" t="s">
        <v>55</v>
      </c>
      <c r="C1520">
        <v>9</v>
      </c>
      <c r="D1520" s="86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86">
        <f>AVERAGEIFS($C$2:C1520, $B$2:B1520, B1520)</f>
        <v>10.476190476190476</v>
      </c>
      <c r="AB1520" s="86">
        <f>AVERAGEIFS($I$2:I1520, $B$2:B1520, B1520)</f>
        <v>0.52380952380952384</v>
      </c>
      <c r="AC1520" s="86">
        <f>AVERAGEIFS($J$2:J1520, $B$2:B1520, B1520)</f>
        <v>0.51523809523809527</v>
      </c>
      <c r="AD1520" s="86">
        <f>AVERAGEIFS($D$2:D1520, $B$2:B1520, B1520)</f>
        <v>0.52380952380952384</v>
      </c>
    </row>
    <row r="1521" spans="1:30" x14ac:dyDescent="0.25">
      <c r="A1521" s="85">
        <v>46208</v>
      </c>
      <c r="B1521" t="s">
        <v>2</v>
      </c>
      <c r="C1521">
        <v>20</v>
      </c>
      <c r="D1521" s="86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86">
        <f>AVERAGEIFS($C$2:C1521, $B$2:B1521, B1521)</f>
        <v>28.194444444444443</v>
      </c>
      <c r="AB1521" s="86">
        <f>AVERAGEIFS($I$2:I1521, $B$2:B1521, B1521)</f>
        <v>0.58333333333333326</v>
      </c>
      <c r="AC1521" s="86">
        <f>AVERAGEIFS($J$2:J1521, $B$2:B1521, B1521)</f>
        <v>0.53888888888888897</v>
      </c>
      <c r="AD1521" s="86">
        <f>AVERAGEIFS($D$2:D1521, $B$2:B1521, B1521)</f>
        <v>0.5</v>
      </c>
    </row>
    <row r="1522" spans="1:30" x14ac:dyDescent="0.25">
      <c r="A1522" s="85">
        <v>46208</v>
      </c>
      <c r="B1522" t="s">
        <v>42</v>
      </c>
      <c r="C1522">
        <v>13</v>
      </c>
      <c r="D1522" s="86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86">
        <f>AVERAGEIFS($C$2:C1522, $B$2:B1522, B1522)</f>
        <v>14.076923076923077</v>
      </c>
      <c r="AB1522" s="86">
        <f>AVERAGEIFS($I$2:I1522, $B$2:B1522, B1522)</f>
        <v>0.41538461538461541</v>
      </c>
      <c r="AC1522" s="86">
        <f>AVERAGEIFS($J$2:J1522, $B$2:B1522, B1522)</f>
        <v>0.4415384615384616</v>
      </c>
      <c r="AD1522" s="86">
        <f>AVERAGEIFS($D$2:D1522, $B$2:B1522, B1522)</f>
        <v>0.38461538461538464</v>
      </c>
    </row>
    <row r="1523" spans="1:30" x14ac:dyDescent="0.25">
      <c r="A1523" s="85">
        <v>46208</v>
      </c>
      <c r="B1523" t="s">
        <v>15</v>
      </c>
      <c r="C1523">
        <v>19</v>
      </c>
      <c r="D1523" s="86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86">
        <f>AVERAGEIFS($C$2:C1523, $B$2:B1523, B1523)</f>
        <v>22.607142857142858</v>
      </c>
      <c r="AB1523" s="86">
        <f>AVERAGEIFS($I$2:I1523, $B$2:B1523, B1523)</f>
        <v>0.44732142857142865</v>
      </c>
      <c r="AC1523" s="86">
        <f>AVERAGEIFS($J$2:J1523, $B$2:B1523, B1523)</f>
        <v>0.47857142857142854</v>
      </c>
      <c r="AD1523" s="86">
        <f>AVERAGEIFS($D$2:D1523, $B$2:B1523, B1523)</f>
        <v>0.4107142857142857</v>
      </c>
    </row>
    <row r="1524" spans="1:30" x14ac:dyDescent="0.25">
      <c r="A1524" s="85">
        <v>46208</v>
      </c>
      <c r="B1524" t="s">
        <v>147</v>
      </c>
      <c r="C1524">
        <v>14</v>
      </c>
      <c r="D1524" s="86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86">
        <f>AVERAGEIFS($C$2:C1524, $B$2:B1524, B1524)</f>
        <v>17.94736842105263</v>
      </c>
      <c r="AB1524" s="86">
        <f>AVERAGEIFS($I$2:I1524, $B$2:B1524, B1524)</f>
        <v>0.50263157894736832</v>
      </c>
      <c r="AC1524" s="86">
        <f>AVERAGEIFS($J$2:J1524, $B$2:B1524, B1524)</f>
        <v>0.49315789473684218</v>
      </c>
      <c r="AD1524" s="86">
        <f>AVERAGEIFS($D$2:D1524, $B$2:B1524, B1524)</f>
        <v>0.52631578947368418</v>
      </c>
    </row>
    <row r="1525" spans="1:30" x14ac:dyDescent="0.25">
      <c r="A1525" s="85">
        <v>46208</v>
      </c>
      <c r="B1525" t="s">
        <v>6</v>
      </c>
      <c r="C1525">
        <v>19</v>
      </c>
      <c r="D1525" s="86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86">
        <f>AVERAGEIFS($C$2:C1525, $B$2:B1525, B1525)</f>
        <v>23.9375</v>
      </c>
      <c r="AB1525" s="86">
        <f>AVERAGEIFS($I$2:I1525, $B$2:B1525, B1525)</f>
        <v>0.65729166666666672</v>
      </c>
      <c r="AC1525" s="86">
        <f>AVERAGEIFS($J$2:J1525, $B$2:B1525, B1525)</f>
        <v>0.57979166666666659</v>
      </c>
      <c r="AD1525" s="86">
        <f>AVERAGEIFS($D$2:D1525, $B$2:B1525, B1525)</f>
        <v>0.72916666666666663</v>
      </c>
    </row>
    <row r="1526" spans="1:30" x14ac:dyDescent="0.25">
      <c r="A1526" s="85">
        <v>46208</v>
      </c>
      <c r="B1526" t="s">
        <v>155</v>
      </c>
      <c r="C1526">
        <v>21</v>
      </c>
      <c r="D1526" s="86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86">
        <f>AVERAGEIFS($C$2:C1526, $B$2:B1526, B1526)</f>
        <v>18.684210526315791</v>
      </c>
      <c r="AB1526" s="86">
        <f>AVERAGEIFS($I$2:I1526, $B$2:B1526, B1526)</f>
        <v>0.40964912280701765</v>
      </c>
      <c r="AC1526" s="86">
        <f>AVERAGEIFS($J$2:J1526, $B$2:B1526, B1526)</f>
        <v>0.46456140350877173</v>
      </c>
      <c r="AD1526" s="86">
        <f>AVERAGEIFS($D$2:D1526, $B$2:B1526, B1526)</f>
        <v>0.42105263157894735</v>
      </c>
    </row>
    <row r="1527" spans="1:30" x14ac:dyDescent="0.25">
      <c r="A1527" s="85">
        <v>46208</v>
      </c>
      <c r="B1527" t="s">
        <v>148</v>
      </c>
      <c r="C1527">
        <v>11</v>
      </c>
      <c r="D1527" s="86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86">
        <f>AVERAGEIFS($C$2:C1527, $B$2:B1527, B1527)</f>
        <v>13.771929824561404</v>
      </c>
      <c r="AB1527" s="86">
        <f>AVERAGEIFS($I$2:I1527, $B$2:B1527, B1527)</f>
        <v>0.49561403508771917</v>
      </c>
      <c r="AC1527" s="86">
        <f>AVERAGEIFS($J$2:J1527, $B$2:B1527, B1527)</f>
        <v>0.49631578947368421</v>
      </c>
      <c r="AD1527" s="86">
        <f>AVERAGEIFS($D$2:D1527, $B$2:B1527, B1527)</f>
        <v>0.43859649122807015</v>
      </c>
    </row>
    <row r="1528" spans="1:30" x14ac:dyDescent="0.25">
      <c r="A1528" s="85">
        <v>46208</v>
      </c>
      <c r="B1528" t="s">
        <v>154</v>
      </c>
      <c r="C1528">
        <v>5</v>
      </c>
      <c r="D1528" s="86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86">
        <f>AVERAGEIFS($C$2:C1528, $B$2:B1528, B1528)</f>
        <v>11.88</v>
      </c>
      <c r="AB1528" s="86">
        <f>AVERAGEIFS($I$2:I1528, $B$2:B1528, B1528)</f>
        <v>0.47600000000000003</v>
      </c>
      <c r="AC1528" s="86">
        <f>AVERAGEIFS($J$2:J1528, $B$2:B1528, B1528)</f>
        <v>0.49519999999999997</v>
      </c>
      <c r="AD1528" s="86">
        <f>AVERAGEIFS($D$2:D1528, $B$2:B1528, B1528)</f>
        <v>0.56000000000000005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3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7" sqref="F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" t="s">
        <v>154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S3'!C:C,'OB History S3'!B:B,A2)</f>
        <v>35</v>
      </c>
      <c r="I2" s="4">
        <f>AVERAGEIFS('OB History S3'!C:C,'OB History S3'!B:B,A2)</f>
        <v>11.666666666666666</v>
      </c>
      <c r="J2" s="35">
        <f t="array" ref="J2">MAX(IF('OB History S3'!B:B=A2, 'OB History S3'!C:C))</f>
        <v>18</v>
      </c>
      <c r="K2" s="34">
        <f>COUNTIFS('OB History S3'!B:B,A2,'OB History S3'!D:D, 1)</f>
        <v>2</v>
      </c>
      <c r="L2" s="2">
        <f>COUNTIFS('OB History S3'!B:B,A2,'OB History S3'!D:D, 0)</f>
        <v>1</v>
      </c>
      <c r="M2" s="88">
        <f>LOOKUP(2, 1/('OB History S3'!$B:$B=A2), 'OB History S3'!$AD:$AD)</f>
        <v>0.66666666666666663</v>
      </c>
      <c r="N2" s="34">
        <f>SUMIFS('OB History S3'!F:F,'OB History S3'!B:B,A2)</f>
        <v>7</v>
      </c>
      <c r="O2" s="2">
        <f>SUMIFS('OB History S3'!E:E,'OB History S3'!B:B,A2)-N2</f>
        <v>6</v>
      </c>
      <c r="P2" s="88">
        <f>LOOKUP(2, 1/('OB History S3'!$B:$B=A2), 'OB History S3'!$AB:$AB)</f>
        <v>0.53333333333333333</v>
      </c>
      <c r="Q2" s="34">
        <f>SUMIFS('OB History S3'!H:H,'OB History S3'!B:B,A2)</f>
        <v>26</v>
      </c>
      <c r="R2" s="2">
        <f>SUMIFS('OB History S3'!G:G,'OB History S3'!B:B,A2)-Q2</f>
        <v>28</v>
      </c>
      <c r="S2" s="88">
        <f>LOOKUP(2, 1/('OB History S3'!$B:$B=A2), 'OB History S3'!$AC:$AC)</f>
        <v>0.48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0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1</v>
      </c>
      <c r="AH2" s="2">
        <f>COUNTIFS('OB History S3'!$B:$B,$A$2,'OB History S3'!Y:Y, 1)</f>
        <v>2</v>
      </c>
      <c r="AI2" s="2">
        <f>COUNTIFS('OB History S3'!$B:$B,$A$2,'OB History S3'!Z:Z, 1)</f>
        <v>2</v>
      </c>
    </row>
    <row r="3" spans="1:35" x14ac:dyDescent="0.25">
      <c r="A3" s="1" t="s">
        <v>140</v>
      </c>
      <c r="B3" s="2" t="s">
        <v>79</v>
      </c>
      <c r="C3" s="2" t="s">
        <v>79</v>
      </c>
      <c r="D3" s="5"/>
      <c r="E3" s="5"/>
      <c r="F3" s="5"/>
      <c r="G3" s="5"/>
      <c r="H3" s="34">
        <f>SUMIFS('OB History S3'!C:C,'OB History S3'!B:B,A3)</f>
        <v>66</v>
      </c>
      <c r="I3" s="4">
        <f>AVERAGEIFS('OB History S3'!C:C,'OB History S3'!B:B,A3)</f>
        <v>16.5</v>
      </c>
      <c r="J3" s="35">
        <f t="array" ref="J3">MAX(IF('OB History S3'!B:B=A3, 'OB History S3'!C:C))</f>
        <v>25</v>
      </c>
      <c r="K3" s="34">
        <f>COUNTIFS('OB History S3'!B:B,A3,'OB History S3'!D:D, 1)</f>
        <v>1</v>
      </c>
      <c r="L3" s="2">
        <f>COUNTIFS('OB History S3'!B:B,A3,'OB History S3'!D:D, 0)</f>
        <v>3</v>
      </c>
      <c r="M3" s="88">
        <f>LOOKUP(2, 1/('OB History S3'!$B:$B=A3), 'OB History S3'!$AD:$AD)</f>
        <v>0.25</v>
      </c>
      <c r="N3" s="34">
        <f>SUMIFS('OB History S3'!F:F,'OB History S3'!B:B,A3)</f>
        <v>9</v>
      </c>
      <c r="O3" s="2">
        <f>SUMIFS('OB History S3'!E:E,'OB History S3'!B:B,A3)-N3</f>
        <v>10</v>
      </c>
      <c r="P3" s="88">
        <f>LOOKUP(2, 1/('OB History S3'!$B:$B=A3), 'OB History S3'!$AB:$AB)</f>
        <v>0.48749999999999993</v>
      </c>
      <c r="Q3" s="34">
        <f>SUMIFS('OB History S3'!H:H,'OB History S3'!B:B,A3)</f>
        <v>39</v>
      </c>
      <c r="R3" s="2">
        <f>SUMIFS('OB History S3'!G:G,'OB History S3'!B:B,A3)-Q3</f>
        <v>40</v>
      </c>
      <c r="S3" s="88">
        <f>LOOKUP(2, 1/('OB History S3'!$B:$B=A3), 'OB History S3'!$AC:$AC)</f>
        <v>0.50250000000000006</v>
      </c>
      <c r="T3" s="2">
        <f>COUNTIFS('OB History S3'!$B:$B,$A$3,'OB History S3'!K:K, 1)</f>
        <v>1</v>
      </c>
      <c r="U3" s="2">
        <f>COUNTIFS('OB History S3'!$B:$B,$A$3,'OB History S3'!L:L, 1)</f>
        <v>1</v>
      </c>
      <c r="V3" s="2">
        <f>COUNTIFS('OB History S3'!$B:$B,$A$3,'OB History S3'!M:M, 1)</f>
        <v>1</v>
      </c>
      <c r="W3" s="2">
        <f>COUNTIFS('OB History S3'!$B:$B,$A$3,'OB History S3'!N:N, 1)</f>
        <v>1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0</v>
      </c>
      <c r="AG3" s="2">
        <f>COUNTIFS('OB History S3'!$B:$B,$A$3,'OB History S3'!X:X, 1)</f>
        <v>0</v>
      </c>
      <c r="AH3" s="2">
        <f>COUNTIFS('OB History S3'!$B:$B,$A$3,'OB History S3'!Y:Y, 1)</f>
        <v>2</v>
      </c>
      <c r="AI3" s="2">
        <f>COUNTIFS('OB History S3'!$B:$B,$A$3,'OB History S3'!Z:Z, 1)</f>
        <v>0</v>
      </c>
    </row>
    <row r="4" spans="1:35" x14ac:dyDescent="0.25">
      <c r="A4" s="1" t="s">
        <v>37</v>
      </c>
      <c r="B4" s="2" t="s">
        <v>79</v>
      </c>
      <c r="C4" s="2" t="s">
        <v>79</v>
      </c>
      <c r="D4" s="5"/>
      <c r="E4" s="5"/>
      <c r="F4" s="5"/>
      <c r="G4" s="5"/>
      <c r="H4" s="34">
        <f>SUMIFS('OB History S3'!C:C,'OB History S3'!B:B,A4)</f>
        <v>52</v>
      </c>
      <c r="I4" s="4">
        <f>AVERAGEIFS('OB History S3'!C:C,'OB History S3'!B:B,A4)</f>
        <v>26</v>
      </c>
      <c r="J4" s="35">
        <f t="array" ref="J4">MAX(IF('OB History S3'!B:B=A4, 'OB History S3'!C:C))</f>
        <v>30</v>
      </c>
      <c r="K4" s="34">
        <f>COUNTIFS('OB History S3'!B:B,A4,'OB History S3'!D:D, 1)</f>
        <v>1</v>
      </c>
      <c r="L4" s="2">
        <f>COUNTIFS('OB History S3'!B:B,A4,'OB History S3'!D:D, 0)</f>
        <v>1</v>
      </c>
      <c r="M4" s="88">
        <f>LOOKUP(2, 1/('OB History S3'!$B:$B=A4), 'OB History S3'!$AD:$AD)</f>
        <v>0.5</v>
      </c>
      <c r="N4" s="34">
        <f>SUMIFS('OB History S3'!F:F,'OB History S3'!B:B,A4)</f>
        <v>4</v>
      </c>
      <c r="O4" s="2">
        <f>SUMIFS('OB History S3'!E:E,'OB History S3'!B:B,A4)-N4</f>
        <v>5</v>
      </c>
      <c r="P4" s="88">
        <f>LOOKUP(2, 1/('OB History S3'!$B:$B=A4), 'OB History S3'!$AB:$AB)</f>
        <v>0.42499999999999999</v>
      </c>
      <c r="Q4" s="34">
        <f>SUMIFS('OB History S3'!H:H,'OB History S3'!B:B,A4)</f>
        <v>16</v>
      </c>
      <c r="R4" s="2">
        <f>SUMIFS('OB History S3'!G:G,'OB History S3'!B:B,A4)-Q4</f>
        <v>21</v>
      </c>
      <c r="S4" s="88">
        <f>LOOKUP(2, 1/('OB History S3'!$B:$B=A4), 'OB History S3'!$AC:$AC)</f>
        <v>0.43</v>
      </c>
      <c r="T4" s="2">
        <f>COUNTIFS('OB History S3'!$B:$B,$A$4,'OB History S3'!K:K, 1)</f>
        <v>0</v>
      </c>
      <c r="U4" s="2">
        <f>COUNTIFS('OB History S3'!$B:$B,$A$4,'OB History S3'!L:L, 1)</f>
        <v>2</v>
      </c>
      <c r="V4" s="2">
        <f>COUNTIFS('OB History S3'!$B:$B,$A$4,'OB History S3'!M:M, 1)</f>
        <v>0</v>
      </c>
      <c r="W4" s="2">
        <f>COUNTIFS('OB History S3'!$B:$B,$A$4,'OB History S3'!N:N, 1)</f>
        <v>0</v>
      </c>
      <c r="X4" s="2">
        <f>COUNTIFS('OB History S3'!$B:$B,$A$4,'OB History S3'!O:O, 1)</f>
        <v>1</v>
      </c>
      <c r="Y4" s="2">
        <f>COUNTIFS('OB History S3'!$B:$B,$A$4,'OB History S3'!P:P, 1)</f>
        <v>0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1</v>
      </c>
      <c r="AI4" s="2">
        <f>COUNTIFS('OB History S3'!$B:$B,$A$4,'OB History S3'!Z:Z, 1)</f>
        <v>0</v>
      </c>
    </row>
    <row r="5" spans="1:35" x14ac:dyDescent="0.25">
      <c r="A5" s="1" t="s">
        <v>35</v>
      </c>
      <c r="B5" s="6" t="s">
        <v>124</v>
      </c>
      <c r="C5" s="2" t="s">
        <v>79</v>
      </c>
      <c r="D5" s="5"/>
      <c r="E5" s="5"/>
      <c r="F5" s="5"/>
      <c r="G5" s="5"/>
      <c r="H5" s="34">
        <f>SUMIFS('OB History S3'!C:C,'OB History S3'!B:B,A5)</f>
        <v>35</v>
      </c>
      <c r="I5" s="4">
        <f>AVERAGEIFS('OB History S3'!C:C,'OB History S3'!B:B,A5)</f>
        <v>17.5</v>
      </c>
      <c r="J5" s="35">
        <f t="array" ref="J5">MAX(IF('OB History S3'!B:B=A5, 'OB History S3'!C:C))</f>
        <v>20</v>
      </c>
      <c r="K5" s="34">
        <f>COUNTIFS('OB History S3'!B:B,A5,'OB History S3'!D:D, 1)</f>
        <v>2</v>
      </c>
      <c r="L5" s="2">
        <f>COUNTIFS('OB History S3'!B:B,A5,'OB History S3'!D:D, 0)</f>
        <v>0</v>
      </c>
      <c r="M5" s="88">
        <f>LOOKUP(2, 1/('OB History S3'!$B:$B=A5), 'OB History S3'!$AD:$AD)</f>
        <v>1</v>
      </c>
      <c r="N5" s="34">
        <f>SUMIFS('OB History S3'!F:F,'OB History S3'!B:B,A5)</f>
        <v>6</v>
      </c>
      <c r="O5" s="2">
        <f>SUMIFS('OB History S3'!E:E,'OB History S3'!B:B,A5)-N5</f>
        <v>4</v>
      </c>
      <c r="P5" s="88">
        <f>LOOKUP(2, 1/('OB History S3'!$B:$B=A5), 'OB History S3'!$AB:$AB)</f>
        <v>0.6</v>
      </c>
      <c r="Q5" s="34">
        <f>SUMIFS('OB History S3'!H:H,'OB History S3'!B:B,A5)</f>
        <v>25</v>
      </c>
      <c r="R5" s="2">
        <f>SUMIFS('OB History S3'!G:G,'OB History S3'!B:B,A5)-Q5</f>
        <v>18</v>
      </c>
      <c r="S5" s="88">
        <f>LOOKUP(2, 1/('OB History S3'!$B:$B=A5), 'OB History S3'!$AC:$AC)</f>
        <v>0.58499999999999996</v>
      </c>
      <c r="T5" s="2">
        <f>COUNTIFS('OB History S3'!$B:$B,$A$5,'OB History S3'!K:K, 1)</f>
        <v>1</v>
      </c>
      <c r="U5" s="2">
        <f>COUNTIFS('OB History S3'!$B:$B,$A$5,'OB History S3'!L:L, 1)</f>
        <v>0</v>
      </c>
      <c r="V5" s="2">
        <f>COUNTIFS('OB History S3'!$B:$B,$A$5,'OB History S3'!M:M, 1)</f>
        <v>0</v>
      </c>
      <c r="W5" s="2">
        <f>COUNTIFS('OB History S3'!$B:$B,$A$5,'OB History S3'!N:N, 1)</f>
        <v>1</v>
      </c>
      <c r="X5" s="2">
        <f>COUNTIFS('OB History S3'!$B:$B,$A$5,'OB History S3'!O:O, 1)</f>
        <v>1</v>
      </c>
      <c r="Y5" s="2">
        <f>COUNTIFS('OB History S3'!$B:$B,$A$5,'OB History S3'!P:P, 1)</f>
        <v>0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1</v>
      </c>
      <c r="AH5" s="2">
        <f>COUNTIFS('OB History S3'!$B:$B,$A$5,'OB History S3'!Y:Y, 1)</f>
        <v>0</v>
      </c>
      <c r="AI5" s="2">
        <f>COUNTIFS('OB History S3'!$B:$B,$A$5,'OB History S3'!Z:Z, 1)</f>
        <v>2</v>
      </c>
    </row>
    <row r="6" spans="1:35" x14ac:dyDescent="0.25">
      <c r="A6" s="1" t="s">
        <v>19</v>
      </c>
      <c r="B6" s="2" t="s">
        <v>79</v>
      </c>
      <c r="C6" s="2" t="s">
        <v>79</v>
      </c>
      <c r="D6" s="5"/>
      <c r="E6" s="5"/>
      <c r="F6" s="5"/>
      <c r="G6" s="5"/>
      <c r="H6" s="34">
        <f>SUMIFS('OB History S3'!C:C,'OB History S3'!B:B,A6)</f>
        <v>20</v>
      </c>
      <c r="I6" s="4">
        <f>AVERAGEIFS('OB History S3'!C:C,'OB History S3'!B:B,A6)</f>
        <v>10</v>
      </c>
      <c r="J6" s="35">
        <f t="array" ref="J6">MAX(IF('OB History S3'!B:B=A6, 'OB History S3'!C:C))</f>
        <v>12</v>
      </c>
      <c r="K6" s="34">
        <f>COUNTIFS('OB History S3'!B:B,A6,'OB History S3'!D:D, 1)</f>
        <v>1</v>
      </c>
      <c r="L6" s="2">
        <f>COUNTIFS('OB History S3'!B:B,A6,'OB History S3'!D:D, 0)</f>
        <v>1</v>
      </c>
      <c r="M6" s="88">
        <f>LOOKUP(2, 1/('OB History S3'!$B:$B=A6), 'OB History S3'!$AD:$AD)</f>
        <v>0.5</v>
      </c>
      <c r="N6" s="34">
        <f>SUMIFS('OB History S3'!F:F,'OB History S3'!B:B,A6)</f>
        <v>4</v>
      </c>
      <c r="O6" s="2">
        <f>SUMIFS('OB History S3'!E:E,'OB History S3'!B:B,A6)-N6</f>
        <v>5</v>
      </c>
      <c r="P6" s="88">
        <f>LOOKUP(2, 1/('OB History S3'!$B:$B=A6), 'OB History S3'!$AB:$AB)</f>
        <v>0.42499999999999999</v>
      </c>
      <c r="Q6" s="34">
        <f>SUMIFS('OB History S3'!H:H,'OB History S3'!B:B,A6)</f>
        <v>19</v>
      </c>
      <c r="R6" s="2">
        <f>SUMIFS('OB History S3'!G:G,'OB History S3'!B:B,A6)-Q6</f>
        <v>17</v>
      </c>
      <c r="S6" s="88">
        <f>LOOKUP(2, 1/('OB History S3'!$B:$B=A6), 'OB History S3'!$AC:$AC)</f>
        <v>0.51500000000000001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1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1</v>
      </c>
    </row>
    <row r="7" spans="1:35" x14ac:dyDescent="0.25">
      <c r="A7" s="1" t="s">
        <v>214</v>
      </c>
      <c r="B7" s="6" t="s">
        <v>79</v>
      </c>
      <c r="C7" s="2" t="s">
        <v>79</v>
      </c>
      <c r="D7" s="5"/>
      <c r="E7" s="5"/>
      <c r="F7" s="5"/>
      <c r="G7" s="5"/>
      <c r="H7" s="34">
        <f>SUMIFS('OB History S3'!C:C,'OB History S3'!B:B,A7)</f>
        <v>29</v>
      </c>
      <c r="I7" s="4">
        <f>AVERAGEIFS('OB History S3'!C:C,'OB History S3'!B:B,A7)</f>
        <v>14.5</v>
      </c>
      <c r="J7" s="35">
        <f t="array" ref="J7">MAX(IF('OB History S3'!B:B=A7, 'OB History S3'!C:C))</f>
        <v>17</v>
      </c>
      <c r="K7" s="34">
        <f>COUNTIFS('OB History S3'!B:B,A7,'OB History S3'!D:D, 1)</f>
        <v>1</v>
      </c>
      <c r="L7" s="2">
        <f>COUNTIFS('OB History S3'!B:B,A7,'OB History S3'!D:D, 0)</f>
        <v>1</v>
      </c>
      <c r="M7" s="88">
        <f>LOOKUP(2, 1/('OB History S3'!$B:$B=A7), 'OB History S3'!$AD:$AD)</f>
        <v>0.5</v>
      </c>
      <c r="N7" s="34">
        <f>SUMIFS('OB History S3'!F:F,'OB History S3'!B:B,A7)</f>
        <v>5</v>
      </c>
      <c r="O7" s="2">
        <f>SUMIFS('OB History S3'!E:E,'OB History S3'!B:B,A7)-N7</f>
        <v>4</v>
      </c>
      <c r="P7" s="88">
        <f>LOOKUP(2, 1/('OB History S3'!$B:$B=A7), 'OB History S3'!$AB:$AB)</f>
        <v>0.57499999999999996</v>
      </c>
      <c r="Q7" s="34">
        <f>SUMIFS('OB History S3'!H:H,'OB History S3'!B:B,A7)</f>
        <v>21</v>
      </c>
      <c r="R7" s="2">
        <f>SUMIFS('OB History S3'!G:G,'OB History S3'!B:B,A7)-Q7</f>
        <v>15</v>
      </c>
      <c r="S7" s="88">
        <f>LOOKUP(2, 1/('OB History S3'!$B:$B=A7), 'OB History S3'!$AC:$AC)</f>
        <v>0.59000000000000008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1</v>
      </c>
      <c r="W7" s="2">
        <f>COUNTIFS('OB History S3'!$B:$B,$A$7,'OB History S3'!N:N, 1)</f>
        <v>1</v>
      </c>
      <c r="X7" s="2">
        <f>COUNTIFS('OB History S3'!$B:$B,$A$7,'OB History S3'!O:O, 1)</f>
        <v>0</v>
      </c>
      <c r="Y7" s="2">
        <f>COUNTIFS('OB History S3'!$B:$B,$A$7,'OB History S3'!P:P, 1)</f>
        <v>0</v>
      </c>
      <c r="Z7" s="2">
        <f>COUNTIFS('OB History S3'!$B:$B,$A$7,'OB History S3'!Q:Q, 1)</f>
        <v>0</v>
      </c>
      <c r="AA7" s="2">
        <f>COUNTIFS('OB History S3'!$B:$B,$A$7,'OB History S3'!R:R, 1)</f>
        <v>1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0</v>
      </c>
      <c r="AH7" s="2">
        <f>COUNTIFS('OB History S3'!$B:$B,$A$7,'OB History S3'!Y:Y, 1)</f>
        <v>1</v>
      </c>
      <c r="AI7" s="2">
        <f>COUNTIFS('OB History S3'!$B:$B,$A$7,'OB History S3'!Z:Z, 1)</f>
        <v>0</v>
      </c>
    </row>
    <row r="8" spans="1:35" x14ac:dyDescent="0.25">
      <c r="A8" s="1" t="s">
        <v>42</v>
      </c>
      <c r="B8" s="6" t="s">
        <v>60</v>
      </c>
      <c r="C8" s="2" t="s">
        <v>79</v>
      </c>
      <c r="D8" s="5"/>
      <c r="E8" s="5"/>
      <c r="F8" s="5"/>
      <c r="G8" s="5"/>
      <c r="H8" s="34">
        <f>SUMIFS('OB History S3'!C:C,'OB History S3'!B:B,A8)</f>
        <v>55</v>
      </c>
      <c r="I8" s="4">
        <f>AVERAGEIFS('OB History S3'!C:C,'OB History S3'!B:B,A8)</f>
        <v>27.5</v>
      </c>
      <c r="J8" s="35">
        <f t="array" ref="J8">MAX(IF('OB History S3'!B:B=A8, 'OB History S3'!C:C))</f>
        <v>42</v>
      </c>
      <c r="K8" s="34">
        <f>COUNTIFS('OB History S3'!B:B,A8,'OB History S3'!D:D, 1)</f>
        <v>1</v>
      </c>
      <c r="L8" s="2">
        <f>COUNTIFS('OB History S3'!B:B,A8,'OB History S3'!D:D, 0)</f>
        <v>1</v>
      </c>
      <c r="M8" s="88">
        <f>LOOKUP(2, 1/('OB History S3'!$B:$B=A8), 'OB History S3'!$AD:$AD)</f>
        <v>0.5</v>
      </c>
      <c r="N8" s="34">
        <f>SUMIFS('OB History S3'!F:F,'OB History S3'!B:B,A8)</f>
        <v>5</v>
      </c>
      <c r="O8" s="2">
        <f>SUMIFS('OB History S3'!E:E,'OB History S3'!B:B,A8)-N8</f>
        <v>4</v>
      </c>
      <c r="P8" s="88">
        <f>LOOKUP(2, 1/('OB History S3'!$B:$B=A8), 'OB History S3'!$AB:$AB)</f>
        <v>0.57499999999999996</v>
      </c>
      <c r="Q8" s="34">
        <f>SUMIFS('OB History S3'!H:H,'OB History S3'!B:B,A8)</f>
        <v>21</v>
      </c>
      <c r="R8" s="2">
        <f>SUMIFS('OB History S3'!G:G,'OB History S3'!B:B,A8)-Q8</f>
        <v>16</v>
      </c>
      <c r="S8" s="88">
        <f>LOOKUP(2, 1/('OB History S3'!$B:$B=A8), 'OB History S3'!$AC:$AC)</f>
        <v>0.57000000000000006</v>
      </c>
      <c r="T8" s="2">
        <f>COUNTIFS('OB History S3'!$B:$B,$A$8,'OB History S3'!K:K, 1)</f>
        <v>1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0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1</v>
      </c>
      <c r="AI8" s="2">
        <f>COUNTIFS('OB History S3'!$B:$B,$A$8,'OB History S3'!Z:Z, 1)</f>
        <v>2</v>
      </c>
    </row>
    <row r="9" spans="1:35" x14ac:dyDescent="0.25">
      <c r="A9" s="1" t="s">
        <v>179</v>
      </c>
      <c r="B9" s="6" t="s">
        <v>79</v>
      </c>
      <c r="C9" s="2" t="s">
        <v>79</v>
      </c>
      <c r="D9" s="5"/>
      <c r="E9" s="5"/>
      <c r="F9" s="5"/>
      <c r="G9" s="5"/>
      <c r="H9" s="34">
        <f>SUMIFS('OB History S3'!C:C,'OB History S3'!B:B,A9)</f>
        <v>77</v>
      </c>
      <c r="I9" s="4">
        <f>AVERAGEIFS('OB History S3'!C:C,'OB History S3'!B:B,A9)</f>
        <v>25.666666666666668</v>
      </c>
      <c r="J9" s="35">
        <f t="array" ref="J9">MAX(IF('OB History S3'!B:B=A9, 'OB History S3'!C:C))</f>
        <v>30</v>
      </c>
      <c r="K9" s="34">
        <f>COUNTIFS('OB History S3'!B:B,A9,'OB History S3'!D:D, 1)</f>
        <v>3</v>
      </c>
      <c r="L9" s="2">
        <f>COUNTIFS('OB History S3'!B:B,A9,'OB History S3'!D:D, 0)</f>
        <v>0</v>
      </c>
      <c r="M9" s="88">
        <f>LOOKUP(2, 1/('OB History S3'!$B:$B=A9), 'OB History S3'!$AD:$AD)</f>
        <v>1</v>
      </c>
      <c r="N9" s="34">
        <f>SUMIFS('OB History S3'!F:F,'OB History S3'!B:B,A9)</f>
        <v>9</v>
      </c>
      <c r="O9" s="2">
        <f>SUMIFS('OB History S3'!E:E,'OB History S3'!B:B,A9)-N9</f>
        <v>6</v>
      </c>
      <c r="P9" s="88">
        <f>LOOKUP(2, 1/('OB History S3'!$B:$B=A9), 'OB History S3'!$AB:$AB)</f>
        <v>0.6</v>
      </c>
      <c r="Q9" s="34">
        <f>SUMIFS('OB History S3'!H:H,'OB History S3'!B:B,A9)</f>
        <v>34</v>
      </c>
      <c r="R9" s="2">
        <f>SUMIFS('OB History S3'!G:G,'OB History S3'!B:B,A9)-Q9</f>
        <v>29</v>
      </c>
      <c r="S9" s="88">
        <f>LOOKUP(2, 1/('OB History S3'!$B:$B=A9), 'OB History S3'!$AC:$AC)</f>
        <v>0.54</v>
      </c>
      <c r="T9" s="2">
        <f>COUNTIFS('OB History S3'!$B:$B,$A$9,'OB History S3'!K:K, 1)</f>
        <v>1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1</v>
      </c>
      <c r="X9" s="2">
        <f>COUNTIFS('OB History S3'!$B:$B,$A$9,'OB History S3'!O:O, 1)</f>
        <v>1</v>
      </c>
      <c r="Y9" s="2">
        <f>COUNTIFS('OB History S3'!$B:$B,$A$9,'OB History S3'!P:P, 1)</f>
        <v>0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2</v>
      </c>
      <c r="AH9" s="2">
        <f>COUNTIFS('OB History S3'!$B:$B,$A$9,'OB History S3'!Y:Y, 1)</f>
        <v>1</v>
      </c>
      <c r="AI9" s="2">
        <f>COUNTIFS('OB History S3'!$B:$B,$A$9,'OB History S3'!Z:Z, 1)</f>
        <v>3</v>
      </c>
    </row>
    <row r="10" spans="1:35" x14ac:dyDescent="0.25">
      <c r="A10" s="1" t="s">
        <v>146</v>
      </c>
      <c r="B10" s="2" t="s">
        <v>79</v>
      </c>
      <c r="C10" s="2" t="s">
        <v>79</v>
      </c>
      <c r="D10" s="5"/>
      <c r="E10" s="5"/>
      <c r="F10" s="5"/>
      <c r="G10" s="5"/>
      <c r="H10" s="34">
        <f>SUMIFS('OB History S3'!C:C,'OB History S3'!B:B,A10)</f>
        <v>28</v>
      </c>
      <c r="I10" s="4">
        <f>AVERAGEIFS('OB History S3'!C:C,'OB History S3'!B:B,A10)</f>
        <v>14</v>
      </c>
      <c r="J10" s="35">
        <f t="array" ref="J10">MAX(IF('OB History S3'!B:B=A10, 'OB History S3'!C:C))</f>
        <v>19</v>
      </c>
      <c r="K10" s="34">
        <f>COUNTIFS('OB History S3'!B:B,A10,'OB History S3'!D:D, 1)</f>
        <v>1</v>
      </c>
      <c r="L10" s="2">
        <f>COUNTIFS('OB History S3'!B:B,A10,'OB History S3'!D:D, 0)</f>
        <v>1</v>
      </c>
      <c r="M10" s="88">
        <f>LOOKUP(2, 1/('OB History S3'!$B:$B=A10), 'OB History S3'!$AD:$AD)</f>
        <v>0.5</v>
      </c>
      <c r="N10" s="34">
        <f>SUMIFS('OB History S3'!F:F,'OB History S3'!B:B,A10)</f>
        <v>5</v>
      </c>
      <c r="O10" s="2">
        <f>SUMIFS('OB History S3'!E:E,'OB History S3'!B:B,A10)-N10</f>
        <v>4</v>
      </c>
      <c r="P10" s="88">
        <f>LOOKUP(2, 1/('OB History S3'!$B:$B=A10), 'OB History S3'!$AB:$AB)</f>
        <v>0.57499999999999996</v>
      </c>
      <c r="Q10" s="34">
        <f>SUMIFS('OB History S3'!H:H,'OB History S3'!B:B,A10)</f>
        <v>21</v>
      </c>
      <c r="R10" s="2">
        <f>SUMIFS('OB History S3'!G:G,'OB History S3'!B:B,A10)-Q10</f>
        <v>15</v>
      </c>
      <c r="S10" s="88">
        <f>LOOKUP(2, 1/('OB History S3'!$B:$B=A10), 'OB History S3'!$AC:$AC)</f>
        <v>0.59000000000000008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1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1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0</v>
      </c>
    </row>
    <row r="11" spans="1:35" x14ac:dyDescent="0.25">
      <c r="A11" s="1" t="s">
        <v>27</v>
      </c>
      <c r="B11" s="6" t="s">
        <v>76</v>
      </c>
      <c r="C11" s="6" t="s">
        <v>79</v>
      </c>
      <c r="D11" s="5"/>
      <c r="E11" s="5">
        <v>1</v>
      </c>
      <c r="F11" s="5"/>
      <c r="G11" s="5"/>
      <c r="H11" s="34">
        <f>SUMIFS('OB History S3'!C:C,'OB History S3'!B:B,A11)</f>
        <v>28</v>
      </c>
      <c r="I11" s="4">
        <f>AVERAGEIFS('OB History S3'!C:C,'OB History S3'!B:B,A11)</f>
        <v>14</v>
      </c>
      <c r="J11" s="35">
        <f t="array" ref="J11">MAX(IF('OB History S3'!B:B=A11, 'OB History S3'!C:C))</f>
        <v>15</v>
      </c>
      <c r="K11" s="34">
        <f>COUNTIFS('OB History S3'!B:B,A11,'OB History S3'!D:D, 1)</f>
        <v>1</v>
      </c>
      <c r="L11" s="2">
        <f>COUNTIFS('OB History S3'!B:B,A11,'OB History S3'!D:D, 0)</f>
        <v>1</v>
      </c>
      <c r="M11" s="88">
        <f>LOOKUP(2, 1/('OB History S3'!$B:$B=A11), 'OB History S3'!$AD:$AD)</f>
        <v>0.5</v>
      </c>
      <c r="N11" s="34">
        <f>SUMIFS('OB History S3'!F:F,'OB History S3'!B:B,A11)</f>
        <v>5</v>
      </c>
      <c r="O11" s="2">
        <f>SUMIFS('OB History S3'!E:E,'OB History S3'!B:B,A11)-N11</f>
        <v>5</v>
      </c>
      <c r="P11" s="88">
        <f>LOOKUP(2, 1/('OB History S3'!$B:$B=A11), 'OB History S3'!$AB:$AB)</f>
        <v>0.5</v>
      </c>
      <c r="Q11" s="34">
        <f>SUMIFS('OB History S3'!H:H,'OB History S3'!B:B,A11)</f>
        <v>24</v>
      </c>
      <c r="R11" s="2">
        <f>SUMIFS('OB History S3'!G:G,'OB History S3'!B:B,A11)-Q11</f>
        <v>19</v>
      </c>
      <c r="S11" s="88">
        <f>LOOKUP(2, 1/('OB History S3'!$B:$B=A11), 'OB History S3'!$AC:$AC)</f>
        <v>0.56499999999999995</v>
      </c>
      <c r="T11" s="2">
        <f>COUNTIFS('OB History S3'!$B:$B,$A$11,'OB History S3'!K:K, 1)</f>
        <v>0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1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0</v>
      </c>
      <c r="AH11" s="2">
        <f>COUNTIFS('OB History S3'!$B:$B,$A$11,'OB History S3'!Y:Y, 1)</f>
        <v>0</v>
      </c>
      <c r="AI11" s="2">
        <f>COUNTIFS('OB History S3'!$B:$B,$A$11,'OB History S3'!Z:Z, 1)</f>
        <v>1</v>
      </c>
    </row>
    <row r="12" spans="1:35" x14ac:dyDescent="0.25">
      <c r="A12" s="1" t="s">
        <v>26</v>
      </c>
      <c r="B12" s="6" t="s">
        <v>124</v>
      </c>
      <c r="C12" s="6" t="s">
        <v>79</v>
      </c>
      <c r="D12" s="5"/>
      <c r="E12" s="5"/>
      <c r="F12" s="5"/>
      <c r="G12" s="5"/>
      <c r="H12" s="34">
        <f>SUMIFS('OB History S3'!C:C,'OB History S3'!B:B,A12)</f>
        <v>51</v>
      </c>
      <c r="I12" s="4">
        <f>AVERAGEIFS('OB History S3'!C:C,'OB History S3'!B:B,A12)</f>
        <v>17</v>
      </c>
      <c r="J12" s="35">
        <f t="array" ref="J12">MAX(IF('OB History S3'!B:B=A12, 'OB History S3'!C:C))</f>
        <v>22</v>
      </c>
      <c r="K12" s="34">
        <f>COUNTIFS('OB History S3'!B:B,A12,'OB History S3'!D:D, 1)</f>
        <v>2</v>
      </c>
      <c r="L12" s="2">
        <f>COUNTIFS('OB History S3'!B:B,A12,'OB History S3'!D:D, 0)</f>
        <v>1</v>
      </c>
      <c r="M12" s="88">
        <f>LOOKUP(2, 1/('OB History S3'!$B:$B=A12), 'OB History S3'!$AD:$AD)</f>
        <v>0.66666666666666663</v>
      </c>
      <c r="N12" s="34">
        <f>SUMIFS('OB History S3'!F:F,'OB History S3'!B:B,A12)</f>
        <v>7</v>
      </c>
      <c r="O12" s="2">
        <f>SUMIFS('OB History S3'!E:E,'OB History S3'!B:B,A12)-N12</f>
        <v>7</v>
      </c>
      <c r="P12" s="88">
        <f>LOOKUP(2, 1/('OB History S3'!$B:$B=A12), 'OB History S3'!$AB:$AB)</f>
        <v>0.48333333333333334</v>
      </c>
      <c r="Q12" s="34">
        <f>SUMIFS('OB History S3'!H:H,'OB History S3'!B:B,A12)</f>
        <v>32</v>
      </c>
      <c r="R12" s="2">
        <f>SUMIFS('OB History S3'!G:G,'OB History S3'!B:B,A12)-Q12</f>
        <v>29</v>
      </c>
      <c r="S12" s="88">
        <f>LOOKUP(2, 1/('OB History S3'!$B:$B=A12), 'OB History S3'!$AC:$AC)</f>
        <v>0.52</v>
      </c>
      <c r="T12" s="2">
        <f>COUNTIFS('OB History S3'!$B:$B,$A$12,'OB History S3'!K:K, 1)</f>
        <v>1</v>
      </c>
      <c r="U12" s="2">
        <f>COUNTIFS('OB History S3'!$B:$B,$A$12,'OB History S3'!L:L, 1)</f>
        <v>1</v>
      </c>
      <c r="V12" s="2">
        <f>COUNTIFS('OB History S3'!$B:$B,$A$12,'OB History S3'!M:M, 1)</f>
        <v>0</v>
      </c>
      <c r="W12" s="2">
        <f>COUNTIFS('OB History S3'!$B:$B,$A$12,'OB History S3'!N:N, 1)</f>
        <v>1</v>
      </c>
      <c r="X12" s="2">
        <f>COUNTIFS('OB History S3'!$B:$B,$A$12,'OB History S3'!O:O, 1)</f>
        <v>1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0</v>
      </c>
      <c r="AI12" s="2">
        <f>COUNTIFS('OB History S3'!$B:$B,$A$12,'OB History S3'!Z:Z, 1)</f>
        <v>2</v>
      </c>
    </row>
    <row r="13" spans="1:35" x14ac:dyDescent="0.25">
      <c r="A13" s="1" t="s">
        <v>1</v>
      </c>
      <c r="B13" s="6" t="s">
        <v>124</v>
      </c>
      <c r="C13" s="2" t="s">
        <v>79</v>
      </c>
      <c r="D13" s="5"/>
      <c r="E13" s="5"/>
      <c r="F13" s="5"/>
      <c r="G13" s="5"/>
      <c r="H13" s="34">
        <f>SUMIFS('OB History S3'!C:C,'OB History S3'!B:B,A13)</f>
        <v>47</v>
      </c>
      <c r="I13" s="4">
        <f>AVERAGEIFS('OB History S3'!C:C,'OB History S3'!B:B,A13)</f>
        <v>47</v>
      </c>
      <c r="J13" s="35">
        <f t="array" ref="J13">MAX(IF('OB History S3'!B:B=A13, 'OB History S3'!C:C))</f>
        <v>47</v>
      </c>
      <c r="K13" s="34">
        <f>COUNTIFS('OB History S3'!B:B,A13,'OB History S3'!D:D, 1)</f>
        <v>1</v>
      </c>
      <c r="L13" s="2">
        <f>COUNTIFS('OB History S3'!B:B,A13,'OB History S3'!D:D, 0)</f>
        <v>0</v>
      </c>
      <c r="M13" s="88">
        <f>LOOKUP(2, 1/('OB History S3'!$B:$B=A13), 'OB History S3'!$AD:$AD)</f>
        <v>1</v>
      </c>
      <c r="N13" s="34">
        <f>SUMIFS('OB History S3'!F:F,'OB History S3'!B:B,A13)</f>
        <v>3</v>
      </c>
      <c r="O13" s="2">
        <f>SUMIFS('OB History S3'!E:E,'OB History S3'!B:B,A13)-N13</f>
        <v>2</v>
      </c>
      <c r="P13" s="88">
        <f>LOOKUP(2, 1/('OB History S3'!$B:$B=A13), 'OB History S3'!$AB:$AB)</f>
        <v>0.6</v>
      </c>
      <c r="Q13" s="34">
        <f>SUMIFS('OB History S3'!H:H,'OB History S3'!B:B,A13)</f>
        <v>9</v>
      </c>
      <c r="R13" s="2">
        <f>SUMIFS('OB History S3'!G:G,'OB History S3'!B:B,A13)-Q13</f>
        <v>10</v>
      </c>
      <c r="S13" s="88">
        <f>LOOKUP(2, 1/('OB History S3'!$B:$B=A13), 'OB History S3'!$AC:$AC)</f>
        <v>0.47</v>
      </c>
      <c r="T13" s="2">
        <f>COUNTIFS('OB History S3'!$B:$B,$A$13,'OB History S3'!K:K, 1)</f>
        <v>0</v>
      </c>
      <c r="U13" s="2">
        <f>COUNTIFS('OB History S3'!$B:$B,$A$13,'OB History S3'!L:L, 1)</f>
        <v>1</v>
      </c>
      <c r="V13" s="2">
        <f>COUNTIFS('OB History S3'!$B:$B,$A$13,'OB History S3'!M:M, 1)</f>
        <v>0</v>
      </c>
      <c r="W13" s="2">
        <f>COUNTIFS('OB History S3'!$B:$B,$A$13,'OB History S3'!N:N, 1)</f>
        <v>0</v>
      </c>
      <c r="X13" s="2">
        <f>COUNTIFS('OB History S3'!$B:$B,$A$13,'OB History S3'!O:O, 1)</f>
        <v>1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0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1</v>
      </c>
      <c r="AI13" s="2">
        <f>COUNTIFS('OB History S3'!$B:$B,$A$13,'OB History S3'!Z:Z, 1)</f>
        <v>0</v>
      </c>
    </row>
    <row r="14" spans="1:35" x14ac:dyDescent="0.25">
      <c r="A14" s="1" t="s">
        <v>29</v>
      </c>
      <c r="B14" s="6" t="s">
        <v>171</v>
      </c>
      <c r="C14" s="2" t="s">
        <v>79</v>
      </c>
      <c r="D14" s="5"/>
      <c r="E14" s="5"/>
      <c r="F14" s="5"/>
      <c r="G14" s="5"/>
      <c r="H14" s="34">
        <f>SUMIFS('OB History S3'!C:C,'OB History S3'!B:B,A14)</f>
        <v>54</v>
      </c>
      <c r="I14" s="4">
        <f>AVERAGEIFS('OB History S3'!C:C,'OB History S3'!B:B,A14)</f>
        <v>13.5</v>
      </c>
      <c r="J14" s="35">
        <f t="array" ref="J14">MAX(IF('OB History S3'!B:B=A14, 'OB History S3'!C:C))</f>
        <v>19</v>
      </c>
      <c r="K14" s="34">
        <f>COUNTIFS('OB History S3'!B:B,A14,'OB History S3'!D:D, 1)</f>
        <v>2</v>
      </c>
      <c r="L14" s="2">
        <f>COUNTIFS('OB History S3'!B:B,A14,'OB History S3'!D:D, 0)</f>
        <v>2</v>
      </c>
      <c r="M14" s="88">
        <f>LOOKUP(2, 1/('OB History S3'!$B:$B=A14), 'OB History S3'!$AD:$AD)</f>
        <v>0.5</v>
      </c>
      <c r="N14" s="34">
        <f>SUMIFS('OB History S3'!F:F,'OB History S3'!B:B,A14)</f>
        <v>9</v>
      </c>
      <c r="O14" s="2">
        <f>SUMIFS('OB History S3'!E:E,'OB History S3'!B:B,A14)-N14</f>
        <v>10</v>
      </c>
      <c r="P14" s="88">
        <f>LOOKUP(2, 1/('OB History S3'!$B:$B=A14), 'OB History S3'!$AB:$AB)</f>
        <v>0.46250000000000002</v>
      </c>
      <c r="Q14" s="34">
        <f>SUMIFS('OB History S3'!H:H,'OB History S3'!B:B,A14)</f>
        <v>35</v>
      </c>
      <c r="R14" s="2">
        <f>SUMIFS('OB History S3'!G:G,'OB History S3'!B:B,A14)-Q14</f>
        <v>45</v>
      </c>
      <c r="S14" s="88">
        <f>LOOKUP(2, 1/('OB History S3'!$B:$B=A14), 'OB History S3'!$AC:$AC)</f>
        <v>0.4325</v>
      </c>
      <c r="T14" s="2">
        <f>COUNTIFS('OB History S3'!$B:$B,$A$14,'OB History S3'!K:K, 1)</f>
        <v>1</v>
      </c>
      <c r="U14" s="2">
        <f>COUNTIFS('OB History S3'!$B:$B,$A$14,'OB History S3'!L:L, 1)</f>
        <v>3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1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1</v>
      </c>
    </row>
    <row r="15" spans="1:35" x14ac:dyDescent="0.25">
      <c r="A15" s="1" t="s">
        <v>139</v>
      </c>
      <c r="B15" s="2" t="s">
        <v>79</v>
      </c>
      <c r="C15" s="2" t="s">
        <v>79</v>
      </c>
      <c r="D15" s="5"/>
      <c r="E15" s="5"/>
      <c r="F15" s="5"/>
      <c r="G15" s="5"/>
      <c r="H15" s="34">
        <f>SUMIFS('OB History S3'!C:C,'OB History S3'!B:B,A15)</f>
        <v>30</v>
      </c>
      <c r="I15" s="4">
        <f>AVERAGEIFS('OB History S3'!C:C,'OB History S3'!B:B,A15)</f>
        <v>10</v>
      </c>
      <c r="J15" s="35">
        <f t="array" ref="J15">MAX(IF('OB History S3'!B:B=A15, 'OB History S3'!C:C))</f>
        <v>11</v>
      </c>
      <c r="K15" s="34">
        <f>COUNTIFS('OB History S3'!B:B,A15,'OB History S3'!D:D, 1)</f>
        <v>1</v>
      </c>
      <c r="L15" s="2">
        <f>COUNTIFS('OB History S3'!B:B,A15,'OB History S3'!D:D, 0)</f>
        <v>2</v>
      </c>
      <c r="M15" s="88">
        <f>LOOKUP(2, 1/('OB History S3'!$B:$B=A15), 'OB History S3'!$AD:$AD)</f>
        <v>0.33333333333333331</v>
      </c>
      <c r="N15" s="34">
        <f>SUMIFS('OB History S3'!F:F,'OB History S3'!B:B,A15)</f>
        <v>7</v>
      </c>
      <c r="O15" s="2">
        <f>SUMIFS('OB History S3'!E:E,'OB History S3'!B:B,A15)-N15</f>
        <v>7</v>
      </c>
      <c r="P15" s="88">
        <f>LOOKUP(2, 1/('OB History S3'!$B:$B=A15), 'OB History S3'!$AB:$AB)</f>
        <v>0.51666666666666661</v>
      </c>
      <c r="Q15" s="34">
        <f>SUMIFS('OB History S3'!H:H,'OB History S3'!B:B,A15)</f>
        <v>28</v>
      </c>
      <c r="R15" s="2">
        <f>SUMIFS('OB History S3'!G:G,'OB History S3'!B:B,A15)-Q15</f>
        <v>31</v>
      </c>
      <c r="S15" s="88">
        <f>LOOKUP(2, 1/('OB History S3'!$B:$B=A15), 'OB History S3'!$AC:$AC)</f>
        <v>0.48666666666666664</v>
      </c>
      <c r="T15" s="2">
        <f>COUNTIFS('OB History S3'!$B:$B,$A$15,'OB History S3'!K:K, 1)</f>
        <v>0</v>
      </c>
      <c r="U15" s="2">
        <f>COUNTIFS('OB History S3'!$B:$B,$A$15,'OB History S3'!L:L, 1)</f>
        <v>1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1</v>
      </c>
      <c r="Z15" s="2">
        <f>COUNTIFS('OB History S3'!$B:$B,$A$15,'OB History S3'!Q:Q, 1)</f>
        <v>0</v>
      </c>
      <c r="AA15" s="2">
        <f>COUNTIFS('OB History S3'!$B:$B,$A$15,'OB History S3'!R:R, 1)</f>
        <v>2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0</v>
      </c>
      <c r="AH15" s="2">
        <f>COUNTIFS('OB History S3'!$B:$B,$A$15,'OB History S3'!Y:Y, 1)</f>
        <v>2</v>
      </c>
      <c r="AI15" s="2">
        <f>COUNTIFS('OB History S3'!$B:$B,$A$15,'OB History S3'!Z:Z, 1)</f>
        <v>0</v>
      </c>
    </row>
    <row r="16" spans="1:35" x14ac:dyDescent="0.25">
      <c r="A16" s="1" t="s">
        <v>53</v>
      </c>
      <c r="B16" s="6" t="s">
        <v>60</v>
      </c>
      <c r="C16" s="6" t="s">
        <v>79</v>
      </c>
      <c r="D16" s="5"/>
      <c r="E16" s="5"/>
      <c r="F16" s="5"/>
      <c r="G16" s="5"/>
      <c r="H16" s="34">
        <f>SUMIFS('OB History S3'!C:C,'OB History S3'!B:B,A16)</f>
        <v>21</v>
      </c>
      <c r="I16" s="4">
        <f>AVERAGEIFS('OB History S3'!C:C,'OB History S3'!B:B,A16)</f>
        <v>21</v>
      </c>
      <c r="J16" s="35">
        <f t="array" ref="J16">MAX(IF('OB History S3'!B:B=A16, 'OB History S3'!C:C))</f>
        <v>21</v>
      </c>
      <c r="K16" s="34">
        <f>COUNTIFS('OB History S3'!B:B,A16,'OB History S3'!D:D, 1)</f>
        <v>0</v>
      </c>
      <c r="L16" s="2">
        <f>COUNTIFS('OB History S3'!B:B,A16,'OB History S3'!D:D, 0)</f>
        <v>1</v>
      </c>
      <c r="M16" s="88">
        <f>LOOKUP(2, 1/('OB History S3'!$B:$B=A16), 'OB History S3'!$AD:$AD)</f>
        <v>0</v>
      </c>
      <c r="N16" s="34">
        <f>SUMIFS('OB History S3'!F:F,'OB History S3'!B:B,A16)</f>
        <v>2</v>
      </c>
      <c r="O16" s="2">
        <f>SUMIFS('OB History S3'!E:E,'OB History S3'!B:B,A16)-N16</f>
        <v>3</v>
      </c>
      <c r="P16" s="88">
        <f>LOOKUP(2, 1/('OB History S3'!$B:$B=A16), 'OB History S3'!$AB:$AB)</f>
        <v>0.4</v>
      </c>
      <c r="Q16" s="34">
        <f>SUMIFS('OB History S3'!H:H,'OB History S3'!B:B,A16)</f>
        <v>10</v>
      </c>
      <c r="R16" s="2">
        <f>SUMIFS('OB History S3'!G:G,'OB History S3'!B:B,A16)-Q16</f>
        <v>9</v>
      </c>
      <c r="S16" s="88">
        <f>LOOKUP(2, 1/('OB History S3'!$B:$B=A16), 'OB History S3'!$AC:$AC)</f>
        <v>0.53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0</v>
      </c>
      <c r="AH16" s="2">
        <f>COUNTIFS('OB History S3'!$B:$B,$A$16,'OB History S3'!Y:Y, 1)</f>
        <v>0</v>
      </c>
      <c r="AI16" s="2">
        <f>COUNTIFS('OB History S3'!$B:$B,$A$16,'OB History S3'!Z:Z, 1)</f>
        <v>1</v>
      </c>
    </row>
    <row r="17" spans="1:35" x14ac:dyDescent="0.25">
      <c r="A17" s="1" t="s">
        <v>51</v>
      </c>
      <c r="B17" s="2" t="s">
        <v>79</v>
      </c>
      <c r="C17" s="2" t="s">
        <v>79</v>
      </c>
      <c r="D17" s="5"/>
      <c r="E17" s="5"/>
      <c r="F17" s="5"/>
      <c r="G17" s="5"/>
      <c r="H17" s="34">
        <f>SUMIFS('OB History S3'!C:C,'OB History S3'!B:B,A17)</f>
        <v>21</v>
      </c>
      <c r="I17" s="4">
        <f>AVERAGEIFS('OB History S3'!C:C,'OB History S3'!B:B,A17)</f>
        <v>21</v>
      </c>
      <c r="J17" s="35">
        <f t="array" ref="J17">MAX(IF('OB History S3'!B:B=A17, 'OB History S3'!C:C))</f>
        <v>21</v>
      </c>
      <c r="K17" s="34">
        <f>COUNTIFS('OB History S3'!B:B,A17,'OB History S3'!D:D, 1)</f>
        <v>0</v>
      </c>
      <c r="L17" s="2">
        <f>COUNTIFS('OB History S3'!B:B,A17,'OB History S3'!D:D, 0)</f>
        <v>1</v>
      </c>
      <c r="M17" s="88">
        <f>LOOKUP(2, 1/('OB History S3'!$B:$B=A17), 'OB History S3'!$AD:$AD)</f>
        <v>0</v>
      </c>
      <c r="N17" s="34">
        <f>SUMIFS('OB History S3'!F:F,'OB History S3'!B:B,A17)</f>
        <v>2</v>
      </c>
      <c r="O17" s="2">
        <f>SUMIFS('OB History S3'!E:E,'OB History S3'!B:B,A17)-N17</f>
        <v>3</v>
      </c>
      <c r="P17" s="88">
        <f>LOOKUP(2, 1/('OB History S3'!$B:$B=A17), 'OB History S3'!$AB:$AB)</f>
        <v>0.4</v>
      </c>
      <c r="Q17" s="34">
        <f>SUMIFS('OB History S3'!H:H,'OB History S3'!B:B,A17)</f>
        <v>10</v>
      </c>
      <c r="R17" s="2">
        <f>SUMIFS('OB History S3'!G:G,'OB History S3'!B:B,A17)-Q17</f>
        <v>9</v>
      </c>
      <c r="S17" s="88">
        <f>LOOKUP(2, 1/('OB History S3'!$B:$B=A17), 'OB History S3'!$AC:$AC)</f>
        <v>0.53</v>
      </c>
      <c r="T17" s="2">
        <f>COUNTIFS('OB History S3'!$B:$B,$A$17,'OB History S3'!K:K, 1)</f>
        <v>1</v>
      </c>
      <c r="U17" s="2">
        <f>COUNTIFS('OB History S3'!$B:$B,$A$17,'OB History S3'!L:L, 1)</f>
        <v>0</v>
      </c>
      <c r="V17" s="2">
        <f>COUNTIFS('OB History S3'!$B:$B,$A$17,'OB History S3'!M:M, 1)</f>
        <v>0</v>
      </c>
      <c r="W17" s="2">
        <f>COUNTIFS('OB History S3'!$B:$B,$A$17,'OB History S3'!N:N, 1)</f>
        <v>0</v>
      </c>
      <c r="X17" s="2">
        <f>COUNTIFS('OB History S3'!$B:$B,$A$17,'OB History S3'!O:O, 1)</f>
        <v>0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0</v>
      </c>
      <c r="AG17" s="2">
        <f>COUNTIFS('OB History S3'!$B:$B,$A$17,'OB History S3'!X:X, 1)</f>
        <v>0</v>
      </c>
      <c r="AH17" s="2">
        <f>COUNTIFS('OB History S3'!$B:$B,$A$17,'OB History S3'!Y:Y, 1)</f>
        <v>0</v>
      </c>
      <c r="AI17" s="2">
        <f>COUNTIFS('OB History S3'!$B:$B,$A$17,'OB History S3'!Z:Z, 1)</f>
        <v>1</v>
      </c>
    </row>
    <row r="18" spans="1:35" ht="15.75" x14ac:dyDescent="0.25">
      <c r="A18" s="1" t="s">
        <v>20</v>
      </c>
      <c r="B18" s="80" t="s">
        <v>60</v>
      </c>
      <c r="C18" s="2" t="s">
        <v>79</v>
      </c>
      <c r="D18" s="5"/>
      <c r="E18" s="5"/>
      <c r="F18" s="5"/>
      <c r="G18" s="5"/>
      <c r="H18" s="34">
        <f>SUMIFS('OB History S3'!C:C,'OB History S3'!B:B,A18)</f>
        <v>29</v>
      </c>
      <c r="I18" s="4">
        <f>AVERAGEIFS('OB History S3'!C:C,'OB History S3'!B:B,A18)</f>
        <v>29</v>
      </c>
      <c r="J18" s="35">
        <f t="array" ref="J18">MAX(IF('OB History S3'!B:B=A18, 'OB History S3'!C:C))</f>
        <v>29</v>
      </c>
      <c r="K18" s="34">
        <f>COUNTIFS('OB History S3'!B:B,A18,'OB History S3'!D:D, 1)</f>
        <v>0</v>
      </c>
      <c r="L18" s="2">
        <f>COUNTIFS('OB History S3'!B:B,A18,'OB History S3'!D:D, 0)</f>
        <v>1</v>
      </c>
      <c r="M18" s="88">
        <f>LOOKUP(2, 1/('OB History S3'!$B:$B=A18), 'OB History S3'!$AD:$AD)</f>
        <v>0</v>
      </c>
      <c r="N18" s="34">
        <f>SUMIFS('OB History S3'!F:F,'OB History S3'!B:B,A18)</f>
        <v>2</v>
      </c>
      <c r="O18" s="2">
        <f>SUMIFS('OB History S3'!E:E,'OB History S3'!B:B,A18)-N18</f>
        <v>3</v>
      </c>
      <c r="P18" s="88">
        <f>LOOKUP(2, 1/('OB History S3'!$B:$B=A18), 'OB History S3'!$AB:$AB)</f>
        <v>0.4</v>
      </c>
      <c r="Q18" s="34">
        <f>SUMIFS('OB History S3'!H:H,'OB History S3'!B:B,A18)</f>
        <v>10</v>
      </c>
      <c r="R18" s="2">
        <f>SUMIFS('OB History S3'!G:G,'OB History S3'!B:B,A18)-Q18</f>
        <v>9</v>
      </c>
      <c r="S18" s="88">
        <f>LOOKUP(2, 1/('OB History S3'!$B:$B=A18), 'OB History S3'!$AC:$AC)</f>
        <v>0.53</v>
      </c>
      <c r="T18" s="2">
        <f>COUNTIFS('OB History S3'!$B:$B,$A$18,'OB History S3'!K:K, 1)</f>
        <v>1</v>
      </c>
      <c r="U18" s="2">
        <f>COUNTIFS('OB History S3'!$B:$B,$A$18,'OB History S3'!L:L, 1)</f>
        <v>0</v>
      </c>
      <c r="V18" s="2">
        <f>COUNTIFS('OB History S3'!$B:$B,$A$18,'OB History S3'!M:M, 1)</f>
        <v>0</v>
      </c>
      <c r="W18" s="2">
        <f>COUNTIFS('OB History S3'!$B:$B,$A$18,'OB History S3'!N:N, 1)</f>
        <v>0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0</v>
      </c>
      <c r="AG18" s="2">
        <f>COUNTIFS('OB History S3'!$B:$B,$A$18,'OB History S3'!X:X, 1)</f>
        <v>0</v>
      </c>
      <c r="AH18" s="2">
        <f>COUNTIFS('OB History S3'!$B:$B,$A$18,'OB History S3'!Y:Y, 1)</f>
        <v>0</v>
      </c>
      <c r="AI18" s="2">
        <f>COUNTIFS('OB History S3'!$B:$B,$A$18,'OB History S3'!Z:Z, 1)</f>
        <v>1</v>
      </c>
    </row>
    <row r="19" spans="1:35" x14ac:dyDescent="0.25">
      <c r="A19" s="1" t="s">
        <v>3</v>
      </c>
      <c r="B19" s="6" t="s">
        <v>60</v>
      </c>
      <c r="C19" s="1" t="s">
        <v>159</v>
      </c>
      <c r="D19" s="5"/>
      <c r="E19" s="5"/>
      <c r="F19" s="5"/>
      <c r="G19" s="5"/>
      <c r="H19" s="34">
        <f>SUMIFS('OB History S3'!C:C,'OB History S3'!B:B,A19)</f>
        <v>62</v>
      </c>
      <c r="I19" s="4">
        <f>AVERAGEIFS('OB History S3'!C:C,'OB History S3'!B:B,A19)</f>
        <v>20.666666666666668</v>
      </c>
      <c r="J19" s="35">
        <f t="array" ref="J19">MAX(IF('OB History S3'!B:B=A19, 'OB History S3'!C:C))</f>
        <v>29</v>
      </c>
      <c r="K19" s="34">
        <f>COUNTIFS('OB History S3'!B:B,A19,'OB History S3'!D:D, 1)</f>
        <v>1</v>
      </c>
      <c r="L19" s="2">
        <f>COUNTIFS('OB History S3'!B:B,A19,'OB History S3'!D:D, 0)</f>
        <v>2</v>
      </c>
      <c r="M19" s="88">
        <f>LOOKUP(2, 1/('OB History S3'!$B:$B=A19), 'OB History S3'!$AD:$AD)</f>
        <v>0.33333333333333331</v>
      </c>
      <c r="N19" s="34">
        <f>SUMIFS('OB History S3'!F:F,'OB History S3'!B:B,A19)</f>
        <v>6</v>
      </c>
      <c r="O19" s="2">
        <f>SUMIFS('OB History S3'!E:E,'OB History S3'!B:B,A19)-N19</f>
        <v>8</v>
      </c>
      <c r="P19" s="88">
        <f>LOOKUP(2, 1/('OB History S3'!$B:$B=A19), 'OB History S3'!$AB:$AB)</f>
        <v>0.41666666666666669</v>
      </c>
      <c r="Q19" s="34">
        <f>SUMIFS('OB History S3'!H:H,'OB History S3'!B:B,A19)</f>
        <v>23</v>
      </c>
      <c r="R19" s="2">
        <f>SUMIFS('OB History S3'!G:G,'OB History S3'!B:B,A19)-Q19</f>
        <v>34</v>
      </c>
      <c r="S19" s="88">
        <f>LOOKUP(2, 1/('OB History S3'!$B:$B=A19), 'OB History S3'!$AC:$AC)</f>
        <v>0.40333333333333332</v>
      </c>
      <c r="T19" s="2">
        <f>COUNTIFS('OB History S3'!$B:$B,$A$19,'OB History S3'!K:K, 1)</f>
        <v>0</v>
      </c>
      <c r="U19" s="2">
        <f>COUNTIFS('OB History S3'!$B:$B,$A$19,'OB History S3'!L:L, 1)</f>
        <v>3</v>
      </c>
      <c r="V19" s="2">
        <f>COUNTIFS('OB History S3'!$B:$B,$A$19,'OB History S3'!M:M, 1)</f>
        <v>0</v>
      </c>
      <c r="W19" s="2">
        <f>COUNTIFS('OB History S3'!$B:$B,$A$19,'OB History S3'!N:N, 1)</f>
        <v>0</v>
      </c>
      <c r="X19" s="2">
        <f>COUNTIFS('OB History S3'!$B:$B,$A$19,'OB History S3'!O:O, 1)</f>
        <v>1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2</v>
      </c>
      <c r="AI19" s="2">
        <f>COUNTIFS('OB History S3'!$B:$B,$A$19,'OB History S3'!Z:Z, 1)</f>
        <v>0</v>
      </c>
    </row>
    <row r="20" spans="1:35" x14ac:dyDescent="0.25">
      <c r="A20" s="1" t="s">
        <v>148</v>
      </c>
      <c r="B20" s="6" t="s">
        <v>79</v>
      </c>
      <c r="C20" s="6" t="s">
        <v>79</v>
      </c>
      <c r="D20" s="5"/>
      <c r="E20" s="5"/>
      <c r="F20" s="5"/>
      <c r="G20" s="5"/>
      <c r="H20" s="34">
        <f>SUMIFS('OB History S3'!C:C,'OB History S3'!B:B,A20)</f>
        <v>50</v>
      </c>
      <c r="I20" s="4">
        <f>AVERAGEIFS('OB History S3'!C:C,'OB History S3'!B:B,A20)</f>
        <v>16.666666666666668</v>
      </c>
      <c r="J20" s="35">
        <f t="array" ref="J20">MAX(IF('OB History S3'!B:B=A20, 'OB History S3'!C:C))</f>
        <v>20</v>
      </c>
      <c r="K20" s="34">
        <f>COUNTIFS('OB History S3'!B:B,A20,'OB History S3'!D:D, 1)</f>
        <v>1</v>
      </c>
      <c r="L20" s="2">
        <f>COUNTIFS('OB History S3'!B:B,A20,'OB History S3'!D:D, 0)</f>
        <v>2</v>
      </c>
      <c r="M20" s="88">
        <f>LOOKUP(2, 1/('OB History S3'!$B:$B=A20), 'OB History S3'!$AD:$AD)</f>
        <v>0.33333333333333331</v>
      </c>
      <c r="N20" s="34">
        <f>SUMIFS('OB History S3'!F:F,'OB History S3'!B:B,A20)</f>
        <v>6</v>
      </c>
      <c r="O20" s="2">
        <f>SUMIFS('OB History S3'!E:E,'OB History S3'!B:B,A20)-N20</f>
        <v>7</v>
      </c>
      <c r="P20" s="88">
        <f>LOOKUP(2, 1/('OB History S3'!$B:$B=A20), 'OB History S3'!$AB:$AB)</f>
        <v>0.46666666666666662</v>
      </c>
      <c r="Q20" s="34">
        <f>SUMIFS('OB History S3'!H:H,'OB History S3'!B:B,A20)</f>
        <v>24</v>
      </c>
      <c r="R20" s="2">
        <f>SUMIFS('OB History S3'!G:G,'OB History S3'!B:B,A20)-Q20</f>
        <v>30</v>
      </c>
      <c r="S20" s="88">
        <f>LOOKUP(2, 1/('OB History S3'!$B:$B=A20), 'OB History S3'!$AC:$AC)</f>
        <v>0.4466666666666666</v>
      </c>
      <c r="T20" s="2">
        <f>COUNTIFS('OB History S3'!$B:$B,$A$20,'OB History S3'!K:K, 1)</f>
        <v>0</v>
      </c>
      <c r="U20" s="2">
        <f>COUNTIFS('OB History S3'!$B:$B,$A$20,'OB History S3'!L:L, 1)</f>
        <v>2</v>
      </c>
      <c r="V20" s="2">
        <f>COUNTIFS('OB History S3'!$B:$B,$A$20,'OB History S3'!M:M, 1)</f>
        <v>0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2</v>
      </c>
      <c r="AI20" s="2">
        <f>COUNTIFS('OB History S3'!$B:$B,$A$20,'OB History S3'!Z:Z, 1)</f>
        <v>1</v>
      </c>
    </row>
    <row r="21" spans="1:35" x14ac:dyDescent="0.25">
      <c r="A21" s="1" t="s">
        <v>15</v>
      </c>
      <c r="B21" s="6" t="s">
        <v>79</v>
      </c>
      <c r="C21" s="6" t="s">
        <v>79</v>
      </c>
      <c r="D21" s="5"/>
      <c r="E21" s="5"/>
      <c r="F21" s="5"/>
      <c r="G21" s="5"/>
      <c r="H21" s="34">
        <f>SUMIFS('OB History S3'!C:C,'OB History S3'!B:B,A21)</f>
        <v>19</v>
      </c>
      <c r="I21" s="4">
        <f>AVERAGEIFS('OB History S3'!C:C,'OB History S3'!B:B,A21)</f>
        <v>19</v>
      </c>
      <c r="J21" s="35">
        <f t="array" ref="J21">MAX(IF('OB History S3'!B:B=A21, 'OB History S3'!C:C))</f>
        <v>19</v>
      </c>
      <c r="K21" s="34">
        <f>COUNTIFS('OB History S3'!B:B,A21,'OB History S3'!D:D, 1)</f>
        <v>1</v>
      </c>
      <c r="L21" s="2">
        <f>COUNTIFS('OB History S3'!B:B,A21,'OB History S3'!D:D, 0)</f>
        <v>0</v>
      </c>
      <c r="M21" s="88">
        <f>LOOKUP(2, 1/('OB History S3'!$B:$B=A21), 'OB History S3'!$AD:$AD)</f>
        <v>1</v>
      </c>
      <c r="N21" s="34">
        <f>SUMIFS('OB History S3'!F:F,'OB History S3'!B:B,A21)</f>
        <v>3</v>
      </c>
      <c r="O21" s="2">
        <f>SUMIFS('OB History S3'!E:E,'OB History S3'!B:B,A21)-N21</f>
        <v>1</v>
      </c>
      <c r="P21" s="88">
        <f>LOOKUP(2, 1/('OB History S3'!$B:$B=A21), 'OB History S3'!$AB:$AB)</f>
        <v>0.75</v>
      </c>
      <c r="Q21" s="34">
        <f>SUMIFS('OB History S3'!H:H,'OB History S3'!B:B,A21)</f>
        <v>11</v>
      </c>
      <c r="R21" s="2">
        <f>SUMIFS('OB History S3'!G:G,'OB History S3'!B:B,A21)-Q21</f>
        <v>7</v>
      </c>
      <c r="S21" s="88">
        <f>LOOKUP(2, 1/('OB History S3'!$B:$B=A21), 'OB History S3'!$AC:$AC)</f>
        <v>0.61</v>
      </c>
      <c r="T21" s="2">
        <f>COUNTIFS('OB History S3'!$B:$B,$A$22,'OB History S3'!K:K, 1)</f>
        <v>0</v>
      </c>
      <c r="U21" s="2">
        <f>COUNTIFS('OB History S3'!$B:$B,$A$22,'OB History S3'!L:L, 1)</f>
        <v>2</v>
      </c>
      <c r="V21" s="2">
        <f>COUNTIFS('OB History S3'!$B:$B,$A$22,'OB History S3'!M:M, 1)</f>
        <v>0</v>
      </c>
      <c r="W21" s="2">
        <f>COUNTIFS('OB History S3'!$B:$B,$A$22,'OB History S3'!N:N, 1)</f>
        <v>0</v>
      </c>
      <c r="X21" s="2">
        <f>COUNTIFS('OB History S3'!$B:$B,$A$22,'OB History S3'!O:O, 1)</f>
        <v>0</v>
      </c>
      <c r="Y21" s="2">
        <f>COUNTIFS('OB History S3'!$B:$B,$A$22,'OB History S3'!P:P, 1)</f>
        <v>1</v>
      </c>
      <c r="Z21" s="2">
        <f>COUNTIFS('OB History S3'!$B:$B,$A$22,'OB History S3'!Q:Q, 1)</f>
        <v>0</v>
      </c>
      <c r="AA21" s="2">
        <f>COUNTIFS('OB History S3'!$B:$B,$A$22,'OB History S3'!R:R, 1)</f>
        <v>1</v>
      </c>
      <c r="AB21" s="2">
        <f>COUNTIFS('OB History S3'!$B:$B,$A$22,'OB History S3'!S:S, 1)</f>
        <v>0</v>
      </c>
      <c r="AC21" s="2">
        <f>COUNTIFS('OB History S3'!$B:$B,$A$22,'OB History S3'!T:T, 1)</f>
        <v>0</v>
      </c>
      <c r="AD21" s="2">
        <f>COUNTIFS('OB History S3'!$B:$B,$A$22,'OB History S3'!U:U, 1)</f>
        <v>0</v>
      </c>
      <c r="AE21" s="2">
        <f>COUNTIFS('OB History S3'!$B:$B,$A$22,'OB History S3'!V:V, 1)</f>
        <v>0</v>
      </c>
      <c r="AF21" s="2">
        <f>COUNTIFS('OB History S3'!$B:$B,$A$22,'OB History S3'!W:W, 1)</f>
        <v>0</v>
      </c>
      <c r="AG21" s="2">
        <f>COUNTIFS('OB History S3'!$B:$B,$A$22,'OB History S3'!X:X, 1)</f>
        <v>1</v>
      </c>
      <c r="AH21" s="2">
        <f>COUNTIFS('OB History S3'!$B:$B,$A$22,'OB History S3'!Y:Y, 1)</f>
        <v>2</v>
      </c>
      <c r="AI21" s="2">
        <f>COUNTIFS('OB History S3'!$B:$B,$A$22,'OB History S3'!Z:Z, 1)</f>
        <v>1</v>
      </c>
    </row>
    <row r="22" spans="1:35" x14ac:dyDescent="0.25">
      <c r="A22" s="1" t="s">
        <v>161</v>
      </c>
      <c r="B22" s="2" t="s">
        <v>79</v>
      </c>
      <c r="C22" s="2" t="s">
        <v>79</v>
      </c>
      <c r="D22" s="5"/>
      <c r="E22" s="5"/>
      <c r="F22" s="5"/>
      <c r="G22" s="5"/>
      <c r="H22" s="34">
        <f>SUMIFS('OB History S3'!C:C,'OB History S3'!B:B,A22)</f>
        <v>63</v>
      </c>
      <c r="I22" s="4">
        <f>AVERAGEIFS('OB History S3'!C:C,'OB History S3'!B:B,A22)</f>
        <v>15.75</v>
      </c>
      <c r="J22" s="35">
        <f t="array" ref="J22">MAX(IF('OB History S3'!B:B=A22, 'OB History S3'!C:C))</f>
        <v>21</v>
      </c>
      <c r="K22" s="34">
        <f>COUNTIFS('OB History S3'!B:B,A22,'OB History S3'!D:D, 1)</f>
        <v>1</v>
      </c>
      <c r="L22" s="2">
        <f>COUNTIFS('OB History S3'!B:B,A22,'OB History S3'!D:D, 0)</f>
        <v>3</v>
      </c>
      <c r="M22" s="88">
        <f>LOOKUP(2, 1/('OB History S3'!$B:$B=A22), 'OB History S3'!$AD:$AD)</f>
        <v>0.25</v>
      </c>
      <c r="N22" s="34">
        <f>SUMIFS('OB History S3'!F:F,'OB History S3'!B:B,A22)</f>
        <v>8</v>
      </c>
      <c r="O22" s="2">
        <f>SUMIFS('OB History S3'!E:E,'OB History S3'!B:B,A22)-N22</f>
        <v>11</v>
      </c>
      <c r="P22" s="88">
        <f>LOOKUP(2, 1/('OB History S3'!$B:$B=A22), 'OB History S3'!$AB:$AB)</f>
        <v>0.41249999999999998</v>
      </c>
      <c r="Q22" s="34">
        <f>SUMIFS('OB History S3'!H:H,'OB History S3'!B:B,A22)</f>
        <v>33</v>
      </c>
      <c r="R22" s="2">
        <f>SUMIFS('OB History S3'!G:G,'OB History S3'!B:B,A22)-Q22</f>
        <v>46</v>
      </c>
      <c r="S22" s="88">
        <f>LOOKUP(2, 1/('OB History S3'!$B:$B=A22), 'OB History S3'!$AC:$AC)</f>
        <v>0.41500000000000004</v>
      </c>
      <c r="T22" s="2">
        <f>COUNTIFS('OB History S3'!$B:$B,$A$22,'OB History S3'!K:K, 1)</f>
        <v>0</v>
      </c>
      <c r="U22" s="2">
        <f>COUNTIFS('OB History S3'!$B:$B,$A$22,'OB History S3'!L:L, 1)</f>
        <v>2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1</v>
      </c>
      <c r="Z22" s="2">
        <f>COUNTIFS('OB History S3'!$B:$B,$A$22,'OB History S3'!Q:Q, 1)</f>
        <v>0</v>
      </c>
      <c r="AA22" s="2">
        <f>COUNTIFS('OB History S3'!$B:$B,$A$22,'OB History S3'!R:R, 1)</f>
        <v>1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1</v>
      </c>
      <c r="AH22" s="2">
        <f>COUNTIFS('OB History S3'!$B:$B,$A$22,'OB History S3'!Y:Y, 1)</f>
        <v>2</v>
      </c>
      <c r="AI22" s="2">
        <f>COUNTIFS('OB History S3'!$B:$B,$A$22,'OB History S3'!Z:Z, 1)</f>
        <v>1</v>
      </c>
    </row>
    <row r="23" spans="1:35" x14ac:dyDescent="0.25">
      <c r="A23" s="1" t="s">
        <v>13</v>
      </c>
      <c r="B23" s="6" t="s">
        <v>124</v>
      </c>
      <c r="C23" s="1" t="s">
        <v>159</v>
      </c>
      <c r="D23" s="5">
        <v>1</v>
      </c>
      <c r="E23" s="5"/>
      <c r="F23" s="5"/>
      <c r="G23" s="5"/>
      <c r="H23" s="34">
        <f>SUMIFS('OB History S3'!C:C,'OB History S3'!B:B,A23)</f>
        <v>107</v>
      </c>
      <c r="I23" s="4">
        <f>AVERAGEIFS('OB History S3'!C:C,'OB History S3'!B:B,A23)</f>
        <v>26.75</v>
      </c>
      <c r="J23" s="35">
        <f t="array" ref="J23">MAX(IF('OB History S3'!B:B=A23, 'OB History S3'!C:C))</f>
        <v>35</v>
      </c>
      <c r="K23" s="34">
        <f>COUNTIFS('OB History S3'!B:B,A23,'OB History S3'!D:D, 1)</f>
        <v>3</v>
      </c>
      <c r="L23" s="2">
        <f>COUNTIFS('OB History S3'!B:B,A23,'OB History S3'!D:D, 0)</f>
        <v>1</v>
      </c>
      <c r="M23" s="88">
        <f>LOOKUP(2, 1/('OB History S3'!$B:$B=A23), 'OB History S3'!$AD:$AD)</f>
        <v>0.75</v>
      </c>
      <c r="N23" s="34">
        <f>SUMIFS('OB History S3'!F:F,'OB History S3'!B:B,A23)</f>
        <v>10</v>
      </c>
      <c r="O23" s="2">
        <f>SUMIFS('OB History S3'!E:E,'OB History S3'!B:B,A23)-N23</f>
        <v>8</v>
      </c>
      <c r="P23" s="88">
        <f>LOOKUP(2, 1/('OB History S3'!$B:$B=A23), 'OB History S3'!$AB:$AB)</f>
        <v>0.55000000000000004</v>
      </c>
      <c r="Q23" s="34">
        <f>SUMIFS('OB History S3'!H:H,'OB History S3'!B:B,A23)</f>
        <v>38</v>
      </c>
      <c r="R23" s="2">
        <f>SUMIFS('OB History S3'!G:G,'OB History S3'!B:B,A23)-Q23</f>
        <v>39</v>
      </c>
      <c r="S23" s="88">
        <f>LOOKUP(2, 1/('OB History S3'!$B:$B=A23), 'OB History S3'!$AC:$AC)</f>
        <v>0.49750000000000005</v>
      </c>
      <c r="T23" s="2">
        <f>COUNTIFS('OB History S3'!$B:$B,$A$23,'OB History S3'!K:K, 1)</f>
        <v>1</v>
      </c>
      <c r="U23" s="2">
        <f>COUNTIFS('OB History S3'!$B:$B,$A$23,'OB History S3'!L:L, 1)</f>
        <v>1</v>
      </c>
      <c r="V23" s="2">
        <f>COUNTIFS('OB History S3'!$B:$B,$A$23,'OB History S3'!M:M, 1)</f>
        <v>0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2</v>
      </c>
      <c r="AH23" s="2">
        <f>COUNTIFS('OB History S3'!$B:$B,$A$23,'OB History S3'!Y:Y, 1)</f>
        <v>2</v>
      </c>
      <c r="AI23" s="2">
        <f>COUNTIFS('OB History S3'!$B:$B,$A$23,'OB History S3'!Z:Z, 1)</f>
        <v>2</v>
      </c>
    </row>
    <row r="24" spans="1:35" x14ac:dyDescent="0.25">
      <c r="A24" s="1" t="s">
        <v>2</v>
      </c>
      <c r="B24" s="6" t="s">
        <v>60</v>
      </c>
      <c r="C24" s="2" t="s">
        <v>79</v>
      </c>
      <c r="D24" s="5">
        <v>4</v>
      </c>
      <c r="E24" s="5"/>
      <c r="F24" s="5">
        <v>1</v>
      </c>
      <c r="G24" s="5"/>
      <c r="H24" s="34">
        <f>SUMIFS('OB History S3'!C:C,'OB History S3'!B:B,A24)</f>
        <v>178</v>
      </c>
      <c r="I24" s="4">
        <f>AVERAGEIFS('OB History S3'!C:C,'OB History S3'!B:B,A24)</f>
        <v>35.6</v>
      </c>
      <c r="J24" s="35">
        <f t="array" ref="J24">MAX(IF('OB History S3'!B:B=A24, 'OB History S3'!C:C))</f>
        <v>48</v>
      </c>
      <c r="K24" s="34">
        <f>COUNTIFS('OB History S3'!B:B,A24,'OB History S3'!D:D, 1)</f>
        <v>2</v>
      </c>
      <c r="L24" s="2">
        <f>COUNTIFS('OB History S3'!B:B,A24,'OB History S3'!D:D, 0)</f>
        <v>3</v>
      </c>
      <c r="M24" s="88">
        <f>LOOKUP(2, 1/('OB History S3'!$B:$B=A24), 'OB History S3'!$AD:$AD)</f>
        <v>0.4</v>
      </c>
      <c r="N24" s="34">
        <f>SUMIFS('OB History S3'!F:F,'OB History S3'!B:B,A24)</f>
        <v>12</v>
      </c>
      <c r="O24" s="2">
        <f>SUMIFS('OB History S3'!E:E,'OB History S3'!B:B,A24)-N24</f>
        <v>11</v>
      </c>
      <c r="P24" s="88">
        <f>LOOKUP(2, 1/('OB History S3'!$B:$B=A24), 'OB History S3'!$AB:$AB)</f>
        <v>0.53999999999999992</v>
      </c>
      <c r="Q24" s="34">
        <f>SUMIFS('OB History S3'!H:H,'OB History S3'!B:B,A24)</f>
        <v>50</v>
      </c>
      <c r="R24" s="2">
        <f>SUMIFS('OB History S3'!G:G,'OB History S3'!B:B,A24)-Q24</f>
        <v>47</v>
      </c>
      <c r="S24" s="88">
        <f>LOOKUP(2, 1/('OB History S3'!$B:$B=A24), 'OB History S3'!$AC:$AC)</f>
        <v>0.52400000000000002</v>
      </c>
      <c r="T24" s="2">
        <f>COUNTIFS('OB History S3'!$B:$B,$A$24,'OB History S3'!K:K, 1)</f>
        <v>1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2</v>
      </c>
      <c r="X24" s="2">
        <f>COUNTIFS('OB History S3'!$B:$B,$A$24,'OB History S3'!O:O, 1)</f>
        <v>0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2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3</v>
      </c>
      <c r="AI24" s="2">
        <f>COUNTIFS('OB History S3'!$B:$B,$A$24,'OB History S3'!Z:Z, 1)</f>
        <v>1</v>
      </c>
    </row>
    <row r="25" spans="1:35" x14ac:dyDescent="0.25">
      <c r="A25" s="1" t="s">
        <v>5</v>
      </c>
      <c r="B25" s="6" t="s">
        <v>124</v>
      </c>
      <c r="C25" s="1" t="s">
        <v>159</v>
      </c>
      <c r="D25" s="5"/>
      <c r="E25" s="5"/>
      <c r="F25" s="5"/>
      <c r="G25" s="5"/>
      <c r="H25" s="34">
        <f>SUMIFS('OB History S3'!C:C,'OB History S3'!B:B,A25)</f>
        <v>30</v>
      </c>
      <c r="I25" s="4">
        <f>AVERAGEIFS('OB History S3'!C:C,'OB History S3'!B:B,A25)</f>
        <v>30</v>
      </c>
      <c r="J25" s="35">
        <f t="array" ref="J25">MAX(IF('OB History S3'!B:B=A25, 'OB History S3'!C:C))</f>
        <v>30</v>
      </c>
      <c r="K25" s="34">
        <f>COUNTIFS('OB History S3'!B:B,A25,'OB History S3'!D:D, 1)</f>
        <v>0</v>
      </c>
      <c r="L25" s="2">
        <f>COUNTIFS('OB History S3'!B:B,A25,'OB History S3'!D:D, 0)</f>
        <v>1</v>
      </c>
      <c r="M25" s="88">
        <f>LOOKUP(2, 1/('OB History S3'!$B:$B=A25), 'OB History S3'!$AD:$AD)</f>
        <v>0</v>
      </c>
      <c r="N25" s="34">
        <f>SUMIFS('OB History S3'!F:F,'OB History S3'!B:B,A25)</f>
        <v>2</v>
      </c>
      <c r="O25" s="2">
        <f>SUMIFS('OB History S3'!E:E,'OB History S3'!B:B,A25)-N25</f>
        <v>3</v>
      </c>
      <c r="P25" s="88">
        <f>LOOKUP(2, 1/('OB History S3'!$B:$B=A25), 'OB History S3'!$AB:$AB)</f>
        <v>0.4</v>
      </c>
      <c r="Q25" s="34">
        <f>SUMIFS('OB History S3'!H:H,'OB History S3'!B:B,A25)</f>
        <v>10</v>
      </c>
      <c r="R25" s="2">
        <f>SUMIFS('OB History S3'!G:G,'OB History S3'!B:B,A25)-Q25</f>
        <v>9</v>
      </c>
      <c r="S25" s="88">
        <f>LOOKUP(2, 1/('OB History S3'!$B:$B=A25), 'OB History S3'!$AC:$AC)</f>
        <v>0.53</v>
      </c>
      <c r="T25" s="2">
        <f>COUNTIFS('OB History S3'!$B:$B,$A$25,'OB History S3'!K:K, 1)</f>
        <v>1</v>
      </c>
      <c r="U25" s="2">
        <f>COUNTIFS('OB History S3'!$B:$B,$A$25,'OB History S3'!L:L, 1)</f>
        <v>0</v>
      </c>
      <c r="V25" s="2">
        <f>COUNTIFS('OB History S3'!$B:$B,$A$25,'OB History S3'!M:M, 1)</f>
        <v>0</v>
      </c>
      <c r="W25" s="2">
        <f>COUNTIFS('OB History S3'!$B:$B,$A$25,'OB History S3'!N:N, 1)</f>
        <v>0</v>
      </c>
      <c r="X25" s="2">
        <f>COUNTIFS('OB History S3'!$B:$B,$A$25,'OB History S3'!O:O, 1)</f>
        <v>0</v>
      </c>
      <c r="Y25" s="2">
        <f>COUNTIFS('OB History S3'!$B:$B,$A$25,'OB History S3'!P:P, 1)</f>
        <v>0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0</v>
      </c>
      <c r="AG25" s="2">
        <f>COUNTIFS('OB History S3'!$B:$B,$A$25,'OB History S3'!X:X, 1)</f>
        <v>0</v>
      </c>
      <c r="AH25" s="2">
        <f>COUNTIFS('OB History S3'!$B:$B,$A$25,'OB History S3'!Y:Y, 1)</f>
        <v>0</v>
      </c>
      <c r="AI25" s="2">
        <f>COUNTIFS('OB History S3'!$B:$B,$A$25,'OB History S3'!Z:Z, 1)</f>
        <v>1</v>
      </c>
    </row>
    <row r="26" spans="1:35" x14ac:dyDescent="0.25">
      <c r="A26" s="1" t="s">
        <v>38</v>
      </c>
      <c r="B26" s="2" t="s">
        <v>79</v>
      </c>
      <c r="C26" s="2" t="s">
        <v>79</v>
      </c>
      <c r="D26" s="5"/>
      <c r="E26" s="5"/>
      <c r="F26" s="5"/>
      <c r="G26" s="5"/>
      <c r="H26" s="34">
        <f>SUMIFS('OB History S3'!C:C,'OB History S3'!B:B,A26)</f>
        <v>21</v>
      </c>
      <c r="I26" s="4">
        <f>AVERAGEIFS('OB History S3'!C:C,'OB History S3'!B:B,A26)</f>
        <v>21</v>
      </c>
      <c r="J26" s="35">
        <f t="array" ref="J26">MAX(IF('OB History S3'!B:B=A26, 'OB History S3'!C:C))</f>
        <v>21</v>
      </c>
      <c r="K26" s="34">
        <f>COUNTIFS('OB History S3'!B:B,A26,'OB History S3'!D:D, 1)</f>
        <v>1</v>
      </c>
      <c r="L26" s="2">
        <f>COUNTIFS('OB History S3'!B:B,A26,'OB History S3'!D:D, 0)</f>
        <v>0</v>
      </c>
      <c r="M26" s="88">
        <f>LOOKUP(2, 1/('OB History S3'!$B:$B=A26), 'OB History S3'!$AD:$AD)</f>
        <v>1</v>
      </c>
      <c r="N26" s="34">
        <f>SUMIFS('OB History S3'!F:F,'OB History S3'!B:B,A26)</f>
        <v>3</v>
      </c>
      <c r="O26" s="2">
        <f>SUMIFS('OB History S3'!E:E,'OB History S3'!B:B,A26)-N26</f>
        <v>1</v>
      </c>
      <c r="P26" s="88">
        <f>LOOKUP(2, 1/('OB History S3'!$B:$B=A26), 'OB History S3'!$AB:$AB)</f>
        <v>0.75</v>
      </c>
      <c r="Q26" s="34">
        <f>SUMIFS('OB History S3'!H:H,'OB History S3'!B:B,A26)</f>
        <v>10</v>
      </c>
      <c r="R26" s="2">
        <f>SUMIFS('OB History S3'!G:G,'OB History S3'!B:B,A26)-Q26</f>
        <v>6</v>
      </c>
      <c r="S26" s="88">
        <f>LOOKUP(2, 1/('OB History S3'!$B:$B=A26), 'OB History S3'!$AC:$AC)</f>
        <v>0.63</v>
      </c>
      <c r="T26" s="2">
        <f>COUNTIFS('OB History S3'!$B:$B,$A$26,'OB History S3'!K:K, 1)</f>
        <v>0</v>
      </c>
      <c r="U26" s="2">
        <f>COUNTIFS('OB History S3'!$B:$B,$A$26,'OB History S3'!L:L, 1)</f>
        <v>0</v>
      </c>
      <c r="V26" s="2">
        <f>COUNTIFS('OB History S3'!$B:$B,$A$26,'OB History S3'!M:M, 1)</f>
        <v>0</v>
      </c>
      <c r="W26" s="2">
        <f>COUNTIFS('OB History S3'!$B:$B,$A$26,'OB History S3'!N:N, 1)</f>
        <v>1</v>
      </c>
      <c r="X26" s="2">
        <f>COUNTIFS('OB History S3'!$B:$B,$A$26,'OB History S3'!O:O, 1)</f>
        <v>0</v>
      </c>
      <c r="Y26" s="2">
        <f>COUNTIFS('OB History S3'!$B:$B,$A$26,'OB History S3'!P:P, 1)</f>
        <v>0</v>
      </c>
      <c r="Z26" s="2">
        <f>COUNTIFS('OB History S3'!$B:$B,$A$26,'OB History S3'!Q:Q, 1)</f>
        <v>0</v>
      </c>
      <c r="AA26" s="2">
        <f>COUNTIFS('OB History S3'!$B:$B,$A$26,'OB History S3'!R:R, 1)</f>
        <v>1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0</v>
      </c>
      <c r="AG26" s="2">
        <f>COUNTIFS('OB History S3'!$B:$B,$A$26,'OB History S3'!X:X, 1)</f>
        <v>0</v>
      </c>
      <c r="AH26" s="2">
        <f>COUNTIFS('OB History S3'!$B:$B,$A$26,'OB History S3'!Y:Y, 1)</f>
        <v>1</v>
      </c>
      <c r="AI26" s="2">
        <f>COUNTIFS('OB History S3'!$B:$B,$A$26,'OB History S3'!Z:Z, 1)</f>
        <v>0</v>
      </c>
    </row>
    <row r="27" spans="1:35" x14ac:dyDescent="0.25">
      <c r="A27" s="1" t="s">
        <v>242</v>
      </c>
      <c r="B27" s="2" t="s">
        <v>79</v>
      </c>
      <c r="C27" s="2" t="s">
        <v>79</v>
      </c>
      <c r="D27" s="5"/>
      <c r="E27" s="5"/>
      <c r="F27" s="5"/>
      <c r="G27" s="5"/>
      <c r="H27" s="34">
        <f>SUMIFS('OB History S3'!C:C,'OB History S3'!B:B,A27)</f>
        <v>7</v>
      </c>
      <c r="I27" s="4">
        <f>AVERAGEIFS('OB History S3'!C:C,'OB History S3'!B:B,A27)</f>
        <v>7</v>
      </c>
      <c r="J27" s="35">
        <f t="array" ref="J27">MAX(IF('OB History S3'!B:B=A27, 'OB History S3'!C:C))</f>
        <v>7</v>
      </c>
      <c r="K27" s="34">
        <f>COUNTIFS('OB History S3'!B:B,A27,'OB History S3'!D:D, 1)</f>
        <v>0</v>
      </c>
      <c r="L27" s="2">
        <f>COUNTIFS('OB History S3'!B:B,A27,'OB History S3'!D:D, 0)</f>
        <v>1</v>
      </c>
      <c r="M27" s="88">
        <f>LOOKUP(2, 1/('OB History S3'!$B:$B=A27), 'OB History S3'!$AD:$AD)</f>
        <v>0</v>
      </c>
      <c r="N27" s="34">
        <f>SUMIFS('OB History S3'!F:F,'OB History S3'!B:B,A27)</f>
        <v>1</v>
      </c>
      <c r="O27" s="2">
        <f>SUMIFS('OB History S3'!E:E,'OB History S3'!B:B,A27)-N27</f>
        <v>3</v>
      </c>
      <c r="P27" s="88">
        <f>LOOKUP(2, 1/('OB History S3'!$B:$B=A27), 'OB History S3'!$AB:$AB)</f>
        <v>0.25</v>
      </c>
      <c r="Q27" s="34">
        <f>SUMIFS('OB History S3'!H:H,'OB History S3'!B:B,A27)</f>
        <v>6</v>
      </c>
      <c r="R27" s="2">
        <f>SUMIFS('OB History S3'!G:G,'OB History S3'!B:B,A27)-Q27</f>
        <v>10</v>
      </c>
      <c r="S27" s="88">
        <f>LOOKUP(2, 1/('OB History S3'!$B:$B=A27), 'OB History S3'!$AC:$AC)</f>
        <v>0.38</v>
      </c>
      <c r="T27" s="2">
        <f>COUNTIFS('OB History S3'!$B:$B,$A$27,'OB History S3'!K:K, 1)</f>
        <v>0</v>
      </c>
      <c r="U27" s="2">
        <f>COUNTIFS('OB History S3'!$B:$B,$A$27,'OB History S3'!L:L, 1)</f>
        <v>1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141</v>
      </c>
      <c r="B28" s="2" t="s">
        <v>79</v>
      </c>
      <c r="C28" s="2" t="s">
        <v>79</v>
      </c>
      <c r="D28" s="5"/>
      <c r="E28" s="5"/>
      <c r="F28" s="5"/>
      <c r="G28" s="5"/>
      <c r="H28" s="34">
        <f>SUMIFS('OB History S3'!C:C,'OB History S3'!B:B,A28)</f>
        <v>48</v>
      </c>
      <c r="I28" s="4">
        <f>AVERAGEIFS('OB History S3'!C:C,'OB History S3'!B:B,A28)</f>
        <v>48</v>
      </c>
      <c r="J28" s="35">
        <f t="array" ref="J28">MAX(IF('OB History S3'!B:B=A28, 'OB History S3'!C:C))</f>
        <v>48</v>
      </c>
      <c r="K28" s="34">
        <f>COUNTIFS('OB History S3'!B:B,A28,'OB History S3'!D:D, 1)</f>
        <v>1</v>
      </c>
      <c r="L28" s="2">
        <f>COUNTIFS('OB History S3'!B:B,A28,'OB History S3'!D:D, 0)</f>
        <v>0</v>
      </c>
      <c r="M28" s="88">
        <f>LOOKUP(2, 1/('OB History S3'!$B:$B=A28), 'OB History S3'!$AD:$AD)</f>
        <v>1</v>
      </c>
      <c r="N28" s="34">
        <f>SUMIFS('OB History S3'!F:F,'OB History S3'!B:B,A28)</f>
        <v>3</v>
      </c>
      <c r="O28" s="2">
        <f>SUMIFS('OB History S3'!E:E,'OB History S3'!B:B,A28)-N28</f>
        <v>2</v>
      </c>
      <c r="P28" s="88">
        <f>LOOKUP(2, 1/('OB History S3'!$B:$B=A28), 'OB History S3'!$AB:$AB)</f>
        <v>0.6</v>
      </c>
      <c r="Q28" s="34">
        <f>SUMIFS('OB History S3'!H:H,'OB History S3'!B:B,A28)</f>
        <v>9</v>
      </c>
      <c r="R28" s="2">
        <f>SUMIFS('OB History S3'!G:G,'OB History S3'!B:B,A28)-Q28</f>
        <v>10</v>
      </c>
      <c r="S28" s="88">
        <f>LOOKUP(2, 1/('OB History S3'!$B:$B=A28), 'OB History S3'!$AC:$AC)</f>
        <v>0.47</v>
      </c>
      <c r="T28" s="2">
        <f>COUNTIFS('OB History S3'!$B:$B,$A$28,'OB History S3'!K:K, 1)</f>
        <v>0</v>
      </c>
      <c r="U28" s="2">
        <f>COUNTIFS('OB History S3'!$B:$B,$A$28,'OB History S3'!L:L, 1)</f>
        <v>1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1</v>
      </c>
      <c r="Y28" s="2">
        <f>COUNTIFS('OB History S3'!$B:$B,$A$28,'OB History S3'!P:P, 1)</f>
        <v>0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0</v>
      </c>
    </row>
    <row r="29" spans="1:35" x14ac:dyDescent="0.25">
      <c r="A29" s="1" t="s">
        <v>147</v>
      </c>
      <c r="B29" s="2" t="s">
        <v>79</v>
      </c>
      <c r="C29" s="2" t="s">
        <v>79</v>
      </c>
      <c r="D29" s="5">
        <v>1</v>
      </c>
      <c r="E29" s="5"/>
      <c r="F29" s="5"/>
      <c r="G29" s="5"/>
      <c r="H29" s="34">
        <f>SUMIFS('OB History S3'!C:C,'OB History S3'!B:B,A29)</f>
        <v>56</v>
      </c>
      <c r="I29" s="4">
        <f>AVERAGEIFS('OB History S3'!C:C,'OB History S3'!B:B,A29)</f>
        <v>18.666666666666668</v>
      </c>
      <c r="J29" s="35">
        <f t="array" ref="J29">MAX(IF('OB History S3'!B:B=A29, 'OB History S3'!C:C))</f>
        <v>21</v>
      </c>
      <c r="K29" s="34">
        <f>COUNTIFS('OB History S3'!B:B,A29,'OB History S3'!D:D, 1)</f>
        <v>2</v>
      </c>
      <c r="L29" s="2">
        <f>COUNTIFS('OB History S3'!B:B,A29,'OB History S3'!D:D, 0)</f>
        <v>1</v>
      </c>
      <c r="M29" s="88">
        <f>LOOKUP(2, 1/('OB History S3'!$B:$B=A29), 'OB History S3'!$AD:$AD)</f>
        <v>0.66666666666666663</v>
      </c>
      <c r="N29" s="34">
        <f>SUMIFS('OB History S3'!F:F,'OB History S3'!B:B,A29)</f>
        <v>7</v>
      </c>
      <c r="O29" s="2">
        <f>SUMIFS('OB History S3'!E:E,'OB History S3'!B:B,A29)-N29</f>
        <v>6</v>
      </c>
      <c r="P29" s="88">
        <f>LOOKUP(2, 1/('OB History S3'!$B:$B=A29), 'OB History S3'!$AB:$AB)</f>
        <v>0.53333333333333333</v>
      </c>
      <c r="Q29" s="34">
        <f>SUMIFS('OB History S3'!H:H,'OB History S3'!B:B,A29)</f>
        <v>26</v>
      </c>
      <c r="R29" s="2">
        <f>SUMIFS('OB History S3'!G:G,'OB History S3'!B:B,A29)-Q29</f>
        <v>28</v>
      </c>
      <c r="S29" s="88">
        <f>LOOKUP(2, 1/('OB History S3'!$B:$B=A29), 'OB History S3'!$AC:$AC)</f>
        <v>0.48</v>
      </c>
      <c r="T29" s="2">
        <f>COUNTIFS('OB History S3'!$B:$B,$A$29,'OB History S3'!K:K, 1)</f>
        <v>0</v>
      </c>
      <c r="U29" s="2">
        <f>COUNTIFS('OB History S3'!$B:$B,$A$29,'OB History S3'!L:L, 1)</f>
        <v>1</v>
      </c>
      <c r="V29" s="2">
        <f>COUNTIFS('OB History S3'!$B:$B,$A$29,'OB History S3'!M:M, 1)</f>
        <v>0</v>
      </c>
      <c r="W29" s="2">
        <f>COUNTIFS('OB History S3'!$B:$B,$A$29,'OB History S3'!N:N, 1)</f>
        <v>1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1</v>
      </c>
      <c r="AH29" s="2">
        <f>COUNTIFS('OB History S3'!$B:$B,$A$29,'OB History S3'!Y:Y, 1)</f>
        <v>2</v>
      </c>
      <c r="AI29" s="2">
        <f>COUNTIFS('OB History S3'!$B:$B,$A$29,'OB History S3'!Z:Z, 1)</f>
        <v>2</v>
      </c>
    </row>
    <row r="30" spans="1:35" x14ac:dyDescent="0.25">
      <c r="A30" s="1" t="s">
        <v>17</v>
      </c>
      <c r="B30" s="2" t="s">
        <v>79</v>
      </c>
      <c r="C30" s="2" t="s">
        <v>79</v>
      </c>
      <c r="D30" s="5">
        <v>1</v>
      </c>
      <c r="E30" s="5"/>
      <c r="F30" s="5"/>
      <c r="G30" s="5"/>
      <c r="H30" s="34">
        <f>SUMIFS('OB History S3'!C:C,'OB History S3'!B:B,A30)</f>
        <v>93</v>
      </c>
      <c r="I30" s="4">
        <f>AVERAGEIFS('OB History S3'!C:C,'OB History S3'!B:B,A30)</f>
        <v>23.25</v>
      </c>
      <c r="J30" s="35">
        <f t="array" ref="J30">MAX(IF('OB History S3'!B:B=A30, 'OB History S3'!C:C))</f>
        <v>32</v>
      </c>
      <c r="K30" s="34">
        <f>COUNTIFS('OB History S3'!B:B,A30,'OB History S3'!D:D, 1)</f>
        <v>1</v>
      </c>
      <c r="L30" s="2">
        <f>COUNTIFS('OB History S3'!B:B,A30,'OB History S3'!D:D, 0)</f>
        <v>3</v>
      </c>
      <c r="M30" s="88">
        <f>LOOKUP(2, 1/('OB History S3'!$B:$B=A30), 'OB History S3'!$AD:$AD)</f>
        <v>0.25</v>
      </c>
      <c r="N30" s="34">
        <f>SUMIFS('OB History S3'!F:F,'OB History S3'!B:B,A30)</f>
        <v>7</v>
      </c>
      <c r="O30" s="2">
        <f>SUMIFS('OB History S3'!E:E,'OB History S3'!B:B,A30)-N30</f>
        <v>11</v>
      </c>
      <c r="P30" s="88">
        <f>LOOKUP(2, 1/('OB History S3'!$B:$B=A30), 'OB History S3'!$AB:$AB)</f>
        <v>0.375</v>
      </c>
      <c r="Q30" s="34">
        <f>SUMIFS('OB History S3'!H:H,'OB History S3'!B:B,A30)</f>
        <v>37</v>
      </c>
      <c r="R30" s="2">
        <f>SUMIFS('OB History S3'!G:G,'OB History S3'!B:B,A30)-Q30</f>
        <v>40</v>
      </c>
      <c r="S30" s="88">
        <f>LOOKUP(2, 1/('OB History S3'!$B:$B=A30), 'OB History S3'!$AC:$AC)</f>
        <v>0.47499999999999998</v>
      </c>
      <c r="T30" s="2">
        <f>COUNTIFS('OB History S3'!$B:$B,$A$30,'OB History S3'!K:K, 1)</f>
        <v>0</v>
      </c>
      <c r="U30" s="2">
        <f>COUNTIFS('OB History S3'!$B:$B,$A$30,'OB History S3'!L:L, 1)</f>
        <v>2</v>
      </c>
      <c r="V30" s="2">
        <f>COUNTIFS('OB History S3'!$B:$B,$A$30,'OB History S3'!M:M, 1)</f>
        <v>0</v>
      </c>
      <c r="W30" s="2">
        <f>COUNTIFS('OB History S3'!$B:$B,$A$30,'OB History S3'!N:N, 1)</f>
        <v>1</v>
      </c>
      <c r="X30" s="2">
        <f>COUNTIFS('OB History S3'!$B:$B,$A$30,'OB History S3'!O:O, 1)</f>
        <v>1</v>
      </c>
      <c r="Y30" s="2">
        <f>COUNTIFS('OB History S3'!$B:$B,$A$30,'OB History S3'!P:P, 1)</f>
        <v>1</v>
      </c>
      <c r="Z30" s="2">
        <f>COUNTIFS('OB History S3'!$B:$B,$A$30,'OB History S3'!Q:Q, 1)</f>
        <v>0</v>
      </c>
      <c r="AA30" s="2">
        <f>COUNTIFS('OB History S3'!$B:$B,$A$30,'OB History S3'!R:R, 1)</f>
        <v>1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155</v>
      </c>
      <c r="B31" s="6" t="s">
        <v>60</v>
      </c>
      <c r="C31" s="2" t="s">
        <v>79</v>
      </c>
      <c r="D31" s="5">
        <v>3</v>
      </c>
      <c r="E31" s="5"/>
      <c r="F31" s="5"/>
      <c r="G31" s="5"/>
      <c r="H31" s="34">
        <f>SUMIFS('OB History S3'!C:C,'OB History S3'!B:B,A31)</f>
        <v>126</v>
      </c>
      <c r="I31" s="4">
        <f>AVERAGEIFS('OB History S3'!C:C,'OB History S3'!B:B,A31)</f>
        <v>25.2</v>
      </c>
      <c r="J31" s="35">
        <f t="array" ref="J31">MAX(IF('OB History S3'!B:B=A31, 'OB History S3'!C:C))</f>
        <v>30</v>
      </c>
      <c r="K31" s="34">
        <f>COUNTIFS('OB History S3'!B:B,A31,'OB History S3'!D:D, 1)</f>
        <v>5</v>
      </c>
      <c r="L31" s="2">
        <f>COUNTIFS('OB History S3'!B:B,A31,'OB History S3'!D:D, 0)</f>
        <v>0</v>
      </c>
      <c r="M31" s="88">
        <f>LOOKUP(2, 1/('OB History S3'!$B:$B=A31), 'OB History S3'!$AD:$AD)</f>
        <v>1</v>
      </c>
      <c r="N31" s="34">
        <f>SUMIFS('OB History S3'!F:F,'OB History S3'!B:B,A31)</f>
        <v>15</v>
      </c>
      <c r="O31" s="2">
        <f>SUMIFS('OB History S3'!E:E,'OB History S3'!B:B,A31)-N31</f>
        <v>8</v>
      </c>
      <c r="P31" s="88">
        <f>LOOKUP(2, 1/('OB History S3'!$B:$B=A31), 'OB History S3'!$AB:$AB)</f>
        <v>0.66</v>
      </c>
      <c r="Q31" s="34">
        <f>SUMIFS('OB History S3'!H:H,'OB History S3'!B:B,A31)</f>
        <v>55</v>
      </c>
      <c r="R31" s="2">
        <f>SUMIFS('OB History S3'!G:G,'OB History S3'!B:B,A31)-Q31</f>
        <v>42</v>
      </c>
      <c r="S31" s="88">
        <f>LOOKUP(2, 1/('OB History S3'!$B:$B=A31), 'OB History S3'!$AC:$AC)</f>
        <v>0.57199999999999995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3</v>
      </c>
      <c r="X31" s="2">
        <f>COUNTIFS('OB History S3'!$B:$B,$A$31,'OB History S3'!O:O, 1)</f>
        <v>1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1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2</v>
      </c>
      <c r="AH31" s="2">
        <f>COUNTIFS('OB History S3'!$B:$B,$A$31,'OB History S3'!Y:Y, 1)</f>
        <v>3</v>
      </c>
      <c r="AI31" s="2">
        <f>COUNTIFS('OB History S3'!$B:$B,$A$31,'OB History S3'!Z:Z, 1)</f>
        <v>4</v>
      </c>
    </row>
    <row r="32" spans="1:35" x14ac:dyDescent="0.25">
      <c r="A32" s="1" t="s">
        <v>6</v>
      </c>
      <c r="B32" s="2" t="s">
        <v>60</v>
      </c>
      <c r="C32" s="2" t="s">
        <v>79</v>
      </c>
      <c r="D32" s="5"/>
      <c r="E32" s="5"/>
      <c r="F32" s="5"/>
      <c r="G32" s="5"/>
      <c r="H32" s="34">
        <f>SUMIFS('OB History S3'!C:C,'OB History S3'!B:B,A32)</f>
        <v>37</v>
      </c>
      <c r="I32" s="4">
        <f>AVERAGEIFS('OB History S3'!C:C,'OB History S3'!B:B,A32)</f>
        <v>18.5</v>
      </c>
      <c r="J32" s="35">
        <f t="array" ref="J32">MAX(IF('OB History S3'!B:B=A32, 'OB History S3'!C:C))</f>
        <v>19</v>
      </c>
      <c r="K32" s="34">
        <f>COUNTIFS('OB History S3'!B:B,A32,'OB History S3'!D:D, 1)</f>
        <v>1</v>
      </c>
      <c r="L32" s="2">
        <f>COUNTIFS('OB History S3'!B:B,A32,'OB History S3'!D:D, 0)</f>
        <v>1</v>
      </c>
      <c r="M32" s="88">
        <f>LOOKUP(2, 1/('OB History S3'!$B:$B=A32), 'OB History S3'!$AD:$AD)</f>
        <v>0.5</v>
      </c>
      <c r="N32" s="34">
        <f>SUMIFS('OB History S3'!F:F,'OB History S3'!B:B,A32)</f>
        <v>5</v>
      </c>
      <c r="O32" s="2">
        <f>SUMIFS('OB History S3'!E:E,'OB History S3'!B:B,A32)-N32</f>
        <v>4</v>
      </c>
      <c r="P32" s="88">
        <f>LOOKUP(2, 1/('OB History S3'!$B:$B=A32), 'OB History S3'!$AB:$AB)</f>
        <v>0.57499999999999996</v>
      </c>
      <c r="Q32" s="34">
        <f>SUMIFS('OB History S3'!H:H,'OB History S3'!B:B,A32)</f>
        <v>22</v>
      </c>
      <c r="R32" s="2">
        <f>SUMIFS('OB History S3'!G:G,'OB History S3'!B:B,A32)-Q32</f>
        <v>16</v>
      </c>
      <c r="S32" s="88">
        <f>LOOKUP(2, 1/('OB History S3'!$B:$B=A32), 'OB History S3'!$AC:$AC)</f>
        <v>0.58000000000000007</v>
      </c>
      <c r="T32" s="2">
        <f>COUNTIFS('OB History S3'!$B:$B,$A$32,'OB History S3'!K:K, 1)</f>
        <v>1</v>
      </c>
      <c r="U32" s="2">
        <f>COUNTIFS('OB History S3'!$B:$B,$A$32,'OB History S3'!L:L, 1)</f>
        <v>0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1</v>
      </c>
      <c r="AI32" s="2">
        <f>COUNTIFS('OB History S3'!$B:$B,$A$32,'OB History S3'!Z:Z, 1)</f>
        <v>1</v>
      </c>
    </row>
    <row r="33" spans="1:35" x14ac:dyDescent="0.25">
      <c r="A33" s="1" t="s">
        <v>70</v>
      </c>
      <c r="B33" s="2" t="s">
        <v>79</v>
      </c>
      <c r="C33" s="2" t="s">
        <v>79</v>
      </c>
      <c r="D33" s="5"/>
      <c r="E33" s="5"/>
      <c r="F33" s="5"/>
      <c r="G33" s="5"/>
      <c r="H33" s="34">
        <f>SUMIFS('OB History S3'!C:C,'OB History S3'!B:B,A33)</f>
        <v>24</v>
      </c>
      <c r="I33" s="4">
        <f>AVERAGEIFS('OB History S3'!C:C,'OB History S3'!B:B,A33)</f>
        <v>24</v>
      </c>
      <c r="J33" s="35">
        <f t="array" ref="J33">MAX(IF('OB History S3'!B:B=A33, 'OB History S3'!C:C))</f>
        <v>24</v>
      </c>
      <c r="K33" s="34">
        <f>COUNTIFS('OB History S3'!B:B,A33,'OB History S3'!D:D, 1)</f>
        <v>1</v>
      </c>
      <c r="L33" s="2">
        <f>COUNTIFS('OB History S3'!B:B,A33,'OB History S3'!D:D, 0)</f>
        <v>0</v>
      </c>
      <c r="M33" s="88">
        <f>LOOKUP(2, 1/('OB History S3'!$B:$B=A33), 'OB History S3'!$AD:$AD)</f>
        <v>1</v>
      </c>
      <c r="N33" s="34">
        <f>SUMIFS('OB History S3'!F:F,'OB History S3'!B:B,A33)</f>
        <v>3</v>
      </c>
      <c r="O33" s="2">
        <f>SUMIFS('OB History S3'!E:E,'OB History S3'!B:B,A33)-N33</f>
        <v>2</v>
      </c>
      <c r="P33" s="88">
        <f>LOOKUP(2, 1/('OB History S3'!$B:$B=A33), 'OB History S3'!$AB:$AB)</f>
        <v>0.6</v>
      </c>
      <c r="Q33" s="34">
        <f>SUMIFS('OB History S3'!H:H,'OB History S3'!B:B,A33)</f>
        <v>9</v>
      </c>
      <c r="R33" s="2">
        <f>SUMIFS('OB History S3'!G:G,'OB History S3'!B:B,A33)-Q33</f>
        <v>10</v>
      </c>
      <c r="S33" s="88">
        <f>LOOKUP(2, 1/('OB History S3'!$B:$B=A33), 'OB History S3'!$AC:$AC)</f>
        <v>0.47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1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1</v>
      </c>
      <c r="AI33" s="2">
        <f>COUNTIFS('OB History S3'!$B:$B,$A$33,'OB History S3'!Z:Z, 1)</f>
        <v>0</v>
      </c>
    </row>
    <row r="34" spans="1:35" x14ac:dyDescent="0.25">
      <c r="A34" s="1" t="s">
        <v>4</v>
      </c>
      <c r="B34" s="6" t="s">
        <v>60</v>
      </c>
      <c r="C34" s="2" t="s">
        <v>79</v>
      </c>
      <c r="D34" s="5">
        <v>1</v>
      </c>
      <c r="E34" s="5"/>
      <c r="F34" s="5"/>
      <c r="G34" s="5"/>
      <c r="H34" s="34">
        <f>SUMIFS('OB History S3'!C:C,'OB History S3'!B:B,A34)</f>
        <v>84</v>
      </c>
      <c r="I34" s="4">
        <f>AVERAGEIFS('OB History S3'!C:C,'OB History S3'!B:B,A34)</f>
        <v>42</v>
      </c>
      <c r="J34" s="35">
        <f t="array" ref="J34">MAX(IF('OB History S3'!B:B=A34, 'OB History S3'!C:C))</f>
        <v>53</v>
      </c>
      <c r="K34" s="34">
        <f>COUNTIFS('OB History S3'!B:B,A34,'OB History S3'!D:D, 1)</f>
        <v>1</v>
      </c>
      <c r="L34" s="2">
        <f>COUNTIFS('OB History S3'!B:B,A34,'OB History S3'!D:D, 0)</f>
        <v>1</v>
      </c>
      <c r="M34" s="88">
        <f>LOOKUP(2, 1/('OB History S3'!$B:$B=A34), 'OB History S3'!$AD:$AD)</f>
        <v>0.5</v>
      </c>
      <c r="N34" s="34">
        <f>SUMIFS('OB History S3'!F:F,'OB History S3'!B:B,A34)</f>
        <v>5</v>
      </c>
      <c r="O34" s="2">
        <f>SUMIFS('OB History S3'!E:E,'OB History S3'!B:B,A34)-N34</f>
        <v>5</v>
      </c>
      <c r="P34" s="88">
        <f>LOOKUP(2, 1/('OB History S3'!$B:$B=A34), 'OB History S3'!$AB:$AB)</f>
        <v>0.5</v>
      </c>
      <c r="Q34" s="34">
        <f>SUMIFS('OB History S3'!H:H,'OB History S3'!B:B,A34)</f>
        <v>23</v>
      </c>
      <c r="R34" s="2">
        <f>SUMIFS('OB History S3'!G:G,'OB History S3'!B:B,A34)-Q34</f>
        <v>16</v>
      </c>
      <c r="S34" s="88">
        <f>LOOKUP(2, 1/('OB History S3'!$B:$B=A34), 'OB History S3'!$AC:$AC)</f>
        <v>0.59000000000000008</v>
      </c>
      <c r="T34" s="2">
        <f>COUNTIFS('OB History S3'!$B:$B,$A$34,'OB History S3'!K:K, 1)</f>
        <v>1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1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x14ac:dyDescent="0.25">
      <c r="A35" s="1" t="s">
        <v>107</v>
      </c>
      <c r="B35" s="6" t="s">
        <v>79</v>
      </c>
      <c r="C35" s="2" t="s">
        <v>79</v>
      </c>
      <c r="D35" s="5"/>
      <c r="E35" s="5"/>
      <c r="F35" s="5"/>
      <c r="G35" s="5"/>
      <c r="H35" s="34">
        <f>SUMIFS('OB History S3'!C:C,'OB History S3'!B:B,A35)</f>
        <v>34</v>
      </c>
      <c r="I35" s="4">
        <f>AVERAGEIFS('OB History S3'!C:C,'OB History S3'!B:B,A35)</f>
        <v>17</v>
      </c>
      <c r="J35" s="35">
        <f t="array" ref="J35">MAX(IF('OB History S3'!B:B=A35, 'OB History S3'!C:C))</f>
        <v>20</v>
      </c>
      <c r="K35" s="34">
        <f>COUNTIFS('OB History S3'!B:B,A35,'OB History S3'!D:D, 1)</f>
        <v>0</v>
      </c>
      <c r="L35" s="2">
        <f>COUNTIFS('OB History S3'!B:B,A35,'OB History S3'!D:D, 0)</f>
        <v>2</v>
      </c>
      <c r="M35" s="88">
        <f>LOOKUP(2, 1/('OB History S3'!$B:$B=A35), 'OB History S3'!$AD:$AD)</f>
        <v>0</v>
      </c>
      <c r="N35" s="34">
        <f>SUMIFS('OB History S3'!F:F,'OB History S3'!B:B,A35)</f>
        <v>3</v>
      </c>
      <c r="O35" s="2">
        <f>SUMIFS('OB History S3'!E:E,'OB History S3'!B:B,A35)-N35</f>
        <v>6</v>
      </c>
      <c r="P35" s="88">
        <f>LOOKUP(2, 1/('OB History S3'!$B:$B=A35), 'OB History S3'!$AB:$AB)</f>
        <v>0.32500000000000001</v>
      </c>
      <c r="Q35" s="34">
        <f>SUMIFS('OB History S3'!H:H,'OB History S3'!B:B,A35)</f>
        <v>17</v>
      </c>
      <c r="R35" s="2">
        <f>SUMIFS('OB History S3'!G:G,'OB History S3'!B:B,A35)-Q35</f>
        <v>19</v>
      </c>
      <c r="S35" s="88">
        <f>LOOKUP(2, 1/('OB History S3'!$B:$B=A35), 'OB History S3'!$AC:$AC)</f>
        <v>0.46500000000000002</v>
      </c>
      <c r="T35" s="2">
        <f>COUNTIFS('OB History S3'!$B:$B,$A$35,'OB History S3'!K:K, 1)</f>
        <v>1</v>
      </c>
      <c r="U35" s="2">
        <f>COUNTIFS('OB History S3'!$B:$B,$A$35,'OB History S3'!L:L, 1)</f>
        <v>1</v>
      </c>
      <c r="V35" s="2">
        <f>COUNTIFS('OB History S3'!$B:$B,$A$35,'OB History S3'!M:M, 1)</f>
        <v>1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0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x14ac:dyDescent="0.25">
      <c r="A36" s="1" t="s">
        <v>55</v>
      </c>
      <c r="B36" s="6" t="s">
        <v>79</v>
      </c>
      <c r="C36" s="1" t="s">
        <v>79</v>
      </c>
      <c r="D36" s="5">
        <v>1</v>
      </c>
      <c r="E36" s="5"/>
      <c r="F36" s="5"/>
      <c r="G36" s="5"/>
      <c r="H36" s="34">
        <f>SUMIFS('OB History S3'!C:C,'OB History S3'!B:B,A36)</f>
        <v>29</v>
      </c>
      <c r="I36" s="4">
        <f>AVERAGEIFS('OB History S3'!C:C,'OB History S3'!B:B,A36)</f>
        <v>14.5</v>
      </c>
      <c r="J36" s="35">
        <f t="array" ref="J36">MAX(IF('OB History S3'!B:B=A36, 'OB History S3'!C:C))</f>
        <v>20</v>
      </c>
      <c r="K36" s="34">
        <f>COUNTIFS('OB History S3'!B:B,A36,'OB History S3'!D:D, 1)</f>
        <v>0</v>
      </c>
      <c r="L36" s="2">
        <f>COUNTIFS('OB History S3'!B:B,A36,'OB History S3'!D:D, 0)</f>
        <v>2</v>
      </c>
      <c r="M36" s="88">
        <f>LOOKUP(2, 1/('OB History S3'!$B:$B=A36), 'OB History S3'!$AD:$AD)</f>
        <v>0</v>
      </c>
      <c r="N36" s="34">
        <f>SUMIFS('OB History S3'!F:F,'OB History S3'!B:B,A36)</f>
        <v>3</v>
      </c>
      <c r="O36" s="2">
        <f>SUMIFS('OB History S3'!E:E,'OB History S3'!B:B,A36)-N36</f>
        <v>6</v>
      </c>
      <c r="P36" s="88">
        <f>LOOKUP(2, 1/('OB History S3'!$B:$B=A36), 'OB History S3'!$AB:$AB)</f>
        <v>0.32500000000000001</v>
      </c>
      <c r="Q36" s="34">
        <f>SUMIFS('OB History S3'!H:H,'OB History S3'!B:B,A36)</f>
        <v>14</v>
      </c>
      <c r="R36" s="2">
        <f>SUMIFS('OB History S3'!G:G,'OB History S3'!B:B,A36)-Q36</f>
        <v>24</v>
      </c>
      <c r="S36" s="88">
        <f>LOOKUP(2, 1/('OB History S3'!$B:$B=A36), 'OB History S3'!$AC:$AC)</f>
        <v>0.37</v>
      </c>
      <c r="T36" s="2">
        <f>COUNTIFS('OB History S3'!$B:$B,$A$36,'OB History S3'!K:K, 1)</f>
        <v>0</v>
      </c>
      <c r="U36" s="2">
        <f>COUNTIFS('OB History S3'!$B:$B,$A$36,'OB History S3'!L:L, 1)</f>
        <v>2</v>
      </c>
      <c r="V36" s="2">
        <f>COUNTIFS('OB History S3'!$B:$B,$A$36,'OB History S3'!M:M, 1)</f>
        <v>0</v>
      </c>
      <c r="W36" s="2">
        <f>COUNTIFS('OB History S3'!$B:$B,$A$36,'OB History S3'!N:N, 1)</f>
        <v>0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0</v>
      </c>
      <c r="AH36" s="2">
        <f>COUNTIFS('OB History S3'!$B:$B,$A$36,'OB History S3'!Y:Y, 1)</f>
        <v>1</v>
      </c>
      <c r="AI36" s="2">
        <f>COUNTIFS('OB History S3'!$B:$B,$A$36,'OB History S3'!Z:Z, 1)</f>
        <v>0</v>
      </c>
    </row>
  </sheetData>
  <autoFilter ref="A1:AI36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50"/>
  <sheetViews>
    <sheetView workbookViewId="0">
      <pane ySplit="1" topLeftCell="A38" activePane="bottomLeft" state="frozen"/>
      <selection pane="bottomLeft" activeCell="A70" sqref="A70:Z8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46205</v>
      </c>
      <c r="B2" t="s">
        <v>154</v>
      </c>
      <c r="C2">
        <v>18</v>
      </c>
      <c r="D2" s="86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18</v>
      </c>
      <c r="AB2" s="86">
        <f>AVERAGEIFS($I$2:I2, $B$2:B2, B2)</f>
        <v>0.25</v>
      </c>
      <c r="AC2" s="86">
        <f>AVERAGEIFS($J$2:J2, $B$2:B2, B2)</f>
        <v>0.38</v>
      </c>
      <c r="AD2" s="86">
        <f>AVERAGEIFS($D$2:D2, $B$2:B2, B2)</f>
        <v>0</v>
      </c>
    </row>
    <row r="3" spans="1:30" x14ac:dyDescent="0.25">
      <c r="A3" s="85">
        <v>46205</v>
      </c>
      <c r="B3" t="s">
        <v>19</v>
      </c>
      <c r="C3">
        <v>8</v>
      </c>
      <c r="D3" s="86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8</v>
      </c>
      <c r="AB3" s="86">
        <f>AVERAGEIFS($I$2:I3, $B$2:B3, B3)</f>
        <v>0.25</v>
      </c>
      <c r="AC3" s="86">
        <f>AVERAGEIFS($J$2:J3, $B$2:B3, B3)</f>
        <v>0.38</v>
      </c>
      <c r="AD3" s="86">
        <f>AVERAGEIFS($D$2:D3, $B$2:B3, B3)</f>
        <v>0</v>
      </c>
    </row>
    <row r="4" spans="1:30" x14ac:dyDescent="0.25">
      <c r="A4" s="85">
        <v>46205</v>
      </c>
      <c r="B4" t="s">
        <v>148</v>
      </c>
      <c r="C4">
        <v>20</v>
      </c>
      <c r="D4" s="86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20</v>
      </c>
      <c r="AB4" s="86">
        <f>AVERAGEIFS($I$2:I4, $B$2:B4, B4)</f>
        <v>0.25</v>
      </c>
      <c r="AC4" s="86">
        <f>AVERAGEIFS($J$2:J4, $B$2:B4, B4)</f>
        <v>0.38</v>
      </c>
      <c r="AD4" s="86">
        <f>AVERAGEIFS($D$2:D4, $B$2:B4, B4)</f>
        <v>0</v>
      </c>
    </row>
    <row r="5" spans="1:30" x14ac:dyDescent="0.25">
      <c r="A5" s="85">
        <v>46205</v>
      </c>
      <c r="B5" t="s">
        <v>161</v>
      </c>
      <c r="C5">
        <v>21</v>
      </c>
      <c r="D5" s="86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21</v>
      </c>
      <c r="AB5" s="86">
        <f>AVERAGEIFS($I$2:I5, $B$2:B5, B5)</f>
        <v>0.25</v>
      </c>
      <c r="AC5" s="86">
        <f>AVERAGEIFS($J$2:J5, $B$2:B5, B5)</f>
        <v>0.38</v>
      </c>
      <c r="AD5" s="86">
        <f>AVERAGEIFS($D$2:D5, $B$2:B5, B5)</f>
        <v>0</v>
      </c>
    </row>
    <row r="6" spans="1:30" x14ac:dyDescent="0.25">
      <c r="A6" s="85">
        <v>46205</v>
      </c>
      <c r="B6" t="s">
        <v>242</v>
      </c>
      <c r="C6">
        <v>7</v>
      </c>
      <c r="D6" s="86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7</v>
      </c>
      <c r="AB6" s="86">
        <f>AVERAGEIFS($I$2:I6, $B$2:B6, B6)</f>
        <v>0.25</v>
      </c>
      <c r="AC6" s="86">
        <f>AVERAGEIFS($J$2:J6, $B$2:B6, B6)</f>
        <v>0.38</v>
      </c>
      <c r="AD6" s="86">
        <f>AVERAGEIFS($D$2:D6, $B$2:B6, B6)</f>
        <v>0</v>
      </c>
    </row>
    <row r="7" spans="1:30" x14ac:dyDescent="0.25">
      <c r="A7" s="85">
        <v>46205</v>
      </c>
      <c r="B7" t="s">
        <v>147</v>
      </c>
      <c r="C7">
        <v>21</v>
      </c>
      <c r="D7" s="86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21</v>
      </c>
      <c r="AB7" s="86">
        <f>AVERAGEIFS($I$2:I7, $B$2:B7, B7)</f>
        <v>0.25</v>
      </c>
      <c r="AC7" s="86">
        <f>AVERAGEIFS($J$2:J7, $B$2:B7, B7)</f>
        <v>0.38</v>
      </c>
      <c r="AD7" s="86">
        <f>AVERAGEIFS($D$2:D7, $B$2:B7, B7)</f>
        <v>0</v>
      </c>
    </row>
    <row r="8" spans="1:30" x14ac:dyDescent="0.25">
      <c r="A8" s="85">
        <v>46205</v>
      </c>
      <c r="B8" t="s">
        <v>17</v>
      </c>
      <c r="C8">
        <v>24</v>
      </c>
      <c r="D8" s="86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86">
        <f>AVERAGEIFS($C$2:C8, $B$2:B8, B8)</f>
        <v>24</v>
      </c>
      <c r="AB8" s="86">
        <f>AVERAGEIFS($I$2:I8, $B$2:B8, B8)</f>
        <v>0.25</v>
      </c>
      <c r="AC8" s="86">
        <f>AVERAGEIFS($J$2:J8, $B$2:B8, B8)</f>
        <v>0.38</v>
      </c>
      <c r="AD8" s="86">
        <f>AVERAGEIFS($D$2:D8, $B$2:B8, B8)</f>
        <v>0</v>
      </c>
    </row>
    <row r="9" spans="1:30" x14ac:dyDescent="0.25">
      <c r="A9" s="85">
        <v>46205</v>
      </c>
      <c r="B9" t="s">
        <v>107</v>
      </c>
      <c r="C9">
        <v>20</v>
      </c>
      <c r="D9" s="86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0.25</v>
      </c>
      <c r="AC9" s="86">
        <f>AVERAGEIFS($J$2:J9, $B$2:B9, B9)</f>
        <v>0.38</v>
      </c>
      <c r="AD9" s="86">
        <f>AVERAGEIFS($D$2:D9, $B$2:B9, B9)</f>
        <v>0</v>
      </c>
    </row>
    <row r="10" spans="1:30" x14ac:dyDescent="0.25">
      <c r="A10" s="85">
        <v>46205</v>
      </c>
      <c r="B10" t="s">
        <v>140</v>
      </c>
      <c r="C10">
        <v>15</v>
      </c>
      <c r="D10" s="86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86">
        <f>AVERAGEIFS($C$2:C10, $B$2:B10, B10)</f>
        <v>15</v>
      </c>
      <c r="AB10" s="86">
        <f>AVERAGEIFS($I$2:I10, $B$2:B10, B10)</f>
        <v>0.75</v>
      </c>
      <c r="AC10" s="86">
        <f>AVERAGEIFS($J$2:J10, $B$2:B10, B10)</f>
        <v>0.63</v>
      </c>
      <c r="AD10" s="86">
        <f>AVERAGEIFS($D$2:D10, $B$2:B10, B10)</f>
        <v>1</v>
      </c>
    </row>
    <row r="11" spans="1:30" x14ac:dyDescent="0.25">
      <c r="A11" s="85">
        <v>46205</v>
      </c>
      <c r="B11" t="s">
        <v>214</v>
      </c>
      <c r="C11">
        <v>17</v>
      </c>
      <c r="D11" s="86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86">
        <f>AVERAGEIFS($C$2:C11, $B$2:B11, B11)</f>
        <v>17</v>
      </c>
      <c r="AB11" s="86">
        <f>AVERAGEIFS($I$2:I11, $B$2:B11, B11)</f>
        <v>0.75</v>
      </c>
      <c r="AC11" s="86">
        <f>AVERAGEIFS($J$2:J11, $B$2:B11, B11)</f>
        <v>0.63</v>
      </c>
      <c r="AD11" s="86">
        <f>AVERAGEIFS($D$2:D11, $B$2:B11, B11)</f>
        <v>1</v>
      </c>
    </row>
    <row r="12" spans="1:30" x14ac:dyDescent="0.25">
      <c r="A12" s="85">
        <v>46205</v>
      </c>
      <c r="B12" t="s">
        <v>146</v>
      </c>
      <c r="C12">
        <v>19</v>
      </c>
      <c r="D12" s="86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86">
        <f>AVERAGEIFS($C$2:C12, $B$2:B12, B12)</f>
        <v>19</v>
      </c>
      <c r="AB12" s="86">
        <f>AVERAGEIFS($I$2:I12, $B$2:B12, B12)</f>
        <v>0.75</v>
      </c>
      <c r="AC12" s="86">
        <f>AVERAGEIFS($J$2:J12, $B$2:B12, B12)</f>
        <v>0.63</v>
      </c>
      <c r="AD12" s="86">
        <f>AVERAGEIFS($D$2:D12, $B$2:B12, B12)</f>
        <v>1</v>
      </c>
    </row>
    <row r="13" spans="1:30" x14ac:dyDescent="0.25">
      <c r="A13" s="85">
        <v>46205</v>
      </c>
      <c r="B13" t="s">
        <v>139</v>
      </c>
      <c r="C13">
        <v>8</v>
      </c>
      <c r="D13" s="86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86">
        <f>AVERAGEIFS($C$2:C13, $B$2:B13, B13)</f>
        <v>8</v>
      </c>
      <c r="AB13" s="86">
        <f>AVERAGEIFS($I$2:I13, $B$2:B13, B13)</f>
        <v>0.75</v>
      </c>
      <c r="AC13" s="86">
        <f>AVERAGEIFS($J$2:J13, $B$2:B13, B13)</f>
        <v>0.63</v>
      </c>
      <c r="AD13" s="86">
        <f>AVERAGEIFS($D$2:D13, $B$2:B13, B13)</f>
        <v>1</v>
      </c>
    </row>
    <row r="14" spans="1:30" x14ac:dyDescent="0.25">
      <c r="A14" s="85">
        <v>46205</v>
      </c>
      <c r="B14" t="s">
        <v>13</v>
      </c>
      <c r="C14">
        <v>20</v>
      </c>
      <c r="D14" s="86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20</v>
      </c>
      <c r="AB14" s="86">
        <f>AVERAGEIFS($I$2:I14, $B$2:B14, B14)</f>
        <v>0.75</v>
      </c>
      <c r="AC14" s="86">
        <f>AVERAGEIFS($J$2:J14, $B$2:B14, B14)</f>
        <v>0.63</v>
      </c>
      <c r="AD14" s="86">
        <f>AVERAGEIFS($D$2:D14, $B$2:B14, B14)</f>
        <v>1</v>
      </c>
    </row>
    <row r="15" spans="1:30" x14ac:dyDescent="0.25">
      <c r="A15" s="85">
        <v>46205</v>
      </c>
      <c r="B15" t="s">
        <v>2</v>
      </c>
      <c r="C15">
        <v>33</v>
      </c>
      <c r="D15" s="86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33</v>
      </c>
      <c r="AB15" s="86">
        <f>AVERAGEIFS($I$2:I15, $B$2:B15, B15)</f>
        <v>0.75</v>
      </c>
      <c r="AC15" s="86">
        <f>AVERAGEIFS($J$2:J15, $B$2:B15, B15)</f>
        <v>0.63</v>
      </c>
      <c r="AD15" s="86">
        <f>AVERAGEIFS($D$2:D15, $B$2:B15, B15)</f>
        <v>1</v>
      </c>
    </row>
    <row r="16" spans="1:30" x14ac:dyDescent="0.25">
      <c r="A16" s="85">
        <v>46205</v>
      </c>
      <c r="B16" t="s">
        <v>38</v>
      </c>
      <c r="C16">
        <v>21</v>
      </c>
      <c r="D16" s="86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21</v>
      </c>
      <c r="AB16" s="86">
        <f>AVERAGEIFS($I$2:I16, $B$2:B16, B16)</f>
        <v>0.75</v>
      </c>
      <c r="AC16" s="86">
        <f>AVERAGEIFS($J$2:J16, $B$2:B16, B16)</f>
        <v>0.63</v>
      </c>
      <c r="AD16" s="86">
        <f>AVERAGEIFS($D$2:D16, $B$2:B16, B16)</f>
        <v>1</v>
      </c>
    </row>
    <row r="17" spans="1:30" x14ac:dyDescent="0.25">
      <c r="A17" s="85">
        <v>46205</v>
      </c>
      <c r="B17" t="s">
        <v>155</v>
      </c>
      <c r="C17">
        <v>29</v>
      </c>
      <c r="D17" s="86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29</v>
      </c>
      <c r="AB17" s="86">
        <f>AVERAGEIFS($I$2:I17, $B$2:B17, B17)</f>
        <v>0.75</v>
      </c>
      <c r="AC17" s="86">
        <f>AVERAGEIFS($J$2:J17, $B$2:B17, B17)</f>
        <v>0.63</v>
      </c>
      <c r="AD17" s="86">
        <f>AVERAGEIFS($D$2:D17, $B$2:B17, B17)</f>
        <v>1</v>
      </c>
    </row>
    <row r="18" spans="1:30" x14ac:dyDescent="0.25">
      <c r="A18" s="85">
        <v>46206</v>
      </c>
      <c r="B18" t="s">
        <v>147</v>
      </c>
      <c r="C18">
        <v>21</v>
      </c>
      <c r="D18" s="86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86">
        <f>AVERAGEIFS($C$2:C18, $B$2:B18, B18)</f>
        <v>21</v>
      </c>
      <c r="AB18" s="86">
        <f>AVERAGEIFS($I$2:I18, $B$2:B18, B18)</f>
        <v>0.42499999999999999</v>
      </c>
      <c r="AC18" s="86">
        <f>AVERAGEIFS($J$2:J18, $B$2:B18, B18)</f>
        <v>0.41500000000000004</v>
      </c>
      <c r="AD18" s="86">
        <f>AVERAGEIFS($D$2:D18, $B$2:B18, B18)</f>
        <v>0.5</v>
      </c>
    </row>
    <row r="19" spans="1:30" x14ac:dyDescent="0.25">
      <c r="A19" s="85">
        <v>46206</v>
      </c>
      <c r="B19" t="s">
        <v>13</v>
      </c>
      <c r="C19">
        <v>35</v>
      </c>
      <c r="D19" s="86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86">
        <f>AVERAGEIFS($C$2:C19, $B$2:B19, B19)</f>
        <v>27.5</v>
      </c>
      <c r="AB19" s="86">
        <f>AVERAGEIFS($I$2:I19, $B$2:B19, B19)</f>
        <v>0.67500000000000004</v>
      </c>
      <c r="AC19" s="86">
        <f>AVERAGEIFS($J$2:J19, $B$2:B19, B19)</f>
        <v>0.54</v>
      </c>
      <c r="AD19" s="86">
        <f>AVERAGEIFS($D$2:D19, $B$2:B19, B19)</f>
        <v>1</v>
      </c>
    </row>
    <row r="20" spans="1:30" x14ac:dyDescent="0.25">
      <c r="A20" s="85">
        <v>46206</v>
      </c>
      <c r="B20" t="s">
        <v>179</v>
      </c>
      <c r="C20">
        <v>18</v>
      </c>
      <c r="D20" s="86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86">
        <f>AVERAGEIFS($C$2:C20, $B$2:B20, B20)</f>
        <v>18</v>
      </c>
      <c r="AB20" s="86">
        <f>AVERAGEIFS($I$2:I20, $B$2:B20, B20)</f>
        <v>0.6</v>
      </c>
      <c r="AC20" s="86">
        <f>AVERAGEIFS($J$2:J20, $B$2:B20, B20)</f>
        <v>0.45</v>
      </c>
      <c r="AD20" s="86">
        <f>AVERAGEIFS($D$2:D20, $B$2:B20, B20)</f>
        <v>1</v>
      </c>
    </row>
    <row r="21" spans="1:30" x14ac:dyDescent="0.25">
      <c r="A21" s="85">
        <v>46206</v>
      </c>
      <c r="B21" t="s">
        <v>155</v>
      </c>
      <c r="C21">
        <v>23</v>
      </c>
      <c r="D21" s="86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86">
        <f>AVERAGEIFS($C$2:C21, $B$2:B21, B21)</f>
        <v>26</v>
      </c>
      <c r="AB21" s="86">
        <f>AVERAGEIFS($I$2:I21, $B$2:B21, B21)</f>
        <v>0.67500000000000004</v>
      </c>
      <c r="AC21" s="86">
        <f>AVERAGEIFS($J$2:J21, $B$2:B21, B21)</f>
        <v>0.54</v>
      </c>
      <c r="AD21" s="86">
        <f>AVERAGEIFS($D$2:D21, $B$2:B21, B21)</f>
        <v>1</v>
      </c>
    </row>
    <row r="22" spans="1:30" x14ac:dyDescent="0.25">
      <c r="A22" s="85">
        <v>46206</v>
      </c>
      <c r="B22" t="s">
        <v>154</v>
      </c>
      <c r="C22">
        <v>12</v>
      </c>
      <c r="D22" s="86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86">
        <f>AVERAGEIFS($C$2:C22, $B$2:B22, B22)</f>
        <v>15</v>
      </c>
      <c r="AB22" s="86">
        <f>AVERAGEIFS($I$2:I22, $B$2:B22, B22)</f>
        <v>0.42499999999999999</v>
      </c>
      <c r="AC22" s="86">
        <f>AVERAGEIFS($J$2:J22, $B$2:B22, B22)</f>
        <v>0.41500000000000004</v>
      </c>
      <c r="AD22" s="86">
        <f>AVERAGEIFS($D$2:D22, $B$2:B22, B22)</f>
        <v>0.5</v>
      </c>
    </row>
    <row r="23" spans="1:30" x14ac:dyDescent="0.25">
      <c r="A23" s="85">
        <v>46206</v>
      </c>
      <c r="B23" t="s">
        <v>161</v>
      </c>
      <c r="C23">
        <v>14</v>
      </c>
      <c r="D23" s="86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86">
        <f>AVERAGEIFS($C$2:C23, $B$2:B23, B23)</f>
        <v>17.5</v>
      </c>
      <c r="AB23" s="86">
        <f>AVERAGEIFS($I$2:I23, $B$2:B23, B23)</f>
        <v>0.42499999999999999</v>
      </c>
      <c r="AC23" s="86">
        <f>AVERAGEIFS($J$2:J23, $B$2:B23, B23)</f>
        <v>0.41500000000000004</v>
      </c>
      <c r="AD23" s="86">
        <f>AVERAGEIFS($D$2:D23, $B$2:B23, B23)</f>
        <v>0.5</v>
      </c>
    </row>
    <row r="24" spans="1:30" x14ac:dyDescent="0.25">
      <c r="A24" s="85">
        <v>46206</v>
      </c>
      <c r="B24" t="s">
        <v>146</v>
      </c>
      <c r="C24">
        <v>9</v>
      </c>
      <c r="D24" s="86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0.57499999999999996</v>
      </c>
      <c r="AC24" s="86">
        <f>AVERAGEIFS($J$2:J24, $B$2:B24, B24)</f>
        <v>0.59000000000000008</v>
      </c>
      <c r="AD24" s="86">
        <f>AVERAGEIFS($D$2:D24, $B$2:B24, B24)</f>
        <v>0.5</v>
      </c>
    </row>
    <row r="25" spans="1:30" x14ac:dyDescent="0.25">
      <c r="A25" s="85">
        <v>46206</v>
      </c>
      <c r="B25" t="s">
        <v>6</v>
      </c>
      <c r="C25">
        <v>18</v>
      </c>
      <c r="D25" s="86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18</v>
      </c>
      <c r="AB25" s="86">
        <f>AVERAGEIFS($I$2:I25, $B$2:B25, B25)</f>
        <v>0.4</v>
      </c>
      <c r="AC25" s="86">
        <f>AVERAGEIFS($J$2:J25, $B$2:B25, B25)</f>
        <v>0.55000000000000004</v>
      </c>
      <c r="AD25" s="86">
        <f>AVERAGEIFS($D$2:D25, $B$2:B25, B25)</f>
        <v>0</v>
      </c>
    </row>
    <row r="26" spans="1:30" x14ac:dyDescent="0.25">
      <c r="A26" s="85">
        <v>46206</v>
      </c>
      <c r="B26" t="s">
        <v>2</v>
      </c>
      <c r="C26">
        <v>48</v>
      </c>
      <c r="D26" s="86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40.5</v>
      </c>
      <c r="AB26" s="86">
        <f>AVERAGEIFS($I$2:I26, $B$2:B26, B26)</f>
        <v>0.57499999999999996</v>
      </c>
      <c r="AC26" s="86">
        <f>AVERAGEIFS($J$2:J26, $B$2:B26, B26)</f>
        <v>0.59000000000000008</v>
      </c>
      <c r="AD26" s="86">
        <f>AVERAGEIFS($D$2:D26, $B$2:B26, B26)</f>
        <v>0.5</v>
      </c>
    </row>
    <row r="27" spans="1:30" x14ac:dyDescent="0.25">
      <c r="A27" s="85">
        <v>46206</v>
      </c>
      <c r="B27" t="s">
        <v>107</v>
      </c>
      <c r="C27">
        <v>14</v>
      </c>
      <c r="D27" s="86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17</v>
      </c>
      <c r="AB27" s="86">
        <f>AVERAGEIFS($I$2:I27, $B$2:B27, B27)</f>
        <v>0.32500000000000001</v>
      </c>
      <c r="AC27" s="86">
        <f>AVERAGEIFS($J$2:J27, $B$2:B27, B27)</f>
        <v>0.46500000000000002</v>
      </c>
      <c r="AD27" s="86">
        <f>AVERAGEIFS($D$2:D27, $B$2:B27, B27)</f>
        <v>0</v>
      </c>
    </row>
    <row r="28" spans="1:30" x14ac:dyDescent="0.25">
      <c r="A28" s="85">
        <v>46206</v>
      </c>
      <c r="B28" t="s">
        <v>214</v>
      </c>
      <c r="C28">
        <v>12</v>
      </c>
      <c r="D28" s="86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14.5</v>
      </c>
      <c r="AB28" s="86">
        <f>AVERAGEIFS($I$2:I28, $B$2:B28, B28)</f>
        <v>0.57499999999999996</v>
      </c>
      <c r="AC28" s="86">
        <f>AVERAGEIFS($J$2:J28, $B$2:B28, B28)</f>
        <v>0.59000000000000008</v>
      </c>
      <c r="AD28" s="86">
        <f>AVERAGEIFS($D$2:D28, $B$2:B28, B28)</f>
        <v>0.5</v>
      </c>
    </row>
    <row r="29" spans="1:30" x14ac:dyDescent="0.25">
      <c r="A29" s="85">
        <v>46206</v>
      </c>
      <c r="B29" t="s">
        <v>140</v>
      </c>
      <c r="C29">
        <v>15</v>
      </c>
      <c r="D29" s="86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15</v>
      </c>
      <c r="AB29" s="86">
        <f>AVERAGEIFS($I$2:I29, $B$2:B29, B29)</f>
        <v>0.57499999999999996</v>
      </c>
      <c r="AC29" s="86">
        <f>AVERAGEIFS($J$2:J29, $B$2:B29, B29)</f>
        <v>0.59000000000000008</v>
      </c>
      <c r="AD29" s="86">
        <f>AVERAGEIFS($D$2:D29, $B$2:B29, B29)</f>
        <v>0.5</v>
      </c>
    </row>
    <row r="30" spans="1:30" x14ac:dyDescent="0.25">
      <c r="A30" s="85">
        <v>46206</v>
      </c>
      <c r="B30" t="s">
        <v>1</v>
      </c>
      <c r="C30">
        <v>47</v>
      </c>
      <c r="D30" s="86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86">
        <f>AVERAGEIFS($C$2:C30, $B$2:B30, B30)</f>
        <v>47</v>
      </c>
      <c r="AB30" s="86">
        <f>AVERAGEIFS($I$2:I30, $B$2:B30, B30)</f>
        <v>0.6</v>
      </c>
      <c r="AC30" s="86">
        <f>AVERAGEIFS($J$2:J30, $B$2:B30, B30)</f>
        <v>0.47</v>
      </c>
      <c r="AD30" s="86">
        <f>AVERAGEIFS($D$2:D30, $B$2:B30, B30)</f>
        <v>1</v>
      </c>
    </row>
    <row r="31" spans="1:30" x14ac:dyDescent="0.25">
      <c r="A31" s="85">
        <v>46206</v>
      </c>
      <c r="B31" t="s">
        <v>37</v>
      </c>
      <c r="C31">
        <v>30</v>
      </c>
      <c r="D31" s="86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86">
        <f>AVERAGEIFS($C$2:C31, $B$2:B31, B31)</f>
        <v>30</v>
      </c>
      <c r="AB31" s="86">
        <f>AVERAGEIFS($I$2:I31, $B$2:B31, B31)</f>
        <v>0.6</v>
      </c>
      <c r="AC31" s="86">
        <f>AVERAGEIFS($J$2:J31, $B$2:B31, B31)</f>
        <v>0.47</v>
      </c>
      <c r="AD31" s="86">
        <f>AVERAGEIFS($D$2:D31, $B$2:B31, B31)</f>
        <v>1</v>
      </c>
    </row>
    <row r="32" spans="1:30" x14ac:dyDescent="0.25">
      <c r="A32" s="85">
        <v>46206</v>
      </c>
      <c r="B32" t="s">
        <v>3</v>
      </c>
      <c r="C32">
        <v>29</v>
      </c>
      <c r="D32" s="86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86">
        <f>AVERAGEIFS($C$2:C32, $B$2:B32, B32)</f>
        <v>29</v>
      </c>
      <c r="AB32" s="86">
        <f>AVERAGEIFS($I$2:I32, $B$2:B32, B32)</f>
        <v>0.6</v>
      </c>
      <c r="AC32" s="86">
        <f>AVERAGEIFS($J$2:J32, $B$2:B32, B32)</f>
        <v>0.47</v>
      </c>
      <c r="AD32" s="86">
        <f>AVERAGEIFS($D$2:D32, $B$2:B32, B32)</f>
        <v>1</v>
      </c>
    </row>
    <row r="33" spans="1:30" x14ac:dyDescent="0.25">
      <c r="A33" s="85">
        <v>46206</v>
      </c>
      <c r="B33" t="s">
        <v>29</v>
      </c>
      <c r="C33">
        <v>19</v>
      </c>
      <c r="D33" s="86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86">
        <f>AVERAGEIFS($C$2:C33, $B$2:B33, B33)</f>
        <v>19</v>
      </c>
      <c r="AB33" s="86">
        <f>AVERAGEIFS($I$2:I33, $B$2:B33, B33)</f>
        <v>0.6</v>
      </c>
      <c r="AC33" s="86">
        <f>AVERAGEIFS($J$2:J33, $B$2:B33, B33)</f>
        <v>0.47</v>
      </c>
      <c r="AD33" s="86">
        <f>AVERAGEIFS($D$2:D33, $B$2:B33, B33)</f>
        <v>1</v>
      </c>
    </row>
    <row r="34" spans="1:30" x14ac:dyDescent="0.25">
      <c r="A34" s="85">
        <v>46206</v>
      </c>
      <c r="B34" t="s">
        <v>141</v>
      </c>
      <c r="C34">
        <v>48</v>
      </c>
      <c r="D34" s="86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86">
        <f>AVERAGEIFS($C$2:C34, $B$2:B34, B34)</f>
        <v>48</v>
      </c>
      <c r="AB34" s="86">
        <f>AVERAGEIFS($I$2:I34, $B$2:B34, B34)</f>
        <v>0.6</v>
      </c>
      <c r="AC34" s="86">
        <f>AVERAGEIFS($J$2:J34, $B$2:B34, B34)</f>
        <v>0.47</v>
      </c>
      <c r="AD34" s="86">
        <f>AVERAGEIFS($D$2:D34, $B$2:B34, B34)</f>
        <v>1</v>
      </c>
    </row>
    <row r="35" spans="1:30" x14ac:dyDescent="0.25">
      <c r="A35" s="85">
        <v>46206</v>
      </c>
      <c r="B35" t="s">
        <v>70</v>
      </c>
      <c r="C35">
        <v>24</v>
      </c>
      <c r="D35" s="86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86">
        <f>AVERAGEIFS($C$2:C35, $B$2:B35, B35)</f>
        <v>24</v>
      </c>
      <c r="AB35" s="86">
        <f>AVERAGEIFS($I$2:I35, $B$2:B35, B35)</f>
        <v>0.6</v>
      </c>
      <c r="AC35" s="86">
        <f>AVERAGEIFS($J$2:J35, $B$2:B35, B35)</f>
        <v>0.47</v>
      </c>
      <c r="AD35" s="86">
        <f>AVERAGEIFS($D$2:D35, $B$2:B35, B35)</f>
        <v>1</v>
      </c>
    </row>
    <row r="36" spans="1:30" x14ac:dyDescent="0.25">
      <c r="A36" s="85">
        <v>46206</v>
      </c>
      <c r="B36" t="s">
        <v>5</v>
      </c>
      <c r="C36">
        <v>30</v>
      </c>
      <c r="D36" s="86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86">
        <f>AVERAGEIFS($C$2:C36, $B$2:B36, B36)</f>
        <v>30</v>
      </c>
      <c r="AB36" s="86">
        <f>AVERAGEIFS($I$2:I36, $B$2:B36, B36)</f>
        <v>0.4</v>
      </c>
      <c r="AC36" s="86">
        <f>AVERAGEIFS($J$2:J36, $B$2:B36, B36)</f>
        <v>0.53</v>
      </c>
      <c r="AD36" s="86">
        <f>AVERAGEIFS($D$2:D36, $B$2:B36, B36)</f>
        <v>0</v>
      </c>
    </row>
    <row r="37" spans="1:30" x14ac:dyDescent="0.25">
      <c r="A37" s="85">
        <v>46206</v>
      </c>
      <c r="B37" t="s">
        <v>4</v>
      </c>
      <c r="C37">
        <v>53</v>
      </c>
      <c r="D37" s="86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86">
        <f>AVERAGEIFS($C$2:C37, $B$2:B37, B37)</f>
        <v>53</v>
      </c>
      <c r="AB37" s="86">
        <f>AVERAGEIFS($I$2:I37, $B$2:B37, B37)</f>
        <v>0.4</v>
      </c>
      <c r="AC37" s="86">
        <f>AVERAGEIFS($J$2:J37, $B$2:B37, B37)</f>
        <v>0.53</v>
      </c>
      <c r="AD37" s="86">
        <f>AVERAGEIFS($D$2:D37, $B$2:B37, B37)</f>
        <v>0</v>
      </c>
    </row>
    <row r="38" spans="1:30" x14ac:dyDescent="0.25">
      <c r="A38" s="85">
        <v>46206</v>
      </c>
      <c r="B38" t="s">
        <v>42</v>
      </c>
      <c r="C38">
        <v>42</v>
      </c>
      <c r="D38" s="86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86">
        <f>AVERAGEIFS($C$2:C38, $B$2:B38, B38)</f>
        <v>42</v>
      </c>
      <c r="AB38" s="86">
        <f>AVERAGEIFS($I$2:I38, $B$2:B38, B38)</f>
        <v>0.4</v>
      </c>
      <c r="AC38" s="86">
        <f>AVERAGEIFS($J$2:J38, $B$2:B38, B38)</f>
        <v>0.53</v>
      </c>
      <c r="AD38" s="86">
        <f>AVERAGEIFS($D$2:D38, $B$2:B38, B38)</f>
        <v>0</v>
      </c>
    </row>
    <row r="39" spans="1:30" x14ac:dyDescent="0.25">
      <c r="A39" s="85">
        <v>46206</v>
      </c>
      <c r="B39" t="s">
        <v>51</v>
      </c>
      <c r="C39">
        <v>21</v>
      </c>
      <c r="D39" s="86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86">
        <f>AVERAGEIFS($C$2:C39, $B$2:B39, B39)</f>
        <v>21</v>
      </c>
      <c r="AB39" s="86">
        <f>AVERAGEIFS($I$2:I39, $B$2:B39, B39)</f>
        <v>0.4</v>
      </c>
      <c r="AC39" s="86">
        <f>AVERAGEIFS($J$2:J39, $B$2:B39, B39)</f>
        <v>0.53</v>
      </c>
      <c r="AD39" s="86">
        <f>AVERAGEIFS($D$2:D39, $B$2:B39, B39)</f>
        <v>0</v>
      </c>
    </row>
    <row r="40" spans="1:30" x14ac:dyDescent="0.25">
      <c r="A40" s="85">
        <v>46206</v>
      </c>
      <c r="B40" t="s">
        <v>20</v>
      </c>
      <c r="C40">
        <v>29</v>
      </c>
      <c r="D40" s="86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86">
        <f>AVERAGEIFS($C$2:C40, $B$2:B40, B40)</f>
        <v>29</v>
      </c>
      <c r="AB40" s="86">
        <f>AVERAGEIFS($I$2:I40, $B$2:B40, B40)</f>
        <v>0.4</v>
      </c>
      <c r="AC40" s="86">
        <f>AVERAGEIFS($J$2:J40, $B$2:B40, B40)</f>
        <v>0.53</v>
      </c>
      <c r="AD40" s="86">
        <f>AVERAGEIFS($D$2:D40, $B$2:B40, B40)</f>
        <v>0</v>
      </c>
    </row>
    <row r="41" spans="1:30" x14ac:dyDescent="0.25">
      <c r="A41" s="85">
        <v>46206</v>
      </c>
      <c r="B41" t="s">
        <v>53</v>
      </c>
      <c r="C41">
        <v>21</v>
      </c>
      <c r="D41" s="86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86">
        <f>AVERAGEIFS($C$2:C41, $B$2:B41, B41)</f>
        <v>21</v>
      </c>
      <c r="AB41" s="86">
        <f>AVERAGEIFS($I$2:I41, $B$2:B41, B41)</f>
        <v>0.4</v>
      </c>
      <c r="AC41" s="86">
        <f>AVERAGEIFS($J$2:J41, $B$2:B41, B41)</f>
        <v>0.53</v>
      </c>
      <c r="AD41" s="86">
        <f>AVERAGEIFS($D$2:D41, $B$2:B41, B41)</f>
        <v>0</v>
      </c>
    </row>
    <row r="42" spans="1:30" x14ac:dyDescent="0.25">
      <c r="A42" s="85">
        <v>46207</v>
      </c>
      <c r="B42" t="s">
        <v>35</v>
      </c>
      <c r="C42">
        <v>20</v>
      </c>
      <c r="D42" s="86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86">
        <f>AVERAGEIFS($C$2:C42, $B$2:B42, B42)</f>
        <v>20</v>
      </c>
      <c r="AB42" s="86">
        <f>AVERAGEIFS($I$2:I42, $B$2:B42, B42)</f>
        <v>0.6</v>
      </c>
      <c r="AC42" s="86">
        <f>AVERAGEIFS($J$2:J42, $B$2:B42, B42)</f>
        <v>0.65</v>
      </c>
      <c r="AD42" s="86">
        <f>AVERAGEIFS($D$2:D42, $B$2:B42, B42)</f>
        <v>1</v>
      </c>
    </row>
    <row r="43" spans="1:30" x14ac:dyDescent="0.25">
      <c r="A43" s="85">
        <v>46207</v>
      </c>
      <c r="B43" t="s">
        <v>179</v>
      </c>
      <c r="C43">
        <v>30</v>
      </c>
      <c r="D43" s="86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86">
        <f>AVERAGEIFS($C$2:C43, $B$2:B43, B43)</f>
        <v>24</v>
      </c>
      <c r="AB43" s="86">
        <f>AVERAGEIFS($I$2:I43, $B$2:B43, B43)</f>
        <v>0.6</v>
      </c>
      <c r="AC43" s="86">
        <f>AVERAGEIFS($J$2:J43, $B$2:B43, B43)</f>
        <v>0.55000000000000004</v>
      </c>
      <c r="AD43" s="86">
        <f>AVERAGEIFS($D$2:D43, $B$2:B43, B43)</f>
        <v>1</v>
      </c>
    </row>
    <row r="44" spans="1:30" x14ac:dyDescent="0.25">
      <c r="A44" s="85">
        <v>46207</v>
      </c>
      <c r="B44" t="s">
        <v>27</v>
      </c>
      <c r="C44">
        <v>15</v>
      </c>
      <c r="D44" s="86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86">
        <f>AVERAGEIFS($C$2:C44, $B$2:B44, B44)</f>
        <v>15</v>
      </c>
      <c r="AB44" s="86">
        <f>AVERAGEIFS($I$2:I44, $B$2:B44, B44)</f>
        <v>0.6</v>
      </c>
      <c r="AC44" s="86">
        <f>AVERAGEIFS($J$2:J44, $B$2:B44, B44)</f>
        <v>0.65</v>
      </c>
      <c r="AD44" s="86">
        <f>AVERAGEIFS($D$2:D44, $B$2:B44, B44)</f>
        <v>1</v>
      </c>
    </row>
    <row r="45" spans="1:30" x14ac:dyDescent="0.25">
      <c r="A45" s="85">
        <v>46207</v>
      </c>
      <c r="B45" t="s">
        <v>26</v>
      </c>
      <c r="C45">
        <v>22</v>
      </c>
      <c r="D45" s="86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86">
        <f>AVERAGEIFS($C$2:C45, $B$2:B45, B45)</f>
        <v>22</v>
      </c>
      <c r="AB45" s="86">
        <f>AVERAGEIFS($I$2:I45, $B$2:B45, B45)</f>
        <v>0.6</v>
      </c>
      <c r="AC45" s="86">
        <f>AVERAGEIFS($J$2:J45, $B$2:B45, B45)</f>
        <v>0.65</v>
      </c>
      <c r="AD45" s="86">
        <f>AVERAGEIFS($D$2:D45, $B$2:B45, B45)</f>
        <v>1</v>
      </c>
    </row>
    <row r="46" spans="1:30" x14ac:dyDescent="0.25">
      <c r="A46" s="85">
        <v>46207</v>
      </c>
      <c r="B46" t="s">
        <v>155</v>
      </c>
      <c r="C46">
        <v>30</v>
      </c>
      <c r="D46" s="86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86">
        <f>AVERAGEIFS($C$2:C46, $B$2:B46, B46)</f>
        <v>27.333333333333332</v>
      </c>
      <c r="AB46" s="86">
        <f>AVERAGEIFS($I$2:I46, $B$2:B46, B46)</f>
        <v>0.65</v>
      </c>
      <c r="AC46" s="86">
        <f>AVERAGEIFS($J$2:J46, $B$2:B46, B46)</f>
        <v>0.57666666666666666</v>
      </c>
      <c r="AD46" s="86">
        <f>AVERAGEIFS($D$2:D46, $B$2:B46, B46)</f>
        <v>1</v>
      </c>
    </row>
    <row r="47" spans="1:30" x14ac:dyDescent="0.25">
      <c r="A47" s="85">
        <v>46207</v>
      </c>
      <c r="B47" t="s">
        <v>19</v>
      </c>
      <c r="C47">
        <v>12</v>
      </c>
      <c r="D47" s="86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86">
        <f>AVERAGEIFS($C$2:C47, $B$2:B47, B47)</f>
        <v>10</v>
      </c>
      <c r="AB47" s="86">
        <f>AVERAGEIFS($I$2:I47, $B$2:B47, B47)</f>
        <v>0.42499999999999999</v>
      </c>
      <c r="AC47" s="86">
        <f>AVERAGEIFS($J$2:J47, $B$2:B47, B47)</f>
        <v>0.51500000000000001</v>
      </c>
      <c r="AD47" s="86">
        <f>AVERAGEIFS($D$2:D47, $B$2:B47, B47)</f>
        <v>0.5</v>
      </c>
    </row>
    <row r="48" spans="1:30" x14ac:dyDescent="0.25">
      <c r="A48" s="85">
        <v>46207</v>
      </c>
      <c r="B48" t="s">
        <v>17</v>
      </c>
      <c r="C48">
        <v>22</v>
      </c>
      <c r="D48" s="86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86">
        <f>AVERAGEIFS($C$2:C48, $B$2:B48, B48)</f>
        <v>23</v>
      </c>
      <c r="AB48" s="86">
        <f>AVERAGEIFS($I$2:I48, $B$2:B48, B48)</f>
        <v>0.42499999999999999</v>
      </c>
      <c r="AC48" s="86">
        <f>AVERAGEIFS($J$2:J48, $B$2:B48, B48)</f>
        <v>0.51500000000000001</v>
      </c>
      <c r="AD48" s="86">
        <f>AVERAGEIFS($D$2:D48, $B$2:B48, B48)</f>
        <v>0.5</v>
      </c>
    </row>
    <row r="49" spans="1:30" x14ac:dyDescent="0.25">
      <c r="A49" s="85">
        <v>46207</v>
      </c>
      <c r="B49" t="s">
        <v>4</v>
      </c>
      <c r="C49">
        <v>31</v>
      </c>
      <c r="D49" s="86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86">
        <f>AVERAGEIFS($C$2:C49, $B$2:B49, B49)</f>
        <v>42</v>
      </c>
      <c r="AB49" s="86">
        <f>AVERAGEIFS($I$2:I49, $B$2:B49, B49)</f>
        <v>0.5</v>
      </c>
      <c r="AC49" s="86">
        <f>AVERAGEIFS($J$2:J49, $B$2:B49, B49)</f>
        <v>0.59000000000000008</v>
      </c>
      <c r="AD49" s="86">
        <f>AVERAGEIFS($D$2:D49, $B$2:B49, B49)</f>
        <v>0.5</v>
      </c>
    </row>
    <row r="50" spans="1:30" x14ac:dyDescent="0.25">
      <c r="A50" s="85">
        <v>46207</v>
      </c>
      <c r="B50" t="s">
        <v>140</v>
      </c>
      <c r="C50">
        <v>25</v>
      </c>
      <c r="D50" s="86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86">
        <f>AVERAGEIFS($C$2:C50, $B$2:B50, B50)</f>
        <v>18.333333333333332</v>
      </c>
      <c r="AB50" s="86">
        <f>AVERAGEIFS($I$2:I50, $B$2:B50, B50)</f>
        <v>0.51666666666666661</v>
      </c>
      <c r="AC50" s="86">
        <f>AVERAGEIFS($J$2:J50, $B$2:B50, B50)</f>
        <v>0.51000000000000012</v>
      </c>
      <c r="AD50" s="86">
        <f>AVERAGEIFS($D$2:D50, $B$2:B50, B50)</f>
        <v>0.33333333333333331</v>
      </c>
    </row>
    <row r="51" spans="1:30" x14ac:dyDescent="0.25">
      <c r="A51" s="85">
        <v>46207</v>
      </c>
      <c r="B51" t="s">
        <v>139</v>
      </c>
      <c r="C51">
        <v>11</v>
      </c>
      <c r="D51" s="86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86">
        <f>AVERAGEIFS($C$2:C51, $B$2:B51, B51)</f>
        <v>9.5</v>
      </c>
      <c r="AB51" s="86">
        <f>AVERAGEIFS($I$2:I51, $B$2:B51, B51)</f>
        <v>0.57499999999999996</v>
      </c>
      <c r="AC51" s="86">
        <f>AVERAGEIFS($J$2:J51, $B$2:B51, B51)</f>
        <v>0.49</v>
      </c>
      <c r="AD51" s="86">
        <f>AVERAGEIFS($D$2:D51, $B$2:B51, B51)</f>
        <v>0.5</v>
      </c>
    </row>
    <row r="52" spans="1:30" x14ac:dyDescent="0.25">
      <c r="A52" s="85">
        <v>46207</v>
      </c>
      <c r="B52" t="s">
        <v>3</v>
      </c>
      <c r="C52">
        <v>15</v>
      </c>
      <c r="D52" s="86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86">
        <f>AVERAGEIFS($C$2:C52, $B$2:B52, B52)</f>
        <v>22</v>
      </c>
      <c r="AB52" s="86">
        <f>AVERAGEIFS($I$2:I52, $B$2:B52, B52)</f>
        <v>0.5</v>
      </c>
      <c r="AC52" s="86">
        <f>AVERAGEIFS($J$2:J52, $B$2:B52, B52)</f>
        <v>0.41</v>
      </c>
      <c r="AD52" s="86">
        <f>AVERAGEIFS($D$2:D52, $B$2:B52, B52)</f>
        <v>0.5</v>
      </c>
    </row>
    <row r="53" spans="1:30" x14ac:dyDescent="0.25">
      <c r="A53" s="85">
        <v>46207</v>
      </c>
      <c r="B53" t="s">
        <v>29</v>
      </c>
      <c r="C53">
        <v>19</v>
      </c>
      <c r="D53" s="86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86">
        <f>AVERAGEIFS($C$2:C53, $B$2:B53, B53)</f>
        <v>19</v>
      </c>
      <c r="AB53" s="86">
        <f>AVERAGEIFS($I$2:I53, $B$2:B53, B53)</f>
        <v>0.5</v>
      </c>
      <c r="AC53" s="86">
        <f>AVERAGEIFS($J$2:J53, $B$2:B53, B53)</f>
        <v>0.41</v>
      </c>
      <c r="AD53" s="86">
        <f>AVERAGEIFS($D$2:D53, $B$2:B53, B53)</f>
        <v>0.5</v>
      </c>
    </row>
    <row r="54" spans="1:30" x14ac:dyDescent="0.25">
      <c r="A54" s="85">
        <v>46207</v>
      </c>
      <c r="B54" t="s">
        <v>2</v>
      </c>
      <c r="C54">
        <v>39</v>
      </c>
      <c r="D54" s="86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86">
        <f>AVERAGEIFS($C$2:C54, $B$2:B54, B54)</f>
        <v>40</v>
      </c>
      <c r="AB54" s="86">
        <f>AVERAGEIFS($I$2:I54, $B$2:B54, B54)</f>
        <v>0.51666666666666661</v>
      </c>
      <c r="AC54" s="86">
        <f>AVERAGEIFS($J$2:J54, $B$2:B54, B54)</f>
        <v>0.51000000000000012</v>
      </c>
      <c r="AD54" s="86">
        <f>AVERAGEIFS($D$2:D54, $B$2:B54, B54)</f>
        <v>0.33333333333333331</v>
      </c>
    </row>
    <row r="55" spans="1:30" x14ac:dyDescent="0.25">
      <c r="A55" s="85">
        <v>46207</v>
      </c>
      <c r="B55" t="s">
        <v>55</v>
      </c>
      <c r="C55">
        <v>20</v>
      </c>
      <c r="D55" s="86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86">
        <f>AVERAGEIFS($C$2:C55, $B$2:B55, B55)</f>
        <v>20</v>
      </c>
      <c r="AB55" s="86">
        <f>AVERAGEIFS($I$2:I55, $B$2:B55, B55)</f>
        <v>0.4</v>
      </c>
      <c r="AC55" s="86">
        <f>AVERAGEIFS($J$2:J55, $B$2:B55, B55)</f>
        <v>0.35</v>
      </c>
      <c r="AD55" s="86">
        <f>AVERAGEIFS($D$2:D55, $B$2:B55, B55)</f>
        <v>0</v>
      </c>
    </row>
    <row r="56" spans="1:30" x14ac:dyDescent="0.25">
      <c r="A56" s="85">
        <v>46207</v>
      </c>
      <c r="B56" t="s">
        <v>161</v>
      </c>
      <c r="C56">
        <v>16</v>
      </c>
      <c r="D56" s="86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86">
        <f>AVERAGEIFS($C$2:C56, $B$2:B56, B56)</f>
        <v>17</v>
      </c>
      <c r="AB56" s="86">
        <f>AVERAGEIFS($I$2:I56, $B$2:B56, B56)</f>
        <v>0.41666666666666669</v>
      </c>
      <c r="AC56" s="86">
        <f>AVERAGEIFS($J$2:J56, $B$2:B56, B56)</f>
        <v>0.39333333333333337</v>
      </c>
      <c r="AD56" s="86">
        <f>AVERAGEIFS($D$2:D56, $B$2:B56, B56)</f>
        <v>0.33333333333333331</v>
      </c>
    </row>
    <row r="57" spans="1:30" x14ac:dyDescent="0.25">
      <c r="A57" s="85">
        <v>46207</v>
      </c>
      <c r="B57" t="s">
        <v>148</v>
      </c>
      <c r="C57">
        <v>19</v>
      </c>
      <c r="D57" s="86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86">
        <f>AVERAGEIFS($C$2:C57, $B$2:B57, B57)</f>
        <v>19.5</v>
      </c>
      <c r="AB57" s="86">
        <f>AVERAGEIFS($I$2:I57, $B$2:B57, B57)</f>
        <v>0.32500000000000001</v>
      </c>
      <c r="AC57" s="86">
        <f>AVERAGEIFS($J$2:J57, $B$2:B57, B57)</f>
        <v>0.36499999999999999</v>
      </c>
      <c r="AD57" s="86">
        <f>AVERAGEIFS($D$2:D57, $B$2:B57, B57)</f>
        <v>0</v>
      </c>
    </row>
    <row r="58" spans="1:30" x14ac:dyDescent="0.25">
      <c r="A58" s="85">
        <v>46207</v>
      </c>
      <c r="B58" t="s">
        <v>27</v>
      </c>
      <c r="C58">
        <v>13</v>
      </c>
      <c r="D58" s="86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14</v>
      </c>
      <c r="AB58" s="86">
        <f>AVERAGEIFS($I$2:I58, $B$2:B58, B58)</f>
        <v>0.5</v>
      </c>
      <c r="AC58" s="86">
        <f>AVERAGEIFS($J$2:J58, $B$2:B58, B58)</f>
        <v>0.56499999999999995</v>
      </c>
      <c r="AD58" s="86">
        <f>AVERAGEIFS($D$2:D58, $B$2:B58, B58)</f>
        <v>0.5</v>
      </c>
    </row>
    <row r="59" spans="1:30" x14ac:dyDescent="0.25">
      <c r="A59" s="85">
        <v>46207</v>
      </c>
      <c r="B59" t="s">
        <v>140</v>
      </c>
      <c r="C59">
        <v>11</v>
      </c>
      <c r="D59" s="86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16.5</v>
      </c>
      <c r="AB59" s="86">
        <f>AVERAGEIFS($I$2:I59, $B$2:B59, B59)</f>
        <v>0.48749999999999993</v>
      </c>
      <c r="AC59" s="86">
        <f>AVERAGEIFS($J$2:J59, $B$2:B59, B59)</f>
        <v>0.50250000000000006</v>
      </c>
      <c r="AD59" s="86">
        <f>AVERAGEIFS($D$2:D59, $B$2:B59, B59)</f>
        <v>0.25</v>
      </c>
    </row>
    <row r="60" spans="1:30" x14ac:dyDescent="0.25">
      <c r="A60" s="85">
        <v>46207</v>
      </c>
      <c r="B60" t="s">
        <v>161</v>
      </c>
      <c r="C60">
        <v>12</v>
      </c>
      <c r="D60" s="86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15.75</v>
      </c>
      <c r="AB60" s="86">
        <f>AVERAGEIFS($I$2:I60, $B$2:B60, B60)</f>
        <v>0.41249999999999998</v>
      </c>
      <c r="AC60" s="86">
        <f>AVERAGEIFS($J$2:J60, $B$2:B60, B60)</f>
        <v>0.41500000000000004</v>
      </c>
      <c r="AD60" s="86">
        <f>AVERAGEIFS($D$2:D60, $B$2:B60, B60)</f>
        <v>0.25</v>
      </c>
    </row>
    <row r="61" spans="1:30" x14ac:dyDescent="0.25">
      <c r="A61" s="85">
        <v>46207</v>
      </c>
      <c r="B61" t="s">
        <v>139</v>
      </c>
      <c r="C61">
        <v>11</v>
      </c>
      <c r="D61" s="86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10</v>
      </c>
      <c r="AB61" s="86">
        <f>AVERAGEIFS($I$2:I61, $B$2:B61, B61)</f>
        <v>0.51666666666666661</v>
      </c>
      <c r="AC61" s="86">
        <f>AVERAGEIFS($J$2:J61, $B$2:B61, B61)</f>
        <v>0.48666666666666664</v>
      </c>
      <c r="AD61" s="86">
        <f>AVERAGEIFS($D$2:D61, $B$2:B61, B61)</f>
        <v>0.33333333333333331</v>
      </c>
    </row>
    <row r="62" spans="1:30" x14ac:dyDescent="0.25">
      <c r="A62" s="85">
        <v>46207</v>
      </c>
      <c r="B62" t="s">
        <v>2</v>
      </c>
      <c r="C62">
        <v>38</v>
      </c>
      <c r="D62" s="86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86">
        <f>AVERAGEIFS($C$2:C62, $B$2:B62, B62)</f>
        <v>39.5</v>
      </c>
      <c r="AB62" s="86">
        <f>AVERAGEIFS($I$2:I62, $B$2:B62, B62)</f>
        <v>0.48749999999999993</v>
      </c>
      <c r="AC62" s="86">
        <f>AVERAGEIFS($J$2:J62, $B$2:B62, B62)</f>
        <v>0.50250000000000006</v>
      </c>
      <c r="AD62" s="86">
        <f>AVERAGEIFS($D$2:D62, $B$2:B62, B62)</f>
        <v>0.25</v>
      </c>
    </row>
    <row r="63" spans="1:30" x14ac:dyDescent="0.25">
      <c r="A63" s="85">
        <v>46207</v>
      </c>
      <c r="B63" t="s">
        <v>17</v>
      </c>
      <c r="C63">
        <v>32</v>
      </c>
      <c r="D63" s="86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86">
        <f>AVERAGEIFS($C$2:C63, $B$2:B63, B63)</f>
        <v>26</v>
      </c>
      <c r="AB63" s="86">
        <f>AVERAGEIFS($I$2:I63, $B$2:B63, B63)</f>
        <v>0.41666666666666669</v>
      </c>
      <c r="AC63" s="86">
        <f>AVERAGEIFS($J$2:J63, $B$2:B63, B63)</f>
        <v>0.5033333333333333</v>
      </c>
      <c r="AD63" s="86">
        <f>AVERAGEIFS($D$2:D63, $B$2:B63, B63)</f>
        <v>0.33333333333333331</v>
      </c>
    </row>
    <row r="64" spans="1:30" x14ac:dyDescent="0.25">
      <c r="A64" s="85">
        <v>46207</v>
      </c>
      <c r="B64" t="s">
        <v>35</v>
      </c>
      <c r="C64">
        <v>15</v>
      </c>
      <c r="D64" s="86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86">
        <f>AVERAGEIFS($C$2:C64, $B$2:B64, B64)</f>
        <v>17.5</v>
      </c>
      <c r="AB64" s="86">
        <f>AVERAGEIFS($I$2:I64, $B$2:B64, B64)</f>
        <v>0.6</v>
      </c>
      <c r="AC64" s="86">
        <f>AVERAGEIFS($J$2:J64, $B$2:B64, B64)</f>
        <v>0.58499999999999996</v>
      </c>
      <c r="AD64" s="86">
        <f>AVERAGEIFS($D$2:D64, $B$2:B64, B64)</f>
        <v>1</v>
      </c>
    </row>
    <row r="65" spans="1:30" x14ac:dyDescent="0.25">
      <c r="A65" s="85">
        <v>46207</v>
      </c>
      <c r="B65" t="s">
        <v>179</v>
      </c>
      <c r="C65">
        <v>29</v>
      </c>
      <c r="D65" s="86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86">
        <f>AVERAGEIFS($C$2:C65, $B$2:B65, B65)</f>
        <v>25.666666666666668</v>
      </c>
      <c r="AB65" s="86">
        <f>AVERAGEIFS($I$2:I65, $B$2:B65, B65)</f>
        <v>0.6</v>
      </c>
      <c r="AC65" s="86">
        <f>AVERAGEIFS($J$2:J65, $B$2:B65, B65)</f>
        <v>0.54</v>
      </c>
      <c r="AD65" s="86">
        <f>AVERAGEIFS($D$2:D65, $B$2:B65, B65)</f>
        <v>1</v>
      </c>
    </row>
    <row r="66" spans="1:30" x14ac:dyDescent="0.25">
      <c r="A66" s="85">
        <v>46207</v>
      </c>
      <c r="B66" t="s">
        <v>26</v>
      </c>
      <c r="C66">
        <v>16</v>
      </c>
      <c r="D66" s="86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86">
        <f>AVERAGEIFS($C$2:C66, $B$2:B66, B66)</f>
        <v>19</v>
      </c>
      <c r="AB66" s="86">
        <f>AVERAGEIFS($I$2:I66, $B$2:B66, B66)</f>
        <v>0.6</v>
      </c>
      <c r="AC66" s="86">
        <f>AVERAGEIFS($J$2:J66, $B$2:B66, B66)</f>
        <v>0.58499999999999996</v>
      </c>
      <c r="AD66" s="86">
        <f>AVERAGEIFS($D$2:D66, $B$2:B66, B66)</f>
        <v>1</v>
      </c>
    </row>
    <row r="67" spans="1:30" x14ac:dyDescent="0.25">
      <c r="A67" s="85">
        <v>46207</v>
      </c>
      <c r="B67" t="s">
        <v>29</v>
      </c>
      <c r="C67">
        <v>7</v>
      </c>
      <c r="D67" s="86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86">
        <f>AVERAGEIFS($C$2:C67, $B$2:B67, B67)</f>
        <v>15</v>
      </c>
      <c r="AB67" s="86">
        <f>AVERAGEIFS($I$2:I67, $B$2:B67, B67)</f>
        <v>0.53333333333333333</v>
      </c>
      <c r="AC67" s="86">
        <f>AVERAGEIFS($J$2:J67, $B$2:B67, B67)</f>
        <v>0.4466666666666666</v>
      </c>
      <c r="AD67" s="86">
        <f>AVERAGEIFS($D$2:D67, $B$2:B67, B67)</f>
        <v>0.66666666666666663</v>
      </c>
    </row>
    <row r="68" spans="1:30" x14ac:dyDescent="0.25">
      <c r="A68" s="85">
        <v>46207</v>
      </c>
      <c r="B68" t="s">
        <v>13</v>
      </c>
      <c r="C68">
        <v>35</v>
      </c>
      <c r="D68" s="86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86">
        <f>AVERAGEIFS($C$2:C68, $B$2:B68, B68)</f>
        <v>30</v>
      </c>
      <c r="AB68" s="86">
        <f>AVERAGEIFS($I$2:I68, $B$2:B68, B68)</f>
        <v>0.65</v>
      </c>
      <c r="AC68" s="86">
        <f>AVERAGEIFS($J$2:J68, $B$2:B68, B68)</f>
        <v>0.53333333333333333</v>
      </c>
      <c r="AD68" s="86">
        <f>AVERAGEIFS($D$2:D68, $B$2:B68, B68)</f>
        <v>1</v>
      </c>
    </row>
    <row r="69" spans="1:30" x14ac:dyDescent="0.25">
      <c r="A69" s="85">
        <v>46207</v>
      </c>
      <c r="B69" t="s">
        <v>155</v>
      </c>
      <c r="C69">
        <v>23</v>
      </c>
      <c r="D69" s="86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86">
        <f>AVERAGEIFS($C$2:C69, $B$2:B69, B69)</f>
        <v>26.25</v>
      </c>
      <c r="AB69" s="86">
        <f>AVERAGEIFS($I$2:I69, $B$2:B69, B69)</f>
        <v>0.63750000000000007</v>
      </c>
      <c r="AC69" s="86">
        <f>AVERAGEIFS($J$2:J69, $B$2:B69, B69)</f>
        <v>0.5625</v>
      </c>
      <c r="AD69" s="86">
        <f>AVERAGEIFS($D$2:D69, $B$2:B69, B69)</f>
        <v>1</v>
      </c>
    </row>
    <row r="70" spans="1:30" x14ac:dyDescent="0.25">
      <c r="A70" s="85">
        <v>46208</v>
      </c>
      <c r="B70" t="s">
        <v>13</v>
      </c>
      <c r="C70">
        <v>17</v>
      </c>
      <c r="D70" s="86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86">
        <f>AVERAGEIFS($C$2:C70, $B$2:B70, B70)</f>
        <v>26.75</v>
      </c>
      <c r="AB70" s="86">
        <f>AVERAGEIFS($I$2:I70, $B$2:B70, B70)</f>
        <v>0.55000000000000004</v>
      </c>
      <c r="AC70" s="86">
        <f>AVERAGEIFS($J$2:J70, $B$2:B70, B70)</f>
        <v>0.49750000000000005</v>
      </c>
      <c r="AD70" s="86">
        <f>AVERAGEIFS($D$2:D70, $B$2:B70, B70)</f>
        <v>0.75</v>
      </c>
    </row>
    <row r="71" spans="1:30" x14ac:dyDescent="0.25">
      <c r="A71" s="85">
        <v>46208</v>
      </c>
      <c r="B71" t="s">
        <v>17</v>
      </c>
      <c r="C71">
        <v>15</v>
      </c>
      <c r="D71" s="86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86">
        <f>AVERAGEIFS($C$2:C71, $B$2:B71, B71)</f>
        <v>23.25</v>
      </c>
      <c r="AB71" s="86">
        <f>AVERAGEIFS($I$2:I71, $B$2:B71, B71)</f>
        <v>0.375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46208</v>
      </c>
      <c r="B72" t="s">
        <v>3</v>
      </c>
      <c r="C72">
        <v>18</v>
      </c>
      <c r="D72" s="86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86">
        <f>AVERAGEIFS($C$2:C72, $B$2:B72, B72)</f>
        <v>20.666666666666668</v>
      </c>
      <c r="AB72" s="86">
        <f>AVERAGEIFS($I$2:I72, $B$2:B72, B72)</f>
        <v>0.41666666666666669</v>
      </c>
      <c r="AC72" s="86">
        <f>AVERAGEIFS($J$2:J72, $B$2:B72, B72)</f>
        <v>0.40333333333333332</v>
      </c>
      <c r="AD72" s="86">
        <f>AVERAGEIFS($D$2:D72, $B$2:B72, B72)</f>
        <v>0.33333333333333331</v>
      </c>
    </row>
    <row r="73" spans="1:30" x14ac:dyDescent="0.25">
      <c r="A73" s="85">
        <v>46208</v>
      </c>
      <c r="B73" t="s">
        <v>37</v>
      </c>
      <c r="C73">
        <v>22</v>
      </c>
      <c r="D73" s="86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86">
        <f>AVERAGEIFS($C$2:C73, $B$2:B73, B73)</f>
        <v>26</v>
      </c>
      <c r="AB73" s="86">
        <f>AVERAGEIFS($I$2:I73, $B$2:B73, B73)</f>
        <v>0.42499999999999999</v>
      </c>
      <c r="AC73" s="86">
        <f>AVERAGEIFS($J$2:J73, $B$2:B73, B73)</f>
        <v>0.43</v>
      </c>
      <c r="AD73" s="86">
        <f>AVERAGEIFS($D$2:D73, $B$2:B73, B73)</f>
        <v>0.5</v>
      </c>
    </row>
    <row r="74" spans="1:30" x14ac:dyDescent="0.25">
      <c r="A74" s="85">
        <v>46208</v>
      </c>
      <c r="B74" t="s">
        <v>26</v>
      </c>
      <c r="C74">
        <v>13</v>
      </c>
      <c r="D74" s="86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86">
        <f>AVERAGEIFS($C$2:C74, $B$2:B74, B74)</f>
        <v>17</v>
      </c>
      <c r="AB74" s="86">
        <f>AVERAGEIFS($I$2:I74, $B$2:B74, B74)</f>
        <v>0.48333333333333334</v>
      </c>
      <c r="AC74" s="86">
        <f>AVERAGEIFS($J$2:J74, $B$2:B74, B74)</f>
        <v>0.52</v>
      </c>
      <c r="AD74" s="86">
        <f>AVERAGEIFS($D$2:D74, $B$2:B74, B74)</f>
        <v>0.66666666666666663</v>
      </c>
    </row>
    <row r="75" spans="1:30" x14ac:dyDescent="0.25">
      <c r="A75" s="85">
        <v>46208</v>
      </c>
      <c r="B75" t="s">
        <v>29</v>
      </c>
      <c r="C75">
        <v>9</v>
      </c>
      <c r="D75" s="86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86">
        <f>AVERAGEIFS($C$2:C75, $B$2:B75, B75)</f>
        <v>13.5</v>
      </c>
      <c r="AB75" s="86">
        <f>AVERAGEIFS($I$2:I75, $B$2:B75, B75)</f>
        <v>0.46250000000000002</v>
      </c>
      <c r="AC75" s="86">
        <f>AVERAGEIFS($J$2:J75, $B$2:B75, B75)</f>
        <v>0.4325</v>
      </c>
      <c r="AD75" s="86">
        <f>AVERAGEIFS($D$2:D75, $B$2:B75, B75)</f>
        <v>0.5</v>
      </c>
    </row>
    <row r="76" spans="1:30" x14ac:dyDescent="0.25">
      <c r="A76" s="85">
        <v>46208</v>
      </c>
      <c r="B76" t="s">
        <v>55</v>
      </c>
      <c r="C76">
        <v>9</v>
      </c>
      <c r="D76" s="86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86">
        <f>AVERAGEIFS($C$2:C76, $B$2:B76, B76)</f>
        <v>14.5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46208</v>
      </c>
      <c r="B77" t="s">
        <v>2</v>
      </c>
      <c r="C77">
        <v>20</v>
      </c>
      <c r="D77" s="86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86">
        <f>AVERAGEIFS($C$2:C77, $B$2:B77, B77)</f>
        <v>35.6</v>
      </c>
      <c r="AB77" s="86">
        <f>AVERAGEIFS($I$2:I77, $B$2:B77, B77)</f>
        <v>0.53999999999999992</v>
      </c>
      <c r="AC77" s="86">
        <f>AVERAGEIFS($J$2:J77, $B$2:B77, B77)</f>
        <v>0.52400000000000002</v>
      </c>
      <c r="AD77" s="86">
        <f>AVERAGEIFS($D$2:D77, $B$2:B77, B77)</f>
        <v>0.4</v>
      </c>
    </row>
    <row r="78" spans="1:30" x14ac:dyDescent="0.25">
      <c r="A78" s="85">
        <v>46208</v>
      </c>
      <c r="B78" t="s">
        <v>42</v>
      </c>
      <c r="C78">
        <v>13</v>
      </c>
      <c r="D78" s="86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86">
        <f>AVERAGEIFS($C$2:C78, $B$2:B78, B78)</f>
        <v>27.5</v>
      </c>
      <c r="AB78" s="86">
        <f>AVERAGEIFS($I$2:I78, $B$2:B78, B78)</f>
        <v>0.57499999999999996</v>
      </c>
      <c r="AC78" s="86">
        <f>AVERAGEIFS($J$2:J78, $B$2:B78, B78)</f>
        <v>0.57000000000000006</v>
      </c>
      <c r="AD78" s="86">
        <f>AVERAGEIFS($D$2:D78, $B$2:B78, B78)</f>
        <v>0.5</v>
      </c>
    </row>
    <row r="79" spans="1:30" x14ac:dyDescent="0.25">
      <c r="A79" s="85">
        <v>46208</v>
      </c>
      <c r="B79" t="s">
        <v>15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86">
        <f>AVERAGEIFS($C$2:C79, $B$2:B79, B79)</f>
        <v>19</v>
      </c>
      <c r="AB79" s="86">
        <f>AVERAGEIFS($I$2:I79, $B$2:B79, B79)</f>
        <v>0.75</v>
      </c>
      <c r="AC79" s="86">
        <f>AVERAGEIFS($J$2:J79, $B$2:B79, B79)</f>
        <v>0.61</v>
      </c>
      <c r="AD79" s="86">
        <f>AVERAGEIFS($D$2:D79, $B$2:B79, B79)</f>
        <v>1</v>
      </c>
    </row>
    <row r="80" spans="1:30" x14ac:dyDescent="0.25">
      <c r="A80" s="85">
        <v>46208</v>
      </c>
      <c r="B80" t="s">
        <v>147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86">
        <f>AVERAGEIFS($C$2:C80, $B$2:B80, B80)</f>
        <v>18.666666666666668</v>
      </c>
      <c r="AB80" s="86">
        <f>AVERAGEIFS($I$2:I80, $B$2:B80, B80)</f>
        <v>0.53333333333333333</v>
      </c>
      <c r="AC80" s="86">
        <f>AVERAGEIFS($J$2:J80, $B$2:B80, B80)</f>
        <v>0.48</v>
      </c>
      <c r="AD80" s="86">
        <f>AVERAGEIFS($D$2:D80, $B$2:B80, B80)</f>
        <v>0.66666666666666663</v>
      </c>
    </row>
    <row r="81" spans="1:30" x14ac:dyDescent="0.25">
      <c r="A81" s="85">
        <v>46208</v>
      </c>
      <c r="B81" t="s">
        <v>6</v>
      </c>
      <c r="C81">
        <v>19</v>
      </c>
      <c r="D81" s="86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86">
        <f>AVERAGEIFS($C$2:C81, $B$2:B81, B81)</f>
        <v>18.5</v>
      </c>
      <c r="AB81" s="86">
        <f>AVERAGEIFS($I$2:I81, $B$2:B81, B81)</f>
        <v>0.57499999999999996</v>
      </c>
      <c r="AC81" s="86">
        <f>AVERAGEIFS($J$2:J81, $B$2:B81, B81)</f>
        <v>0.58000000000000007</v>
      </c>
      <c r="AD81" s="86">
        <f>AVERAGEIFS($D$2:D81, $B$2:B81, B81)</f>
        <v>0.5</v>
      </c>
    </row>
    <row r="82" spans="1:30" x14ac:dyDescent="0.25">
      <c r="A82" s="85">
        <v>46208</v>
      </c>
      <c r="B82" t="s">
        <v>155</v>
      </c>
      <c r="C82">
        <v>21</v>
      </c>
      <c r="D82" s="86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86">
        <f>AVERAGEIFS($C$2:C82, $B$2:B82, B82)</f>
        <v>25.2</v>
      </c>
      <c r="AB82" s="86">
        <f>AVERAGEIFS($I$2:I82, $B$2:B82, B82)</f>
        <v>0.66</v>
      </c>
      <c r="AC82" s="86">
        <f>AVERAGEIFS($J$2:J82, $B$2:B82, B82)</f>
        <v>0.57199999999999995</v>
      </c>
      <c r="AD82" s="86">
        <f>AVERAGEIFS($D$2:D82, $B$2:B82, B82)</f>
        <v>1</v>
      </c>
    </row>
    <row r="83" spans="1:30" x14ac:dyDescent="0.25">
      <c r="A83" s="85">
        <v>46208</v>
      </c>
      <c r="B83" t="s">
        <v>148</v>
      </c>
      <c r="C83">
        <v>11</v>
      </c>
      <c r="D83" s="86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86">
        <f>AVERAGEIFS($C$2:C83, $B$2:B83, B83)</f>
        <v>16.666666666666668</v>
      </c>
      <c r="AB83" s="86">
        <f>AVERAGEIFS($I$2:I83, $B$2:B83, B83)</f>
        <v>0.46666666666666662</v>
      </c>
      <c r="AC83" s="86">
        <f>AVERAGEIFS($J$2:J83, $B$2:B83, B83)</f>
        <v>0.4466666666666666</v>
      </c>
      <c r="AD83" s="86">
        <f>AVERAGEIFS($D$2:D83, $B$2:B83, B83)</f>
        <v>0.33333333333333331</v>
      </c>
    </row>
    <row r="84" spans="1:30" x14ac:dyDescent="0.25">
      <c r="A84" s="85">
        <v>46208</v>
      </c>
      <c r="B84" t="s">
        <v>154</v>
      </c>
      <c r="C84">
        <v>5</v>
      </c>
      <c r="D84" s="86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86">
        <f>AVERAGEIFS($C$2:C84, $B$2:B84, B84)</f>
        <v>11.666666666666666</v>
      </c>
      <c r="AB84" s="86">
        <f>AVERAGEIFS($I$2:I84, $B$2:B84, B84)</f>
        <v>0.53333333333333333</v>
      </c>
      <c r="AC84" s="86">
        <f>AVERAGEIFS($J$2:J84, $B$2:B84, B84)</f>
        <v>0.48</v>
      </c>
      <c r="AD84" s="86">
        <f>AVERAGEIFS($D$2:D84, $B$2:B84, B84)</f>
        <v>0.66666666666666663</v>
      </c>
    </row>
    <row r="85" spans="1:30" x14ac:dyDescent="0.25">
      <c r="A85" s="85"/>
      <c r="AA85" s="86"/>
      <c r="AB85" s="86"/>
      <c r="AC85" s="86"/>
      <c r="AD85" s="86"/>
    </row>
    <row r="86" spans="1:30" x14ac:dyDescent="0.25">
      <c r="A86" s="85"/>
      <c r="AA86" s="86"/>
      <c r="AB86" s="86"/>
      <c r="AC86" s="86"/>
      <c r="AD86" s="86"/>
    </row>
    <row r="87" spans="1:30" x14ac:dyDescent="0.25">
      <c r="A87" s="85"/>
      <c r="AA87" s="86"/>
      <c r="AB87" s="86"/>
      <c r="AC87" s="86"/>
      <c r="AD87" s="86"/>
    </row>
    <row r="88" spans="1:30" x14ac:dyDescent="0.25">
      <c r="A88" s="85"/>
      <c r="AA88" s="86"/>
      <c r="AB88" s="86"/>
      <c r="AC88" s="86"/>
      <c r="AD88" s="86"/>
    </row>
    <row r="89" spans="1:30" x14ac:dyDescent="0.25">
      <c r="A89" s="85"/>
      <c r="AA89" s="86"/>
      <c r="AB89" s="86"/>
      <c r="AC89" s="86"/>
      <c r="AD89" s="86"/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  <row r="479" spans="1:30" x14ac:dyDescent="0.25">
      <c r="A479" s="85"/>
      <c r="AA479" s="86"/>
      <c r="AB479" s="86"/>
      <c r="AC479" s="86"/>
      <c r="AD479" s="86"/>
    </row>
    <row r="480" spans="1:30" x14ac:dyDescent="0.25">
      <c r="A480" s="85"/>
      <c r="AA480" s="86"/>
      <c r="AB480" s="86"/>
      <c r="AC480" s="86"/>
      <c r="AD480" s="86"/>
    </row>
    <row r="481" spans="1:30" x14ac:dyDescent="0.25">
      <c r="A481" s="85"/>
      <c r="AA481" s="86"/>
      <c r="AB481" s="86"/>
      <c r="AC481" s="86"/>
      <c r="AD481" s="86"/>
    </row>
    <row r="482" spans="1:30" x14ac:dyDescent="0.25">
      <c r="A482" s="85"/>
      <c r="AA482" s="86"/>
      <c r="AB482" s="86"/>
      <c r="AC482" s="86"/>
      <c r="AD482" s="86"/>
    </row>
    <row r="483" spans="1:30" x14ac:dyDescent="0.25">
      <c r="A483" s="85"/>
      <c r="AA483" s="86"/>
      <c r="AB483" s="86"/>
      <c r="AC483" s="86"/>
      <c r="AD483" s="86"/>
    </row>
    <row r="484" spans="1:30" x14ac:dyDescent="0.25">
      <c r="A484" s="85"/>
      <c r="AA484" s="86"/>
      <c r="AB484" s="86"/>
      <c r="AC484" s="86"/>
      <c r="AD484" s="86"/>
    </row>
    <row r="485" spans="1:30" x14ac:dyDescent="0.25">
      <c r="A485" s="85"/>
      <c r="AA485" s="86"/>
      <c r="AB485" s="86"/>
      <c r="AC485" s="86"/>
      <c r="AD485" s="86"/>
    </row>
    <row r="486" spans="1:30" x14ac:dyDescent="0.25">
      <c r="A486" s="85"/>
      <c r="AA486" s="86"/>
      <c r="AB486" s="86"/>
      <c r="AC486" s="86"/>
      <c r="AD486" s="86"/>
    </row>
    <row r="487" spans="1:30" x14ac:dyDescent="0.25">
      <c r="A487" s="85"/>
      <c r="AA487" s="86"/>
      <c r="AB487" s="86"/>
      <c r="AC487" s="86"/>
      <c r="AD487" s="86"/>
    </row>
    <row r="488" spans="1:30" x14ac:dyDescent="0.25">
      <c r="A488" s="85"/>
      <c r="AA488" s="86"/>
      <c r="AB488" s="86"/>
      <c r="AC488" s="86"/>
      <c r="AD488" s="86"/>
    </row>
    <row r="489" spans="1:30" x14ac:dyDescent="0.25">
      <c r="A489" s="85"/>
      <c r="AA489" s="86"/>
      <c r="AB489" s="86"/>
      <c r="AC489" s="86"/>
      <c r="AD489" s="86"/>
    </row>
    <row r="490" spans="1:30" x14ac:dyDescent="0.25">
      <c r="A490" s="85"/>
      <c r="AA490" s="86"/>
      <c r="AB490" s="86"/>
      <c r="AC490" s="86"/>
      <c r="AD490" s="86"/>
    </row>
    <row r="491" spans="1:30" x14ac:dyDescent="0.25">
      <c r="A491" s="85"/>
      <c r="AA491" s="86"/>
      <c r="AB491" s="86"/>
      <c r="AC491" s="86"/>
      <c r="AD491" s="86"/>
    </row>
    <row r="492" spans="1:30" x14ac:dyDescent="0.25">
      <c r="A492" s="85"/>
      <c r="AA492" s="86"/>
      <c r="AB492" s="86"/>
      <c r="AC492" s="86"/>
      <c r="AD492" s="86"/>
    </row>
    <row r="493" spans="1:30" x14ac:dyDescent="0.25">
      <c r="A493" s="85"/>
      <c r="AA493" s="86"/>
      <c r="AB493" s="86"/>
      <c r="AC493" s="86"/>
      <c r="AD493" s="86"/>
    </row>
    <row r="494" spans="1:30" x14ac:dyDescent="0.25">
      <c r="A494" s="85"/>
      <c r="AA494" s="86"/>
      <c r="AB494" s="86"/>
      <c r="AC494" s="86"/>
      <c r="AD494" s="86"/>
    </row>
    <row r="495" spans="1:30" x14ac:dyDescent="0.25">
      <c r="A495" s="85"/>
      <c r="AA495" s="86"/>
      <c r="AB495" s="86"/>
      <c r="AC495" s="86"/>
      <c r="AD495" s="86"/>
    </row>
    <row r="496" spans="1:30" x14ac:dyDescent="0.25">
      <c r="A496" s="85"/>
      <c r="AA496" s="86"/>
      <c r="AB496" s="86"/>
      <c r="AC496" s="86"/>
      <c r="AD496" s="86"/>
    </row>
    <row r="497" spans="1:30" x14ac:dyDescent="0.25">
      <c r="A497" s="85"/>
      <c r="AA497" s="86"/>
      <c r="AB497" s="86"/>
      <c r="AC497" s="86"/>
      <c r="AD497" s="86"/>
    </row>
    <row r="498" spans="1:30" x14ac:dyDescent="0.25">
      <c r="A498" s="85"/>
      <c r="AA498" s="86"/>
      <c r="AB498" s="86"/>
      <c r="AC498" s="86"/>
      <c r="AD498" s="86"/>
    </row>
    <row r="499" spans="1:30" x14ac:dyDescent="0.25">
      <c r="A499" s="85"/>
      <c r="AA499" s="86"/>
      <c r="AB499" s="86"/>
      <c r="AC499" s="86"/>
      <c r="AD499" s="86"/>
    </row>
    <row r="500" spans="1:30" x14ac:dyDescent="0.25">
      <c r="A500" s="85"/>
      <c r="AA500" s="86"/>
      <c r="AB500" s="86"/>
      <c r="AC500" s="86"/>
      <c r="AD500" s="86"/>
    </row>
    <row r="501" spans="1:30" x14ac:dyDescent="0.25">
      <c r="A501" s="85"/>
      <c r="AA501" s="86"/>
      <c r="AB501" s="86"/>
      <c r="AC501" s="86"/>
      <c r="AD501" s="86"/>
    </row>
    <row r="502" spans="1:30" x14ac:dyDescent="0.25">
      <c r="A502" s="85"/>
      <c r="AA502" s="86"/>
      <c r="AB502" s="86"/>
      <c r="AC502" s="86"/>
      <c r="AD502" s="86"/>
    </row>
    <row r="503" spans="1:30" x14ac:dyDescent="0.25">
      <c r="A503" s="85"/>
      <c r="AA503" s="86"/>
      <c r="AB503" s="86"/>
      <c r="AC503" s="86"/>
      <c r="AD503" s="86"/>
    </row>
    <row r="504" spans="1:30" x14ac:dyDescent="0.25">
      <c r="A504" s="85"/>
      <c r="AA504" s="86"/>
      <c r="AB504" s="86"/>
      <c r="AC504" s="86"/>
      <c r="AD504" s="86"/>
    </row>
    <row r="505" spans="1:30" x14ac:dyDescent="0.25">
      <c r="A505" s="85"/>
      <c r="AA505" s="86"/>
      <c r="AB505" s="86"/>
      <c r="AC505" s="86"/>
      <c r="AD505" s="86"/>
    </row>
    <row r="506" spans="1:30" x14ac:dyDescent="0.25">
      <c r="A506" s="85"/>
      <c r="AA506" s="86"/>
      <c r="AB506" s="86"/>
      <c r="AC506" s="86"/>
      <c r="AD506" s="86"/>
    </row>
    <row r="507" spans="1:30" x14ac:dyDescent="0.25">
      <c r="A507" s="85"/>
      <c r="AA507" s="86"/>
      <c r="AB507" s="86"/>
      <c r="AC507" s="86"/>
      <c r="AD507" s="86"/>
    </row>
    <row r="508" spans="1:30" x14ac:dyDescent="0.25">
      <c r="A508" s="85"/>
      <c r="AA508" s="86"/>
      <c r="AB508" s="86"/>
      <c r="AC508" s="86"/>
      <c r="AD508" s="86"/>
    </row>
    <row r="509" spans="1:30" x14ac:dyDescent="0.25">
      <c r="A509" s="85"/>
      <c r="AA509" s="86"/>
      <c r="AB509" s="86"/>
      <c r="AC509" s="86"/>
      <c r="AD509" s="86"/>
    </row>
    <row r="510" spans="1:30" x14ac:dyDescent="0.25">
      <c r="A510" s="85"/>
      <c r="AA510" s="86"/>
      <c r="AB510" s="86"/>
      <c r="AC510" s="86"/>
      <c r="AD510" s="86"/>
    </row>
    <row r="511" spans="1:30" x14ac:dyDescent="0.25">
      <c r="A511" s="85"/>
      <c r="AA511" s="86"/>
      <c r="AB511" s="86"/>
      <c r="AC511" s="86"/>
      <c r="AD511" s="86"/>
    </row>
    <row r="512" spans="1:30" x14ac:dyDescent="0.25">
      <c r="A512" s="85"/>
      <c r="AA512" s="86"/>
      <c r="AB512" s="86"/>
      <c r="AC512" s="86"/>
      <c r="AD512" s="86"/>
    </row>
    <row r="513" spans="1:30" x14ac:dyDescent="0.25">
      <c r="A513" s="85"/>
      <c r="AA513" s="86"/>
      <c r="AB513" s="86"/>
      <c r="AC513" s="86"/>
      <c r="AD513" s="86"/>
    </row>
    <row r="514" spans="1:30" x14ac:dyDescent="0.25">
      <c r="A514" s="85"/>
      <c r="AA514" s="86"/>
      <c r="AB514" s="86"/>
      <c r="AC514" s="86"/>
      <c r="AD514" s="86"/>
    </row>
    <row r="515" spans="1:30" x14ac:dyDescent="0.25">
      <c r="A515" s="85"/>
      <c r="AA515" s="86"/>
      <c r="AB515" s="86"/>
      <c r="AC515" s="86"/>
      <c r="AD515" s="86"/>
    </row>
    <row r="516" spans="1:30" x14ac:dyDescent="0.25">
      <c r="A516" s="85"/>
      <c r="AA516" s="86"/>
      <c r="AB516" s="86"/>
      <c r="AC516" s="86"/>
      <c r="AD516" s="86"/>
    </row>
    <row r="517" spans="1:30" x14ac:dyDescent="0.25">
      <c r="A517" s="85"/>
      <c r="AA517" s="86"/>
      <c r="AB517" s="86"/>
      <c r="AC517" s="86"/>
      <c r="AD517" s="86"/>
    </row>
    <row r="518" spans="1:30" x14ac:dyDescent="0.25">
      <c r="A518" s="85"/>
      <c r="AA518" s="86"/>
      <c r="AB518" s="86"/>
      <c r="AC518" s="86"/>
      <c r="AD518" s="86"/>
    </row>
    <row r="519" spans="1:30" x14ac:dyDescent="0.25">
      <c r="A519" s="85"/>
      <c r="AA519" s="86"/>
      <c r="AB519" s="86"/>
      <c r="AC519" s="86"/>
      <c r="AD519" s="86"/>
    </row>
    <row r="520" spans="1:30" x14ac:dyDescent="0.25">
      <c r="A520" s="85"/>
      <c r="AA520" s="86"/>
      <c r="AB520" s="86"/>
      <c r="AC520" s="86"/>
      <c r="AD520" s="86"/>
    </row>
    <row r="521" spans="1:30" x14ac:dyDescent="0.25">
      <c r="A521" s="85"/>
      <c r="AA521" s="86"/>
      <c r="AB521" s="86"/>
      <c r="AC521" s="86"/>
      <c r="AD521" s="86"/>
    </row>
    <row r="522" spans="1:30" x14ac:dyDescent="0.25">
      <c r="A522" s="85"/>
      <c r="AA522" s="86"/>
      <c r="AB522" s="86"/>
      <c r="AC522" s="86"/>
      <c r="AD522" s="86"/>
    </row>
    <row r="523" spans="1:30" x14ac:dyDescent="0.25">
      <c r="A523" s="85"/>
      <c r="AA523" s="86"/>
      <c r="AB523" s="86"/>
      <c r="AC523" s="86"/>
      <c r="AD523" s="86"/>
    </row>
    <row r="524" spans="1:30" x14ac:dyDescent="0.25">
      <c r="A524" s="85"/>
      <c r="AA524" s="86"/>
      <c r="AB524" s="86"/>
      <c r="AC524" s="86"/>
      <c r="AD524" s="86"/>
    </row>
    <row r="525" spans="1:30" x14ac:dyDescent="0.25">
      <c r="A525" s="85"/>
      <c r="AA525" s="86"/>
      <c r="AB525" s="86"/>
      <c r="AC525" s="86"/>
      <c r="AD525" s="86"/>
    </row>
    <row r="526" spans="1:30" x14ac:dyDescent="0.25">
      <c r="A526" s="85"/>
      <c r="AA526" s="86"/>
      <c r="AB526" s="86"/>
      <c r="AC526" s="86"/>
      <c r="AD526" s="86"/>
    </row>
    <row r="527" spans="1:30" x14ac:dyDescent="0.25">
      <c r="A527" s="85"/>
      <c r="AA527" s="86"/>
      <c r="AB527" s="86"/>
      <c r="AC527" s="86"/>
      <c r="AD527" s="86"/>
    </row>
    <row r="528" spans="1:30" x14ac:dyDescent="0.25">
      <c r="A528" s="85"/>
      <c r="AA528" s="86"/>
      <c r="AB528" s="86"/>
      <c r="AC528" s="86"/>
      <c r="AD528" s="86"/>
    </row>
    <row r="529" spans="1:30" x14ac:dyDescent="0.25">
      <c r="A529" s="85"/>
      <c r="AA529" s="86"/>
      <c r="AB529" s="86"/>
      <c r="AC529" s="86"/>
      <c r="AD529" s="86"/>
    </row>
    <row r="530" spans="1:30" x14ac:dyDescent="0.25">
      <c r="A530" s="85"/>
      <c r="AA530" s="86"/>
      <c r="AB530" s="86"/>
      <c r="AC530" s="86"/>
      <c r="AD530" s="86"/>
    </row>
    <row r="531" spans="1:30" x14ac:dyDescent="0.25">
      <c r="A531" s="85"/>
      <c r="AA531" s="86"/>
      <c r="AB531" s="86"/>
      <c r="AC531" s="86"/>
      <c r="AD531" s="86"/>
    </row>
    <row r="532" spans="1:30" x14ac:dyDescent="0.25">
      <c r="A532" s="85"/>
      <c r="AA532" s="86"/>
      <c r="AB532" s="86"/>
      <c r="AC532" s="86"/>
      <c r="AD532" s="86"/>
    </row>
    <row r="533" spans="1:30" x14ac:dyDescent="0.25">
      <c r="A533" s="85"/>
      <c r="AA533" s="86"/>
      <c r="AB533" s="86"/>
      <c r="AC533" s="86"/>
      <c r="AD533" s="86"/>
    </row>
    <row r="534" spans="1:30" x14ac:dyDescent="0.25">
      <c r="A534" s="85"/>
      <c r="AA534" s="86"/>
      <c r="AB534" s="86"/>
      <c r="AC534" s="86"/>
      <c r="AD534" s="86"/>
    </row>
    <row r="535" spans="1:30" x14ac:dyDescent="0.25">
      <c r="A535" s="85"/>
      <c r="AA535" s="86"/>
      <c r="AB535" s="86"/>
      <c r="AC535" s="86"/>
      <c r="AD535" s="86"/>
    </row>
    <row r="536" spans="1:30" x14ac:dyDescent="0.25">
      <c r="A536" s="85"/>
      <c r="AA536" s="86"/>
      <c r="AB536" s="86"/>
      <c r="AC536" s="86"/>
      <c r="AD536" s="86"/>
    </row>
    <row r="537" spans="1:30" x14ac:dyDescent="0.25">
      <c r="A537" s="85"/>
      <c r="AA537" s="86"/>
      <c r="AB537" s="86"/>
      <c r="AC537" s="86"/>
      <c r="AD537" s="86"/>
    </row>
    <row r="538" spans="1:30" x14ac:dyDescent="0.25">
      <c r="A538" s="85"/>
      <c r="AA538" s="86"/>
      <c r="AB538" s="86"/>
      <c r="AC538" s="86"/>
      <c r="AD538" s="86"/>
    </row>
    <row r="539" spans="1:30" x14ac:dyDescent="0.25">
      <c r="A539" s="85"/>
      <c r="AA539" s="86"/>
      <c r="AB539" s="86"/>
      <c r="AC539" s="86"/>
      <c r="AD539" s="86"/>
    </row>
    <row r="540" spans="1:30" x14ac:dyDescent="0.25">
      <c r="A540" s="85"/>
      <c r="AA540" s="86"/>
      <c r="AB540" s="86"/>
      <c r="AC540" s="86"/>
      <c r="AD540" s="86"/>
    </row>
    <row r="541" spans="1:30" x14ac:dyDescent="0.25">
      <c r="A541" s="85"/>
      <c r="AA541" s="86"/>
      <c r="AB541" s="86"/>
      <c r="AC541" s="86"/>
      <c r="AD541" s="86"/>
    </row>
    <row r="542" spans="1:30" x14ac:dyDescent="0.25">
      <c r="A542" s="85"/>
      <c r="AA542" s="86"/>
      <c r="AB542" s="86"/>
      <c r="AC542" s="86"/>
      <c r="AD542" s="86"/>
    </row>
    <row r="543" spans="1:30" x14ac:dyDescent="0.25">
      <c r="A543" s="85"/>
      <c r="AA543" s="86"/>
      <c r="AB543" s="86"/>
      <c r="AC543" s="86"/>
      <c r="AD543" s="86"/>
    </row>
    <row r="544" spans="1:30" x14ac:dyDescent="0.25">
      <c r="A544" s="85"/>
      <c r="AA544" s="86"/>
      <c r="AB544" s="86"/>
      <c r="AC544" s="86"/>
      <c r="AD544" s="86"/>
    </row>
    <row r="545" spans="1:30" x14ac:dyDescent="0.25">
      <c r="A545" s="85"/>
      <c r="AA545" s="86"/>
      <c r="AB545" s="86"/>
      <c r="AC545" s="86"/>
      <c r="AD545" s="86"/>
    </row>
    <row r="546" spans="1:30" x14ac:dyDescent="0.25">
      <c r="A546" s="85"/>
      <c r="AA546" s="86"/>
      <c r="AB546" s="86"/>
      <c r="AC546" s="86"/>
      <c r="AD546" s="86"/>
    </row>
    <row r="547" spans="1:30" x14ac:dyDescent="0.25">
      <c r="A547" s="85"/>
      <c r="AA547" s="86"/>
      <c r="AB547" s="86"/>
      <c r="AC547" s="86"/>
      <c r="AD547" s="86"/>
    </row>
    <row r="548" spans="1:30" x14ac:dyDescent="0.25">
      <c r="A548" s="85"/>
      <c r="AA548" s="86"/>
      <c r="AB548" s="86"/>
      <c r="AC548" s="86"/>
      <c r="AD548" s="86"/>
    </row>
    <row r="549" spans="1:30" x14ac:dyDescent="0.25">
      <c r="A549" s="85"/>
      <c r="AA549" s="86"/>
      <c r="AB549" s="86"/>
      <c r="AC549" s="86"/>
      <c r="AD549" s="86"/>
    </row>
    <row r="550" spans="1:30" x14ac:dyDescent="0.25">
      <c r="A550" s="85"/>
      <c r="AA550" s="86"/>
      <c r="AB550" s="86"/>
      <c r="AC550" s="86"/>
      <c r="AD550" s="86"/>
    </row>
    <row r="551" spans="1:30" x14ac:dyDescent="0.25">
      <c r="A551" s="85"/>
      <c r="AA551" s="86"/>
      <c r="AB551" s="86"/>
      <c r="AC551" s="86"/>
      <c r="AD551" s="86"/>
    </row>
    <row r="552" spans="1:30" x14ac:dyDescent="0.25">
      <c r="A552" s="85"/>
      <c r="AA552" s="86"/>
      <c r="AB552" s="86"/>
      <c r="AC552" s="86"/>
      <c r="AD552" s="86"/>
    </row>
    <row r="553" spans="1:30" x14ac:dyDescent="0.25">
      <c r="A553" s="85"/>
      <c r="AA553" s="86"/>
      <c r="AB553" s="86"/>
      <c r="AC553" s="86"/>
      <c r="AD553" s="86"/>
    </row>
    <row r="554" spans="1:30" x14ac:dyDescent="0.25">
      <c r="A554" s="85"/>
      <c r="AA554" s="86"/>
      <c r="AB554" s="86"/>
      <c r="AC554" s="86"/>
      <c r="AD554" s="86"/>
    </row>
    <row r="555" spans="1:30" x14ac:dyDescent="0.25">
      <c r="A555" s="85"/>
      <c r="AA555" s="86"/>
      <c r="AB555" s="86"/>
      <c r="AC555" s="86"/>
      <c r="AD555" s="86"/>
    </row>
    <row r="556" spans="1:30" x14ac:dyDescent="0.25">
      <c r="A556" s="85"/>
      <c r="AA556" s="86"/>
      <c r="AB556" s="86"/>
      <c r="AC556" s="86"/>
      <c r="AD556" s="86"/>
    </row>
    <row r="557" spans="1:30" x14ac:dyDescent="0.25">
      <c r="A557" s="85"/>
      <c r="AA557" s="86"/>
      <c r="AB557" s="86"/>
      <c r="AC557" s="86"/>
      <c r="AD557" s="86"/>
    </row>
    <row r="558" spans="1:30" x14ac:dyDescent="0.25">
      <c r="A558" s="85"/>
      <c r="AA558" s="86"/>
      <c r="AB558" s="86"/>
      <c r="AC558" s="86"/>
      <c r="AD558" s="86"/>
    </row>
    <row r="559" spans="1:30" x14ac:dyDescent="0.25">
      <c r="A559" s="85"/>
      <c r="AA559" s="86"/>
      <c r="AB559" s="86"/>
      <c r="AC559" s="86"/>
      <c r="AD559" s="86"/>
    </row>
    <row r="560" spans="1:30" x14ac:dyDescent="0.25">
      <c r="A560" s="85"/>
      <c r="AA560" s="86"/>
      <c r="AB560" s="86"/>
      <c r="AC560" s="86"/>
      <c r="AD560" s="86"/>
    </row>
    <row r="561" spans="1:30" x14ac:dyDescent="0.25">
      <c r="A561" s="85"/>
      <c r="AA561" s="86"/>
      <c r="AB561" s="86"/>
      <c r="AC561" s="86"/>
      <c r="AD561" s="86"/>
    </row>
    <row r="562" spans="1:30" x14ac:dyDescent="0.25">
      <c r="A562" s="85"/>
      <c r="AA562" s="86"/>
      <c r="AB562" s="86"/>
      <c r="AC562" s="86"/>
      <c r="AD562" s="86"/>
    </row>
    <row r="563" spans="1:30" x14ac:dyDescent="0.25">
      <c r="A563" s="85"/>
      <c r="AA563" s="86"/>
      <c r="AB563" s="86"/>
      <c r="AC563" s="86"/>
      <c r="AD563" s="86"/>
    </row>
    <row r="564" spans="1:30" x14ac:dyDescent="0.25">
      <c r="A564" s="85"/>
      <c r="AA564" s="86"/>
      <c r="AB564" s="86"/>
      <c r="AC564" s="86"/>
      <c r="AD564" s="86"/>
    </row>
    <row r="565" spans="1:30" x14ac:dyDescent="0.25">
      <c r="A565" s="85"/>
      <c r="AA565" s="86"/>
      <c r="AB565" s="86"/>
      <c r="AC565" s="86"/>
      <c r="AD565" s="86"/>
    </row>
    <row r="566" spans="1:30" x14ac:dyDescent="0.25">
      <c r="A566" s="85"/>
      <c r="AA566" s="86"/>
      <c r="AB566" s="86"/>
      <c r="AC566" s="86"/>
      <c r="AD566" s="86"/>
    </row>
    <row r="567" spans="1:30" x14ac:dyDescent="0.25">
      <c r="A567" s="85"/>
      <c r="AA567" s="86"/>
      <c r="AB567" s="86"/>
      <c r="AC567" s="86"/>
      <c r="AD567" s="86"/>
    </row>
    <row r="568" spans="1:30" x14ac:dyDescent="0.25">
      <c r="A568" s="85"/>
      <c r="AA568" s="86"/>
      <c r="AB568" s="86"/>
      <c r="AC568" s="86"/>
      <c r="AD568" s="86"/>
    </row>
    <row r="569" spans="1:30" x14ac:dyDescent="0.25">
      <c r="A569" s="85"/>
      <c r="AA569" s="86"/>
      <c r="AB569" s="86"/>
      <c r="AC569" s="86"/>
      <c r="AD569" s="86"/>
    </row>
    <row r="570" spans="1:30" x14ac:dyDescent="0.25">
      <c r="A570" s="85"/>
      <c r="AA570" s="86"/>
      <c r="AB570" s="86"/>
      <c r="AC570" s="86"/>
      <c r="AD570" s="86"/>
    </row>
    <row r="571" spans="1:30" x14ac:dyDescent="0.25">
      <c r="A571" s="85"/>
      <c r="AA571" s="86"/>
      <c r="AB571" s="86"/>
      <c r="AC571" s="86"/>
      <c r="AD571" s="86"/>
    </row>
    <row r="572" spans="1:30" x14ac:dyDescent="0.25">
      <c r="A572" s="85"/>
      <c r="AA572" s="86"/>
      <c r="AB572" s="86"/>
      <c r="AC572" s="86"/>
      <c r="AD572" s="86"/>
    </row>
    <row r="573" spans="1:30" x14ac:dyDescent="0.25">
      <c r="A573" s="85"/>
      <c r="AA573" s="86"/>
      <c r="AB573" s="86"/>
      <c r="AC573" s="86"/>
      <c r="AD573" s="86"/>
    </row>
    <row r="574" spans="1:30" x14ac:dyDescent="0.25">
      <c r="A574" s="85"/>
      <c r="AA574" s="86"/>
      <c r="AB574" s="86"/>
      <c r="AC574" s="86"/>
      <c r="AD574" s="86"/>
    </row>
    <row r="575" spans="1:30" x14ac:dyDescent="0.25">
      <c r="A575" s="85"/>
      <c r="AA575" s="86"/>
      <c r="AB575" s="86"/>
      <c r="AC575" s="86"/>
      <c r="AD575" s="86"/>
    </row>
    <row r="576" spans="1:30" x14ac:dyDescent="0.25">
      <c r="A576" s="85"/>
      <c r="AA576" s="86"/>
      <c r="AB576" s="86"/>
      <c r="AC576" s="86"/>
      <c r="AD576" s="86"/>
    </row>
    <row r="577" spans="1:30" x14ac:dyDescent="0.25">
      <c r="A577" s="85"/>
      <c r="AA577" s="86"/>
      <c r="AB577" s="86"/>
      <c r="AC577" s="86"/>
      <c r="AD577" s="86"/>
    </row>
    <row r="578" spans="1:30" x14ac:dyDescent="0.25">
      <c r="A578" s="85"/>
      <c r="AA578" s="86"/>
      <c r="AB578" s="86"/>
      <c r="AC578" s="86"/>
      <c r="AD578" s="86"/>
    </row>
    <row r="579" spans="1:30" x14ac:dyDescent="0.25">
      <c r="A579" s="85"/>
      <c r="AA579" s="86"/>
      <c r="AB579" s="86"/>
      <c r="AC579" s="86"/>
      <c r="AD579" s="86"/>
    </row>
    <row r="580" spans="1:30" x14ac:dyDescent="0.25">
      <c r="A580" s="85"/>
      <c r="AA580" s="86"/>
      <c r="AB580" s="86"/>
      <c r="AC580" s="86"/>
      <c r="AD580" s="86"/>
    </row>
    <row r="581" spans="1:30" x14ac:dyDescent="0.25">
      <c r="A581" s="85"/>
      <c r="AA581" s="86"/>
      <c r="AB581" s="86"/>
      <c r="AC581" s="86"/>
      <c r="AD581" s="86"/>
    </row>
    <row r="582" spans="1:30" x14ac:dyDescent="0.25">
      <c r="A582" s="85"/>
      <c r="AA582" s="86"/>
      <c r="AB582" s="86"/>
      <c r="AC582" s="86"/>
      <c r="AD582" s="86"/>
    </row>
    <row r="583" spans="1:30" x14ac:dyDescent="0.25">
      <c r="A583" s="85"/>
      <c r="AA583" s="86"/>
      <c r="AB583" s="86"/>
      <c r="AC583" s="86"/>
      <c r="AD583" s="86"/>
    </row>
    <row r="584" spans="1:30" x14ac:dyDescent="0.25">
      <c r="A584" s="85"/>
      <c r="AA584" s="86"/>
      <c r="AB584" s="86"/>
      <c r="AC584" s="86"/>
      <c r="AD584" s="86"/>
    </row>
    <row r="585" spans="1:30" x14ac:dyDescent="0.25">
      <c r="A585" s="85"/>
      <c r="AA585" s="86"/>
      <c r="AB585" s="86"/>
      <c r="AC585" s="86"/>
      <c r="AD585" s="86"/>
    </row>
    <row r="586" spans="1:30" x14ac:dyDescent="0.25">
      <c r="A586" s="85"/>
      <c r="AA586" s="86"/>
      <c r="AB586" s="86"/>
      <c r="AC586" s="86"/>
      <c r="AD586" s="86"/>
    </row>
    <row r="587" spans="1:30" x14ac:dyDescent="0.25">
      <c r="A587" s="85"/>
      <c r="AA587" s="86"/>
      <c r="AB587" s="86"/>
      <c r="AC587" s="86"/>
      <c r="AD587" s="86"/>
    </row>
    <row r="588" spans="1:30" x14ac:dyDescent="0.25">
      <c r="A588" s="85"/>
      <c r="AA588" s="86"/>
      <c r="AB588" s="86"/>
      <c r="AC588" s="86"/>
      <c r="AD588" s="86"/>
    </row>
    <row r="589" spans="1:30" x14ac:dyDescent="0.25">
      <c r="A589" s="85"/>
      <c r="AA589" s="86"/>
      <c r="AB589" s="86"/>
      <c r="AC589" s="86"/>
      <c r="AD589" s="86"/>
    </row>
    <row r="590" spans="1:30" x14ac:dyDescent="0.25">
      <c r="A590" s="85"/>
      <c r="AA590" s="86"/>
      <c r="AB590" s="86"/>
      <c r="AC590" s="86"/>
      <c r="AD590" s="86"/>
    </row>
    <row r="591" spans="1:30" x14ac:dyDescent="0.25">
      <c r="A591" s="85"/>
      <c r="AA591" s="86"/>
      <c r="AB591" s="86"/>
      <c r="AC591" s="86"/>
      <c r="AD591" s="86"/>
    </row>
    <row r="592" spans="1:30" x14ac:dyDescent="0.25">
      <c r="A592" s="85"/>
      <c r="AA592" s="86"/>
      <c r="AB592" s="86"/>
      <c r="AC592" s="86"/>
      <c r="AD592" s="86"/>
    </row>
    <row r="593" spans="1:30" x14ac:dyDescent="0.25">
      <c r="A593" s="85"/>
      <c r="AA593" s="86"/>
      <c r="AB593" s="86"/>
      <c r="AC593" s="86"/>
      <c r="AD593" s="86"/>
    </row>
    <row r="594" spans="1:30" x14ac:dyDescent="0.25">
      <c r="A594" s="85"/>
      <c r="AA594" s="86"/>
      <c r="AB594" s="86"/>
      <c r="AC594" s="86"/>
      <c r="AD594" s="86"/>
    </row>
    <row r="595" spans="1:30" x14ac:dyDescent="0.25">
      <c r="A595" s="85"/>
      <c r="AA595" s="86"/>
      <c r="AB595" s="86"/>
      <c r="AC595" s="86"/>
      <c r="AD595" s="86"/>
    </row>
    <row r="596" spans="1:30" x14ac:dyDescent="0.25">
      <c r="A596" s="85"/>
      <c r="AA596" s="86"/>
      <c r="AB596" s="86"/>
      <c r="AC596" s="86"/>
      <c r="AD596" s="86"/>
    </row>
    <row r="597" spans="1:30" x14ac:dyDescent="0.25">
      <c r="A597" s="85"/>
      <c r="AA597" s="86"/>
      <c r="AB597" s="86"/>
      <c r="AC597" s="86"/>
      <c r="AD597" s="86"/>
    </row>
    <row r="598" spans="1:30" x14ac:dyDescent="0.25">
      <c r="A598" s="85"/>
      <c r="AA598" s="86"/>
      <c r="AB598" s="86"/>
      <c r="AC598" s="86"/>
      <c r="AD598" s="86"/>
    </row>
    <row r="599" spans="1:30" x14ac:dyDescent="0.25">
      <c r="A599" s="85"/>
      <c r="AA599" s="86"/>
      <c r="AB599" s="86"/>
      <c r="AC599" s="86"/>
      <c r="AD599" s="86"/>
    </row>
    <row r="600" spans="1:30" x14ac:dyDescent="0.25">
      <c r="A600" s="85"/>
      <c r="AA600" s="86"/>
      <c r="AB600" s="86"/>
      <c r="AC600" s="86"/>
      <c r="AD600" s="86"/>
    </row>
    <row r="601" spans="1:30" x14ac:dyDescent="0.25">
      <c r="A601" s="85"/>
      <c r="AA601" s="86"/>
      <c r="AB601" s="86"/>
      <c r="AC601" s="86"/>
      <c r="AD601" s="86"/>
    </row>
    <row r="602" spans="1:30" x14ac:dyDescent="0.25">
      <c r="A602" s="85"/>
      <c r="AA602" s="86"/>
      <c r="AB602" s="86"/>
      <c r="AC602" s="86"/>
      <c r="AD602" s="86"/>
    </row>
    <row r="603" spans="1:30" x14ac:dyDescent="0.25">
      <c r="A603" s="85"/>
      <c r="AA603" s="86"/>
      <c r="AB603" s="86"/>
      <c r="AC603" s="86"/>
      <c r="AD603" s="86"/>
    </row>
    <row r="604" spans="1:30" x14ac:dyDescent="0.25">
      <c r="A604" s="85"/>
      <c r="AA604" s="86"/>
      <c r="AB604" s="86"/>
      <c r="AC604" s="86"/>
      <c r="AD604" s="86"/>
    </row>
    <row r="605" spans="1:30" x14ac:dyDescent="0.25">
      <c r="A605" s="85"/>
      <c r="AA605" s="86"/>
      <c r="AB605" s="86"/>
      <c r="AC605" s="86"/>
      <c r="AD605" s="86"/>
    </row>
    <row r="606" spans="1:30" x14ac:dyDescent="0.25">
      <c r="A606" s="85"/>
      <c r="AA606" s="86"/>
      <c r="AB606" s="86"/>
      <c r="AC606" s="86"/>
      <c r="AD606" s="86"/>
    </row>
    <row r="607" spans="1:30" x14ac:dyDescent="0.25">
      <c r="A607" s="85"/>
      <c r="AA607" s="86"/>
      <c r="AB607" s="86"/>
      <c r="AC607" s="86"/>
      <c r="AD607" s="86"/>
    </row>
    <row r="608" spans="1:30" x14ac:dyDescent="0.25">
      <c r="A608" s="85"/>
      <c r="AA608" s="86"/>
      <c r="AB608" s="86"/>
      <c r="AC608" s="86"/>
      <c r="AD608" s="86"/>
    </row>
    <row r="609" spans="1:30" x14ac:dyDescent="0.25">
      <c r="A609" s="85"/>
      <c r="AA609" s="86"/>
      <c r="AB609" s="86"/>
      <c r="AC609" s="86"/>
      <c r="AD609" s="86"/>
    </row>
    <row r="610" spans="1:30" x14ac:dyDescent="0.25">
      <c r="A610" s="85"/>
      <c r="AA610" s="86"/>
      <c r="AB610" s="86"/>
      <c r="AC610" s="86"/>
      <c r="AD610" s="86"/>
    </row>
    <row r="611" spans="1:30" x14ac:dyDescent="0.25">
      <c r="A611" s="85"/>
      <c r="AA611" s="86"/>
      <c r="AB611" s="86"/>
      <c r="AC611" s="86"/>
      <c r="AD611" s="86"/>
    </row>
    <row r="612" spans="1:30" x14ac:dyDescent="0.25">
      <c r="A612" s="85"/>
      <c r="AA612" s="86"/>
      <c r="AB612" s="86"/>
      <c r="AC612" s="86"/>
      <c r="AD612" s="86"/>
    </row>
    <row r="613" spans="1:30" x14ac:dyDescent="0.25">
      <c r="A613" s="85"/>
      <c r="AA613" s="86"/>
      <c r="AB613" s="86"/>
      <c r="AC613" s="86"/>
      <c r="AD613" s="86"/>
    </row>
    <row r="614" spans="1:30" x14ac:dyDescent="0.25">
      <c r="A614" s="85"/>
      <c r="AA614" s="86"/>
      <c r="AB614" s="86"/>
      <c r="AC614" s="86"/>
      <c r="AD614" s="86"/>
    </row>
    <row r="615" spans="1:30" x14ac:dyDescent="0.25">
      <c r="A615" s="85"/>
      <c r="AA615" s="86"/>
      <c r="AB615" s="86"/>
      <c r="AC615" s="86"/>
      <c r="AD615" s="86"/>
    </row>
    <row r="616" spans="1:30" x14ac:dyDescent="0.25">
      <c r="A616" s="85"/>
      <c r="AA616" s="86"/>
      <c r="AB616" s="86"/>
      <c r="AC616" s="86"/>
      <c r="AD616" s="86"/>
    </row>
    <row r="617" spans="1:30" x14ac:dyDescent="0.25">
      <c r="A617" s="85"/>
      <c r="AA617" s="86"/>
      <c r="AB617" s="86"/>
      <c r="AC617" s="86"/>
      <c r="AD617" s="86"/>
    </row>
    <row r="618" spans="1:30" x14ac:dyDescent="0.25">
      <c r="A618" s="85"/>
      <c r="AA618" s="86"/>
      <c r="AB618" s="86"/>
      <c r="AC618" s="86"/>
      <c r="AD618" s="86"/>
    </row>
    <row r="619" spans="1:30" x14ac:dyDescent="0.25">
      <c r="A619" s="85"/>
      <c r="AA619" s="86"/>
      <c r="AB619" s="86"/>
      <c r="AC619" s="86"/>
      <c r="AD619" s="86"/>
    </row>
    <row r="620" spans="1:30" x14ac:dyDescent="0.25">
      <c r="A620" s="85"/>
      <c r="AA620" s="86"/>
      <c r="AB620" s="86"/>
      <c r="AC620" s="86"/>
      <c r="AD620" s="86"/>
    </row>
    <row r="621" spans="1:30" x14ac:dyDescent="0.25">
      <c r="A621" s="85"/>
      <c r="AA621" s="86"/>
      <c r="AB621" s="86"/>
      <c r="AC621" s="86"/>
      <c r="AD621" s="86"/>
    </row>
    <row r="622" spans="1:30" x14ac:dyDescent="0.25">
      <c r="A622" s="85"/>
      <c r="AA622" s="86"/>
      <c r="AB622" s="86"/>
      <c r="AC622" s="86"/>
      <c r="AD622" s="86"/>
    </row>
    <row r="623" spans="1:30" x14ac:dyDescent="0.25">
      <c r="A623" s="85"/>
      <c r="AA623" s="86"/>
      <c r="AB623" s="86"/>
      <c r="AC623" s="86"/>
      <c r="AD623" s="86"/>
    </row>
    <row r="624" spans="1:30" x14ac:dyDescent="0.25">
      <c r="A624" s="85"/>
      <c r="AA624" s="86"/>
      <c r="AB624" s="86"/>
      <c r="AC624" s="86"/>
      <c r="AD624" s="86"/>
    </row>
    <row r="625" spans="1:30" x14ac:dyDescent="0.25">
      <c r="A625" s="85"/>
      <c r="AA625" s="86"/>
      <c r="AB625" s="86"/>
      <c r="AC625" s="86"/>
      <c r="AD625" s="86"/>
    </row>
    <row r="626" spans="1:30" x14ac:dyDescent="0.25">
      <c r="A626" s="85"/>
      <c r="AA626" s="86"/>
      <c r="AB626" s="86"/>
      <c r="AC626" s="86"/>
      <c r="AD626" s="86"/>
    </row>
    <row r="627" spans="1:30" x14ac:dyDescent="0.25">
      <c r="A627" s="85"/>
      <c r="AA627" s="86"/>
      <c r="AB627" s="86"/>
      <c r="AC627" s="86"/>
      <c r="AD627" s="86"/>
    </row>
    <row r="628" spans="1:30" x14ac:dyDescent="0.25">
      <c r="A628" s="85"/>
      <c r="AA628" s="86"/>
      <c r="AB628" s="86"/>
      <c r="AC628" s="86"/>
      <c r="AD628" s="86"/>
    </row>
    <row r="629" spans="1:30" x14ac:dyDescent="0.25">
      <c r="A629" s="85"/>
      <c r="AA629" s="86"/>
      <c r="AB629" s="86"/>
      <c r="AC629" s="86"/>
      <c r="AD629" s="86"/>
    </row>
    <row r="630" spans="1:30" x14ac:dyDescent="0.25">
      <c r="A630" s="85"/>
      <c r="AA630" s="86"/>
      <c r="AB630" s="86"/>
      <c r="AC630" s="86"/>
      <c r="AD630" s="86"/>
    </row>
    <row r="631" spans="1:30" x14ac:dyDescent="0.25">
      <c r="A631" s="85"/>
      <c r="AA631" s="86"/>
      <c r="AB631" s="86"/>
      <c r="AC631" s="86"/>
      <c r="AD631" s="86"/>
    </row>
    <row r="632" spans="1:30" x14ac:dyDescent="0.25">
      <c r="A632" s="85"/>
      <c r="AA632" s="86"/>
      <c r="AB632" s="86"/>
      <c r="AC632" s="86"/>
      <c r="AD632" s="86"/>
    </row>
    <row r="633" spans="1:30" x14ac:dyDescent="0.25">
      <c r="A633" s="85"/>
      <c r="AA633" s="86"/>
      <c r="AB633" s="86"/>
      <c r="AC633" s="86"/>
      <c r="AD633" s="86"/>
    </row>
    <row r="634" spans="1:30" x14ac:dyDescent="0.25">
      <c r="A634" s="85"/>
      <c r="AA634" s="86"/>
      <c r="AB634" s="86"/>
      <c r="AC634" s="86"/>
      <c r="AD634" s="86"/>
    </row>
    <row r="635" spans="1:30" x14ac:dyDescent="0.25">
      <c r="A635" s="85"/>
      <c r="AA635" s="86"/>
      <c r="AB635" s="86"/>
      <c r="AC635" s="86"/>
      <c r="AD635" s="86"/>
    </row>
    <row r="636" spans="1:30" x14ac:dyDescent="0.25">
      <c r="A636" s="85"/>
      <c r="AA636" s="86"/>
      <c r="AB636" s="86"/>
      <c r="AC636" s="86"/>
      <c r="AD636" s="86"/>
    </row>
    <row r="637" spans="1:30" x14ac:dyDescent="0.25">
      <c r="A637" s="85"/>
      <c r="AA637" s="86"/>
      <c r="AB637" s="86"/>
      <c r="AC637" s="86"/>
      <c r="AD637" s="86"/>
    </row>
    <row r="638" spans="1:30" x14ac:dyDescent="0.25">
      <c r="A638" s="85"/>
      <c r="AA638" s="86"/>
      <c r="AB638" s="86"/>
      <c r="AC638" s="86"/>
      <c r="AD638" s="86"/>
    </row>
    <row r="639" spans="1:30" x14ac:dyDescent="0.25">
      <c r="A639" s="85"/>
      <c r="AA639" s="86"/>
      <c r="AB639" s="86"/>
      <c r="AC639" s="86"/>
      <c r="AD639" s="86"/>
    </row>
    <row r="640" spans="1:30" x14ac:dyDescent="0.25">
      <c r="A640" s="85"/>
      <c r="AA640" s="86"/>
      <c r="AB640" s="86"/>
      <c r="AC640" s="86"/>
      <c r="AD640" s="86"/>
    </row>
    <row r="641" spans="1:30" x14ac:dyDescent="0.25">
      <c r="A641" s="85"/>
      <c r="AA641" s="86"/>
      <c r="AB641" s="86"/>
      <c r="AC641" s="86"/>
      <c r="AD641" s="86"/>
    </row>
    <row r="642" spans="1:30" x14ac:dyDescent="0.25">
      <c r="A642" s="85"/>
      <c r="AA642" s="86"/>
      <c r="AB642" s="86"/>
      <c r="AC642" s="86"/>
      <c r="AD642" s="86"/>
    </row>
    <row r="643" spans="1:30" x14ac:dyDescent="0.25">
      <c r="A643" s="85"/>
      <c r="AA643" s="86"/>
      <c r="AB643" s="86"/>
      <c r="AC643" s="86"/>
      <c r="AD643" s="86"/>
    </row>
    <row r="644" spans="1:30" x14ac:dyDescent="0.25">
      <c r="A644" s="85"/>
      <c r="AA644" s="86"/>
      <c r="AB644" s="86"/>
      <c r="AC644" s="86"/>
      <c r="AD644" s="86"/>
    </row>
    <row r="645" spans="1:30" x14ac:dyDescent="0.25">
      <c r="A645" s="85"/>
      <c r="AA645" s="86"/>
      <c r="AB645" s="86"/>
      <c r="AC645" s="86"/>
      <c r="AD645" s="86"/>
    </row>
    <row r="646" spans="1:30" x14ac:dyDescent="0.25">
      <c r="A646" s="85"/>
      <c r="AA646" s="86"/>
      <c r="AB646" s="86"/>
      <c r="AC646" s="86"/>
      <c r="AD646" s="86"/>
    </row>
    <row r="647" spans="1:30" x14ac:dyDescent="0.25">
      <c r="A647" s="85"/>
      <c r="AA647" s="86"/>
      <c r="AB647" s="86"/>
      <c r="AC647" s="86"/>
      <c r="AD647" s="86"/>
    </row>
    <row r="648" spans="1:30" x14ac:dyDescent="0.25">
      <c r="A648" s="85"/>
      <c r="AA648" s="86"/>
      <c r="AB648" s="86"/>
      <c r="AC648" s="86"/>
      <c r="AD648" s="86"/>
    </row>
    <row r="649" spans="1:30" x14ac:dyDescent="0.25">
      <c r="A649" s="85"/>
      <c r="AA649" s="86"/>
      <c r="AB649" s="86"/>
      <c r="AC649" s="86"/>
      <c r="AD649" s="86"/>
    </row>
    <row r="650" spans="1:30" x14ac:dyDescent="0.25">
      <c r="A650" s="85"/>
      <c r="AA650" s="86"/>
      <c r="AB650" s="86"/>
      <c r="AC650" s="86"/>
      <c r="AD650" s="86"/>
    </row>
    <row r="651" spans="1:30" x14ac:dyDescent="0.25">
      <c r="A651" s="85"/>
      <c r="AA651" s="86"/>
      <c r="AB651" s="86"/>
      <c r="AC651" s="86"/>
      <c r="AD651" s="86"/>
    </row>
    <row r="652" spans="1:30" x14ac:dyDescent="0.25">
      <c r="A652" s="85"/>
      <c r="AA652" s="86"/>
      <c r="AB652" s="86"/>
      <c r="AC652" s="86"/>
      <c r="AD652" s="86"/>
    </row>
    <row r="653" spans="1:30" x14ac:dyDescent="0.25">
      <c r="A653" s="85"/>
      <c r="AA653" s="86"/>
      <c r="AB653" s="86"/>
      <c r="AC653" s="86"/>
      <c r="AD653" s="86"/>
    </row>
    <row r="654" spans="1:30" x14ac:dyDescent="0.25">
      <c r="A654" s="85"/>
      <c r="AA654" s="86"/>
      <c r="AB654" s="86"/>
      <c r="AC654" s="86"/>
      <c r="AD654" s="86"/>
    </row>
    <row r="655" spans="1:30" x14ac:dyDescent="0.25">
      <c r="A655" s="85"/>
      <c r="AA655" s="86"/>
      <c r="AB655" s="86"/>
      <c r="AC655" s="86"/>
      <c r="AD655" s="86"/>
    </row>
    <row r="656" spans="1:30" x14ac:dyDescent="0.25">
      <c r="A656" s="85"/>
      <c r="AA656" s="86"/>
      <c r="AB656" s="86"/>
      <c r="AC656" s="86"/>
      <c r="AD656" s="86"/>
    </row>
    <row r="657" spans="1:30" x14ac:dyDescent="0.25">
      <c r="A657" s="85"/>
      <c r="AA657" s="86"/>
      <c r="AB657" s="86"/>
      <c r="AC657" s="86"/>
      <c r="AD657" s="86"/>
    </row>
    <row r="658" spans="1:30" x14ac:dyDescent="0.25">
      <c r="A658" s="85"/>
      <c r="AA658" s="86"/>
      <c r="AB658" s="86"/>
      <c r="AC658" s="86"/>
      <c r="AD658" s="86"/>
    </row>
    <row r="659" spans="1:30" x14ac:dyDescent="0.25">
      <c r="A659" s="85"/>
      <c r="AA659" s="86"/>
      <c r="AB659" s="86"/>
      <c r="AC659" s="86"/>
      <c r="AD659" s="86"/>
    </row>
    <row r="660" spans="1:30" x14ac:dyDescent="0.25">
      <c r="A660" s="85"/>
      <c r="AA660" s="86"/>
      <c r="AB660" s="86"/>
      <c r="AC660" s="86"/>
      <c r="AD660" s="86"/>
    </row>
    <row r="661" spans="1:30" x14ac:dyDescent="0.25">
      <c r="A661" s="85"/>
      <c r="AA661" s="86"/>
      <c r="AB661" s="86"/>
      <c r="AC661" s="86"/>
      <c r="AD661" s="86"/>
    </row>
    <row r="662" spans="1:30" x14ac:dyDescent="0.25">
      <c r="A662" s="85"/>
      <c r="AA662" s="86"/>
      <c r="AB662" s="86"/>
      <c r="AC662" s="86"/>
      <c r="AD662" s="86"/>
    </row>
    <row r="663" spans="1:30" x14ac:dyDescent="0.25">
      <c r="A663" s="85"/>
      <c r="AA663" s="86"/>
      <c r="AB663" s="86"/>
      <c r="AC663" s="86"/>
      <c r="AD663" s="86"/>
    </row>
    <row r="664" spans="1:30" x14ac:dyDescent="0.25">
      <c r="A664" s="85"/>
      <c r="AA664" s="86"/>
      <c r="AB664" s="86"/>
      <c r="AC664" s="86"/>
      <c r="AD664" s="86"/>
    </row>
    <row r="665" spans="1:30" x14ac:dyDescent="0.25">
      <c r="A665" s="85"/>
      <c r="AA665" s="86"/>
      <c r="AB665" s="86"/>
      <c r="AC665" s="86"/>
      <c r="AD665" s="86"/>
    </row>
    <row r="666" spans="1:30" x14ac:dyDescent="0.25">
      <c r="A666" s="85"/>
      <c r="AA666" s="86"/>
      <c r="AB666" s="86"/>
      <c r="AC666" s="86"/>
      <c r="AD666" s="86"/>
    </row>
    <row r="667" spans="1:30" x14ac:dyDescent="0.25">
      <c r="A667" s="85"/>
      <c r="AA667" s="86"/>
      <c r="AB667" s="86"/>
      <c r="AC667" s="86"/>
      <c r="AD667" s="86"/>
    </row>
    <row r="668" spans="1:30" x14ac:dyDescent="0.25">
      <c r="A668" s="85"/>
      <c r="AA668" s="86"/>
      <c r="AB668" s="86"/>
      <c r="AC668" s="86"/>
      <c r="AD668" s="86"/>
    </row>
    <row r="669" spans="1:30" x14ac:dyDescent="0.25">
      <c r="A669" s="85"/>
      <c r="AA669" s="86"/>
      <c r="AB669" s="86"/>
      <c r="AC669" s="86"/>
      <c r="AD669" s="86"/>
    </row>
    <row r="670" spans="1:30" x14ac:dyDescent="0.25">
      <c r="A670" s="85"/>
      <c r="AA670" s="86"/>
      <c r="AB670" s="86"/>
      <c r="AC670" s="86"/>
      <c r="AD670" s="86"/>
    </row>
    <row r="671" spans="1:30" x14ac:dyDescent="0.25">
      <c r="A671" s="85"/>
      <c r="AA671" s="86"/>
      <c r="AB671" s="86"/>
      <c r="AC671" s="86"/>
      <c r="AD671" s="86"/>
    </row>
    <row r="672" spans="1:30" x14ac:dyDescent="0.25">
      <c r="A672" s="85"/>
      <c r="AA672" s="86"/>
      <c r="AB672" s="86"/>
      <c r="AC672" s="86"/>
      <c r="AD672" s="86"/>
    </row>
    <row r="673" spans="1:30" x14ac:dyDescent="0.25">
      <c r="A673" s="85"/>
      <c r="AA673" s="86"/>
      <c r="AB673" s="86"/>
      <c r="AC673" s="86"/>
      <c r="AD673" s="86"/>
    </row>
    <row r="674" spans="1:30" x14ac:dyDescent="0.25">
      <c r="A674" s="85"/>
      <c r="AA674" s="86"/>
      <c r="AB674" s="86"/>
      <c r="AC674" s="86"/>
      <c r="AD674" s="86"/>
    </row>
    <row r="675" spans="1:30" x14ac:dyDescent="0.25">
      <c r="A675" s="85"/>
      <c r="AA675" s="86"/>
      <c r="AB675" s="86"/>
      <c r="AC675" s="86"/>
      <c r="AD675" s="86"/>
    </row>
    <row r="676" spans="1:30" x14ac:dyDescent="0.25">
      <c r="A676" s="85"/>
      <c r="AA676" s="86"/>
      <c r="AB676" s="86"/>
      <c r="AC676" s="86"/>
      <c r="AD676" s="86"/>
    </row>
    <row r="677" spans="1:30" x14ac:dyDescent="0.25">
      <c r="A677" s="85"/>
      <c r="AA677" s="86"/>
      <c r="AB677" s="86"/>
      <c r="AC677" s="86"/>
      <c r="AD677" s="86"/>
    </row>
    <row r="678" spans="1:30" x14ac:dyDescent="0.25">
      <c r="A678" s="85"/>
      <c r="AA678" s="86"/>
      <c r="AB678" s="86"/>
      <c r="AC678" s="86"/>
      <c r="AD678" s="86"/>
    </row>
    <row r="679" spans="1:30" x14ac:dyDescent="0.25">
      <c r="A679" s="85"/>
      <c r="AA679" s="86"/>
      <c r="AB679" s="86"/>
      <c r="AC679" s="86"/>
      <c r="AD679" s="86"/>
    </row>
    <row r="680" spans="1:30" x14ac:dyDescent="0.25">
      <c r="A680" s="85"/>
      <c r="AA680" s="86"/>
      <c r="AB680" s="86"/>
      <c r="AC680" s="86"/>
      <c r="AD680" s="86"/>
    </row>
    <row r="681" spans="1:30" x14ac:dyDescent="0.25">
      <c r="A681" s="85"/>
      <c r="AA681" s="86"/>
      <c r="AB681" s="86"/>
      <c r="AC681" s="86"/>
      <c r="AD681" s="86"/>
    </row>
    <row r="682" spans="1:30" x14ac:dyDescent="0.25">
      <c r="A682" s="85"/>
      <c r="AA682" s="86"/>
      <c r="AB682" s="86"/>
      <c r="AC682" s="86"/>
      <c r="AD682" s="86"/>
    </row>
    <row r="683" spans="1:30" x14ac:dyDescent="0.25">
      <c r="A683" s="85"/>
      <c r="AA683" s="86"/>
      <c r="AB683" s="86"/>
      <c r="AC683" s="86"/>
      <c r="AD683" s="86"/>
    </row>
    <row r="684" spans="1:30" x14ac:dyDescent="0.25">
      <c r="A684" s="85"/>
      <c r="AA684" s="86"/>
      <c r="AB684" s="86"/>
      <c r="AC684" s="86"/>
      <c r="AD684" s="86"/>
    </row>
    <row r="685" spans="1:30" x14ac:dyDescent="0.25">
      <c r="A685" s="85"/>
      <c r="AA685" s="86"/>
      <c r="AB685" s="86"/>
      <c r="AC685" s="86"/>
      <c r="AD685" s="86"/>
    </row>
    <row r="686" spans="1:30" x14ac:dyDescent="0.25">
      <c r="A686" s="85"/>
      <c r="AA686" s="86"/>
      <c r="AB686" s="86"/>
      <c r="AC686" s="86"/>
      <c r="AD686" s="86"/>
    </row>
    <row r="687" spans="1:30" x14ac:dyDescent="0.25">
      <c r="A687" s="85"/>
      <c r="AA687" s="86"/>
      <c r="AB687" s="86"/>
      <c r="AC687" s="86"/>
      <c r="AD687" s="86"/>
    </row>
    <row r="688" spans="1:30" x14ac:dyDescent="0.25">
      <c r="A688" s="85"/>
      <c r="AA688" s="86"/>
      <c r="AB688" s="86"/>
      <c r="AC688" s="86"/>
      <c r="AD688" s="86"/>
    </row>
    <row r="689" spans="1:30" x14ac:dyDescent="0.25">
      <c r="A689" s="85"/>
      <c r="AA689" s="86"/>
      <c r="AB689" s="86"/>
      <c r="AC689" s="86"/>
      <c r="AD689" s="86"/>
    </row>
    <row r="690" spans="1:30" x14ac:dyDescent="0.25">
      <c r="A690" s="85"/>
      <c r="AA690" s="86"/>
      <c r="AB690" s="86"/>
      <c r="AC690" s="86"/>
      <c r="AD690" s="86"/>
    </row>
    <row r="691" spans="1:30" x14ac:dyDescent="0.25">
      <c r="A691" s="85"/>
      <c r="AA691" s="86"/>
      <c r="AB691" s="86"/>
      <c r="AC691" s="86"/>
      <c r="AD691" s="86"/>
    </row>
    <row r="692" spans="1:30" x14ac:dyDescent="0.25">
      <c r="A692" s="85"/>
      <c r="AA692" s="86"/>
      <c r="AB692" s="86"/>
      <c r="AC692" s="86"/>
      <c r="AD692" s="86"/>
    </row>
    <row r="693" spans="1:30" x14ac:dyDescent="0.25">
      <c r="A693" s="85"/>
      <c r="AA693" s="86"/>
      <c r="AB693" s="86"/>
      <c r="AC693" s="86"/>
      <c r="AD693" s="86"/>
    </row>
    <row r="694" spans="1:30" x14ac:dyDescent="0.25">
      <c r="A694" s="85"/>
      <c r="AA694" s="86"/>
      <c r="AB694" s="86"/>
      <c r="AC694" s="86"/>
      <c r="AD694" s="86"/>
    </row>
    <row r="695" spans="1:30" x14ac:dyDescent="0.25">
      <c r="A695" s="85"/>
      <c r="AA695" s="86"/>
      <c r="AB695" s="86"/>
      <c r="AC695" s="86"/>
      <c r="AD695" s="86"/>
    </row>
    <row r="696" spans="1:30" x14ac:dyDescent="0.25">
      <c r="A696" s="85"/>
      <c r="AA696" s="86"/>
      <c r="AB696" s="86"/>
      <c r="AC696" s="86"/>
      <c r="AD696" s="86"/>
    </row>
    <row r="697" spans="1:30" x14ac:dyDescent="0.25">
      <c r="A697" s="85"/>
      <c r="AA697" s="86"/>
      <c r="AB697" s="86"/>
      <c r="AC697" s="86"/>
      <c r="AD697" s="86"/>
    </row>
    <row r="698" spans="1:30" x14ac:dyDescent="0.25">
      <c r="A698" s="85"/>
      <c r="AA698" s="86"/>
      <c r="AB698" s="86"/>
      <c r="AC698" s="86"/>
      <c r="AD698" s="86"/>
    </row>
    <row r="699" spans="1:30" x14ac:dyDescent="0.25">
      <c r="A699" s="85"/>
      <c r="AA699" s="86"/>
      <c r="AB699" s="86"/>
      <c r="AC699" s="86"/>
      <c r="AD699" s="86"/>
    </row>
    <row r="700" spans="1:30" x14ac:dyDescent="0.25">
      <c r="A700" s="85"/>
      <c r="AA700" s="86"/>
      <c r="AB700" s="86"/>
      <c r="AC700" s="86"/>
      <c r="AD700" s="86"/>
    </row>
    <row r="701" spans="1:30" x14ac:dyDescent="0.25">
      <c r="A701" s="85"/>
      <c r="AA701" s="86"/>
      <c r="AB701" s="86"/>
      <c r="AC701" s="86"/>
      <c r="AD701" s="86"/>
    </row>
    <row r="702" spans="1:30" x14ac:dyDescent="0.25">
      <c r="A702" s="85"/>
      <c r="AA702" s="86"/>
      <c r="AB702" s="86"/>
      <c r="AC702" s="86"/>
      <c r="AD702" s="86"/>
    </row>
    <row r="703" spans="1:30" x14ac:dyDescent="0.25">
      <c r="A703" s="85"/>
      <c r="AA703" s="86"/>
      <c r="AB703" s="86"/>
      <c r="AC703" s="86"/>
      <c r="AD703" s="86"/>
    </row>
    <row r="704" spans="1:30" x14ac:dyDescent="0.25">
      <c r="A704" s="85"/>
      <c r="AA704" s="86"/>
      <c r="AB704" s="86"/>
      <c r="AC704" s="86"/>
      <c r="AD704" s="86"/>
    </row>
    <row r="705" spans="1:30" x14ac:dyDescent="0.25">
      <c r="A705" s="85"/>
      <c r="AA705" s="86"/>
      <c r="AB705" s="86"/>
      <c r="AC705" s="86"/>
      <c r="AD705" s="86"/>
    </row>
    <row r="706" spans="1:30" x14ac:dyDescent="0.25">
      <c r="A706" s="85"/>
      <c r="AA706" s="86"/>
      <c r="AB706" s="86"/>
      <c r="AC706" s="86"/>
      <c r="AD706" s="86"/>
    </row>
    <row r="707" spans="1:30" x14ac:dyDescent="0.25">
      <c r="A707" s="85"/>
      <c r="AA707" s="86"/>
      <c r="AB707" s="86"/>
      <c r="AC707" s="86"/>
      <c r="AD707" s="86"/>
    </row>
    <row r="708" spans="1:30" x14ac:dyDescent="0.25">
      <c r="A708" s="85"/>
      <c r="AA708" s="86"/>
      <c r="AB708" s="86"/>
      <c r="AC708" s="86"/>
      <c r="AD708" s="86"/>
    </row>
    <row r="709" spans="1:30" x14ac:dyDescent="0.25">
      <c r="A709" s="85"/>
      <c r="AA709" s="86"/>
      <c r="AB709" s="86"/>
      <c r="AC709" s="86"/>
      <c r="AD709" s="86"/>
    </row>
    <row r="710" spans="1:30" x14ac:dyDescent="0.25">
      <c r="A710" s="85"/>
      <c r="AA710" s="86"/>
      <c r="AB710" s="86"/>
      <c r="AC710" s="86"/>
      <c r="AD710" s="86"/>
    </row>
    <row r="711" spans="1:30" x14ac:dyDescent="0.25">
      <c r="A711" s="85"/>
      <c r="AA711" s="86"/>
      <c r="AB711" s="86"/>
      <c r="AC711" s="86"/>
      <c r="AD711" s="86"/>
    </row>
    <row r="712" spans="1:30" x14ac:dyDescent="0.25">
      <c r="A712" s="85"/>
      <c r="AA712" s="86"/>
      <c r="AB712" s="86"/>
      <c r="AC712" s="86"/>
      <c r="AD712" s="86"/>
    </row>
    <row r="713" spans="1:30" x14ac:dyDescent="0.25">
      <c r="A713" s="85"/>
      <c r="AA713" s="86"/>
      <c r="AB713" s="86"/>
      <c r="AC713" s="86"/>
      <c r="AD713" s="86"/>
    </row>
    <row r="714" spans="1:30" x14ac:dyDescent="0.25">
      <c r="A714" s="85"/>
      <c r="AA714" s="86"/>
      <c r="AB714" s="86"/>
      <c r="AC714" s="86"/>
      <c r="AD714" s="86"/>
    </row>
    <row r="715" spans="1:30" x14ac:dyDescent="0.25">
      <c r="A715" s="85"/>
      <c r="AA715" s="86"/>
      <c r="AB715" s="86"/>
      <c r="AC715" s="86"/>
      <c r="AD715" s="86"/>
    </row>
    <row r="716" spans="1:30" x14ac:dyDescent="0.25">
      <c r="A716" s="85"/>
      <c r="AA716" s="86"/>
      <c r="AB716" s="86"/>
      <c r="AC716" s="86"/>
      <c r="AD716" s="86"/>
    </row>
    <row r="717" spans="1:30" x14ac:dyDescent="0.25">
      <c r="A717" s="85"/>
      <c r="AA717" s="86"/>
      <c r="AB717" s="86"/>
      <c r="AC717" s="86"/>
      <c r="AD717" s="86"/>
    </row>
    <row r="718" spans="1:30" x14ac:dyDescent="0.25">
      <c r="A718" s="85"/>
      <c r="AA718" s="86"/>
      <c r="AB718" s="86"/>
      <c r="AC718" s="86"/>
      <c r="AD718" s="86"/>
    </row>
    <row r="719" spans="1:30" x14ac:dyDescent="0.25">
      <c r="A719" s="85"/>
      <c r="AA719" s="86"/>
      <c r="AB719" s="86"/>
      <c r="AC719" s="86"/>
      <c r="AD719" s="86"/>
    </row>
    <row r="720" spans="1:30" x14ac:dyDescent="0.25">
      <c r="A720" s="85"/>
      <c r="AA720" s="86"/>
      <c r="AB720" s="86"/>
      <c r="AC720" s="86"/>
      <c r="AD720" s="86"/>
    </row>
    <row r="721" spans="1:30" x14ac:dyDescent="0.25">
      <c r="A721" s="85"/>
      <c r="AA721" s="86"/>
      <c r="AB721" s="86"/>
      <c r="AC721" s="86"/>
      <c r="AD721" s="86"/>
    </row>
    <row r="722" spans="1:30" x14ac:dyDescent="0.25">
      <c r="A722" s="85"/>
      <c r="AA722" s="86"/>
      <c r="AB722" s="86"/>
      <c r="AC722" s="86"/>
      <c r="AD722" s="86"/>
    </row>
    <row r="723" spans="1:30" x14ac:dyDescent="0.25">
      <c r="A723" s="85"/>
      <c r="AA723" s="86"/>
      <c r="AB723" s="86"/>
      <c r="AC723" s="86"/>
      <c r="AD723" s="86"/>
    </row>
    <row r="724" spans="1:30" x14ac:dyDescent="0.25">
      <c r="A724" s="85"/>
      <c r="AA724" s="86"/>
      <c r="AB724" s="86"/>
      <c r="AC724" s="86"/>
      <c r="AD724" s="86"/>
    </row>
    <row r="725" spans="1:30" x14ac:dyDescent="0.25">
      <c r="A725" s="85"/>
      <c r="AA725" s="86"/>
      <c r="AB725" s="86"/>
      <c r="AC725" s="86"/>
      <c r="AD725" s="86"/>
    </row>
    <row r="726" spans="1:30" x14ac:dyDescent="0.25">
      <c r="A726" s="85"/>
      <c r="AA726" s="86"/>
      <c r="AB726" s="86"/>
      <c r="AC726" s="86"/>
      <c r="AD726" s="86"/>
    </row>
    <row r="727" spans="1:30" x14ac:dyDescent="0.25">
      <c r="A727" s="85"/>
      <c r="AA727" s="86"/>
      <c r="AB727" s="86"/>
      <c r="AC727" s="86"/>
      <c r="AD727" s="86"/>
    </row>
    <row r="728" spans="1:30" x14ac:dyDescent="0.25">
      <c r="A728" s="85"/>
      <c r="AA728" s="86"/>
      <c r="AB728" s="86"/>
      <c r="AC728" s="86"/>
      <c r="AD728" s="86"/>
    </row>
    <row r="729" spans="1:30" x14ac:dyDescent="0.25">
      <c r="A729" s="85"/>
      <c r="AA729" s="86"/>
      <c r="AB729" s="86"/>
      <c r="AC729" s="86"/>
      <c r="AD729" s="86"/>
    </row>
    <row r="730" spans="1:30" x14ac:dyDescent="0.25">
      <c r="A730" s="85"/>
      <c r="AA730" s="86"/>
      <c r="AB730" s="86"/>
      <c r="AC730" s="86"/>
      <c r="AD730" s="86"/>
    </row>
    <row r="731" spans="1:30" x14ac:dyDescent="0.25">
      <c r="A731" s="85"/>
      <c r="AA731" s="86"/>
      <c r="AB731" s="86"/>
      <c r="AC731" s="86"/>
      <c r="AD731" s="86"/>
    </row>
    <row r="732" spans="1:30" x14ac:dyDescent="0.25">
      <c r="A732" s="85"/>
      <c r="AA732" s="86"/>
      <c r="AB732" s="86"/>
      <c r="AC732" s="86"/>
      <c r="AD732" s="86"/>
    </row>
    <row r="733" spans="1:30" x14ac:dyDescent="0.25">
      <c r="A733" s="85"/>
      <c r="AA733" s="86"/>
      <c r="AB733" s="86"/>
      <c r="AC733" s="86"/>
      <c r="AD733" s="86"/>
    </row>
    <row r="734" spans="1:30" x14ac:dyDescent="0.25">
      <c r="A734" s="85"/>
      <c r="AA734" s="86"/>
      <c r="AB734" s="86"/>
      <c r="AC734" s="86"/>
      <c r="AD734" s="86"/>
    </row>
    <row r="735" spans="1:30" x14ac:dyDescent="0.25">
      <c r="A735" s="85"/>
      <c r="AA735" s="86"/>
      <c r="AB735" s="86"/>
      <c r="AC735" s="86"/>
      <c r="AD735" s="86"/>
    </row>
    <row r="736" spans="1:30" x14ac:dyDescent="0.25">
      <c r="A736" s="85"/>
      <c r="AA736" s="86"/>
      <c r="AB736" s="86"/>
      <c r="AC736" s="86"/>
      <c r="AD736" s="86"/>
    </row>
    <row r="737" spans="1:30" x14ac:dyDescent="0.25">
      <c r="A737" s="85"/>
      <c r="AA737" s="86"/>
      <c r="AB737" s="86"/>
      <c r="AC737" s="86"/>
      <c r="AD737" s="86"/>
    </row>
    <row r="738" spans="1:30" x14ac:dyDescent="0.25">
      <c r="A738" s="85"/>
      <c r="AA738" s="86"/>
      <c r="AB738" s="86"/>
      <c r="AC738" s="86"/>
      <c r="AD738" s="86"/>
    </row>
    <row r="739" spans="1:30" x14ac:dyDescent="0.25">
      <c r="A739" s="85"/>
      <c r="AA739" s="86"/>
      <c r="AB739" s="86"/>
      <c r="AC739" s="86"/>
      <c r="AD739" s="86"/>
    </row>
    <row r="740" spans="1:30" x14ac:dyDescent="0.25">
      <c r="A740" s="85"/>
      <c r="AA740" s="86"/>
      <c r="AB740" s="86"/>
      <c r="AC740" s="86"/>
      <c r="AD740" s="86"/>
    </row>
    <row r="741" spans="1:30" x14ac:dyDescent="0.25">
      <c r="A741" s="85"/>
      <c r="AA741" s="86"/>
      <c r="AB741" s="86"/>
      <c r="AC741" s="86"/>
      <c r="AD741" s="86"/>
    </row>
    <row r="742" spans="1:30" x14ac:dyDescent="0.25">
      <c r="A742" s="85"/>
      <c r="AA742" s="86"/>
      <c r="AB742" s="86"/>
      <c r="AC742" s="86"/>
      <c r="AD742" s="86"/>
    </row>
    <row r="743" spans="1:30" x14ac:dyDescent="0.25">
      <c r="A743" s="85"/>
      <c r="AA743" s="86"/>
      <c r="AB743" s="86"/>
      <c r="AC743" s="86"/>
      <c r="AD743" s="86"/>
    </row>
    <row r="744" spans="1:30" x14ac:dyDescent="0.25">
      <c r="A744" s="85"/>
      <c r="AA744" s="86"/>
      <c r="AB744" s="86"/>
      <c r="AC744" s="86"/>
      <c r="AD744" s="86"/>
    </row>
    <row r="745" spans="1:30" x14ac:dyDescent="0.25">
      <c r="A745" s="85"/>
      <c r="AA745" s="86"/>
      <c r="AB745" s="86"/>
      <c r="AC745" s="86"/>
      <c r="AD745" s="86"/>
    </row>
    <row r="746" spans="1:30" x14ac:dyDescent="0.25">
      <c r="A746" s="85"/>
      <c r="AA746" s="86"/>
      <c r="AB746" s="86"/>
      <c r="AC746" s="86"/>
      <c r="AD746" s="86"/>
    </row>
    <row r="747" spans="1:30" x14ac:dyDescent="0.25">
      <c r="A747" s="85"/>
      <c r="AA747" s="86"/>
      <c r="AB747" s="86"/>
      <c r="AC747" s="86"/>
      <c r="AD747" s="86"/>
    </row>
    <row r="748" spans="1:30" x14ac:dyDescent="0.25">
      <c r="A748" s="85"/>
      <c r="AA748" s="86"/>
      <c r="AB748" s="86"/>
      <c r="AC748" s="86"/>
      <c r="AD748" s="86"/>
    </row>
    <row r="749" spans="1:30" x14ac:dyDescent="0.25">
      <c r="A749" s="85"/>
      <c r="AA749" s="86"/>
      <c r="AB749" s="86"/>
      <c r="AC749" s="86"/>
      <c r="AD749" s="86"/>
    </row>
    <row r="750" spans="1:30" x14ac:dyDescent="0.25">
      <c r="A750" s="85"/>
      <c r="AA750" s="86"/>
      <c r="AB750" s="86"/>
      <c r="AC750" s="86"/>
      <c r="AD750" s="86"/>
    </row>
    <row r="751" spans="1:30" x14ac:dyDescent="0.25">
      <c r="A751" s="85"/>
      <c r="AA751" s="86"/>
      <c r="AB751" s="86"/>
      <c r="AC751" s="86"/>
      <c r="AD751" s="86"/>
    </row>
    <row r="752" spans="1:30" x14ac:dyDescent="0.25">
      <c r="A752" s="85"/>
      <c r="AA752" s="86"/>
      <c r="AB752" s="86"/>
      <c r="AC752" s="86"/>
      <c r="AD752" s="86"/>
    </row>
    <row r="753" spans="1:30" x14ac:dyDescent="0.25">
      <c r="A753" s="85"/>
      <c r="AA753" s="86"/>
      <c r="AB753" s="86"/>
      <c r="AC753" s="86"/>
      <c r="AD753" s="86"/>
    </row>
    <row r="754" spans="1:30" x14ac:dyDescent="0.25">
      <c r="A754" s="85"/>
      <c r="AA754" s="86"/>
      <c r="AB754" s="86"/>
      <c r="AC754" s="86"/>
      <c r="AD754" s="86"/>
    </row>
    <row r="755" spans="1:30" x14ac:dyDescent="0.25">
      <c r="A755" s="85"/>
      <c r="AA755" s="86"/>
      <c r="AB755" s="86"/>
      <c r="AC755" s="86"/>
      <c r="AD755" s="86"/>
    </row>
    <row r="756" spans="1:30" x14ac:dyDescent="0.25">
      <c r="A756" s="85"/>
      <c r="AA756" s="86"/>
      <c r="AB756" s="86"/>
      <c r="AC756" s="86"/>
      <c r="AD756" s="86"/>
    </row>
    <row r="757" spans="1:30" x14ac:dyDescent="0.25">
      <c r="A757" s="85"/>
      <c r="AA757" s="86"/>
      <c r="AB757" s="86"/>
      <c r="AC757" s="86"/>
      <c r="AD757" s="86"/>
    </row>
    <row r="758" spans="1:30" x14ac:dyDescent="0.25">
      <c r="A758" s="85"/>
      <c r="AA758" s="86"/>
      <c r="AB758" s="86"/>
      <c r="AC758" s="86"/>
      <c r="AD758" s="86"/>
    </row>
    <row r="759" spans="1:30" x14ac:dyDescent="0.25">
      <c r="A759" s="85"/>
      <c r="AA759" s="86"/>
      <c r="AB759" s="86"/>
      <c r="AC759" s="86"/>
      <c r="AD759" s="86"/>
    </row>
    <row r="760" spans="1:30" x14ac:dyDescent="0.25">
      <c r="A760" s="85"/>
      <c r="AA760" s="86"/>
      <c r="AB760" s="86"/>
      <c r="AC760" s="86"/>
      <c r="AD760" s="86"/>
    </row>
    <row r="761" spans="1:30" x14ac:dyDescent="0.25">
      <c r="A761" s="85"/>
      <c r="AA761" s="86"/>
      <c r="AB761" s="86"/>
      <c r="AC761" s="86"/>
      <c r="AD761" s="86"/>
    </row>
    <row r="762" spans="1:30" x14ac:dyDescent="0.25">
      <c r="A762" s="85"/>
      <c r="AA762" s="86"/>
      <c r="AB762" s="86"/>
      <c r="AC762" s="86"/>
      <c r="AD762" s="86"/>
    </row>
    <row r="763" spans="1:30" x14ac:dyDescent="0.25">
      <c r="A763" s="85"/>
      <c r="AA763" s="86"/>
      <c r="AB763" s="86"/>
      <c r="AC763" s="86"/>
      <c r="AD763" s="86"/>
    </row>
    <row r="764" spans="1:30" x14ac:dyDescent="0.25">
      <c r="A764" s="85"/>
      <c r="AA764" s="86"/>
      <c r="AB764" s="86"/>
      <c r="AC764" s="86"/>
      <c r="AD764" s="86"/>
    </row>
    <row r="765" spans="1:30" x14ac:dyDescent="0.25">
      <c r="A765" s="85"/>
      <c r="AA765" s="86"/>
      <c r="AB765" s="86"/>
      <c r="AC765" s="86"/>
      <c r="AD765" s="86"/>
    </row>
    <row r="766" spans="1:30" x14ac:dyDescent="0.25">
      <c r="A766" s="85"/>
      <c r="AA766" s="86"/>
      <c r="AB766" s="86"/>
      <c r="AC766" s="86"/>
      <c r="AD766" s="86"/>
    </row>
    <row r="767" spans="1:30" x14ac:dyDescent="0.25">
      <c r="A767" s="85"/>
      <c r="AA767" s="86"/>
      <c r="AB767" s="86"/>
      <c r="AC767" s="86"/>
      <c r="AD767" s="86"/>
    </row>
    <row r="768" spans="1:30" x14ac:dyDescent="0.25">
      <c r="A768" s="85"/>
      <c r="AA768" s="86"/>
      <c r="AB768" s="86"/>
      <c r="AC768" s="86"/>
      <c r="AD768" s="86"/>
    </row>
    <row r="769" spans="1:30" x14ac:dyDescent="0.25">
      <c r="A769" s="85"/>
      <c r="AA769" s="86"/>
      <c r="AB769" s="86"/>
      <c r="AC769" s="86"/>
      <c r="AD769" s="86"/>
    </row>
    <row r="770" spans="1:30" x14ac:dyDescent="0.25">
      <c r="A770" s="85"/>
      <c r="AA770" s="86"/>
      <c r="AB770" s="86"/>
      <c r="AC770" s="86"/>
      <c r="AD770" s="86"/>
    </row>
    <row r="771" spans="1:30" x14ac:dyDescent="0.25">
      <c r="A771" s="85"/>
      <c r="AA771" s="86"/>
      <c r="AB771" s="86"/>
      <c r="AC771" s="86"/>
      <c r="AD771" s="86"/>
    </row>
    <row r="772" spans="1:30" x14ac:dyDescent="0.25">
      <c r="A772" s="85"/>
      <c r="AA772" s="86"/>
      <c r="AB772" s="86"/>
      <c r="AC772" s="86"/>
      <c r="AD772" s="86"/>
    </row>
    <row r="773" spans="1:30" x14ac:dyDescent="0.25">
      <c r="A773" s="85"/>
      <c r="AA773" s="86"/>
      <c r="AB773" s="86"/>
      <c r="AC773" s="86"/>
      <c r="AD773" s="86"/>
    </row>
    <row r="774" spans="1:30" x14ac:dyDescent="0.25">
      <c r="A774" s="85"/>
      <c r="AA774" s="86"/>
      <c r="AB774" s="86"/>
      <c r="AC774" s="86"/>
      <c r="AD774" s="86"/>
    </row>
    <row r="775" spans="1:30" x14ac:dyDescent="0.25">
      <c r="A775" s="85"/>
      <c r="AA775" s="86"/>
      <c r="AB775" s="86"/>
      <c r="AC775" s="86"/>
      <c r="AD775" s="86"/>
    </row>
    <row r="776" spans="1:30" x14ac:dyDescent="0.25">
      <c r="A776" s="85"/>
      <c r="AA776" s="86"/>
      <c r="AB776" s="86"/>
      <c r="AC776" s="86"/>
      <c r="AD776" s="86"/>
    </row>
    <row r="777" spans="1:30" x14ac:dyDescent="0.25">
      <c r="A777" s="85"/>
      <c r="AA777" s="86"/>
      <c r="AB777" s="86"/>
      <c r="AC777" s="86"/>
      <c r="AD777" s="86"/>
    </row>
    <row r="778" spans="1:30" x14ac:dyDescent="0.25">
      <c r="A778" s="85"/>
      <c r="AA778" s="86"/>
      <c r="AB778" s="86"/>
      <c r="AC778" s="86"/>
      <c r="AD778" s="86"/>
    </row>
    <row r="779" spans="1:30" x14ac:dyDescent="0.25">
      <c r="A779" s="85"/>
      <c r="AA779" s="86"/>
      <c r="AB779" s="86"/>
      <c r="AC779" s="86"/>
      <c r="AD779" s="86"/>
    </row>
    <row r="780" spans="1:30" x14ac:dyDescent="0.25">
      <c r="A780" s="85"/>
      <c r="AA780" s="86"/>
      <c r="AB780" s="86"/>
      <c r="AC780" s="86"/>
      <c r="AD780" s="86"/>
    </row>
    <row r="781" spans="1:30" x14ac:dyDescent="0.25">
      <c r="A781" s="85"/>
      <c r="AA781" s="86"/>
      <c r="AB781" s="86"/>
      <c r="AC781" s="86"/>
      <c r="AD781" s="86"/>
    </row>
    <row r="782" spans="1:30" x14ac:dyDescent="0.25">
      <c r="A782" s="85"/>
      <c r="AA782" s="86"/>
      <c r="AB782" s="86"/>
      <c r="AC782" s="86"/>
      <c r="AD782" s="86"/>
    </row>
    <row r="783" spans="1:30" x14ac:dyDescent="0.25">
      <c r="A783" s="85"/>
      <c r="AA783" s="86"/>
      <c r="AB783" s="86"/>
      <c r="AC783" s="86"/>
      <c r="AD783" s="86"/>
    </row>
    <row r="784" spans="1:30" x14ac:dyDescent="0.25">
      <c r="A784" s="85"/>
      <c r="AA784" s="86"/>
      <c r="AB784" s="86"/>
      <c r="AC784" s="86"/>
      <c r="AD784" s="86"/>
    </row>
    <row r="785" spans="1:30" x14ac:dyDescent="0.25">
      <c r="A785" s="85"/>
      <c r="AA785" s="86"/>
      <c r="AB785" s="86"/>
      <c r="AC785" s="86"/>
      <c r="AD785" s="86"/>
    </row>
    <row r="786" spans="1:30" x14ac:dyDescent="0.25">
      <c r="A786" s="85"/>
      <c r="AA786" s="86"/>
      <c r="AB786" s="86"/>
      <c r="AC786" s="86"/>
      <c r="AD786" s="86"/>
    </row>
    <row r="787" spans="1:30" x14ac:dyDescent="0.25">
      <c r="A787" s="85"/>
      <c r="AA787" s="86"/>
      <c r="AB787" s="86"/>
      <c r="AC787" s="86"/>
      <c r="AD787" s="86"/>
    </row>
    <row r="788" spans="1:30" x14ac:dyDescent="0.25">
      <c r="A788" s="85"/>
      <c r="AA788" s="86"/>
      <c r="AB788" s="86"/>
      <c r="AC788" s="86"/>
      <c r="AD788" s="86"/>
    </row>
    <row r="789" spans="1:30" x14ac:dyDescent="0.25">
      <c r="A789" s="85"/>
      <c r="AA789" s="86"/>
      <c r="AB789" s="86"/>
      <c r="AC789" s="86"/>
      <c r="AD789" s="86"/>
    </row>
    <row r="790" spans="1:30" x14ac:dyDescent="0.25">
      <c r="A790" s="85"/>
      <c r="AA790" s="86"/>
      <c r="AB790" s="86"/>
      <c r="AC790" s="86"/>
      <c r="AD790" s="86"/>
    </row>
    <row r="791" spans="1:30" x14ac:dyDescent="0.25">
      <c r="A791" s="85"/>
      <c r="AA791" s="86"/>
      <c r="AB791" s="86"/>
      <c r="AC791" s="86"/>
      <c r="AD791" s="86"/>
    </row>
    <row r="792" spans="1:30" x14ac:dyDescent="0.25">
      <c r="A792" s="85"/>
      <c r="AA792" s="86"/>
      <c r="AB792" s="86"/>
      <c r="AC792" s="86"/>
      <c r="AD792" s="86"/>
    </row>
    <row r="793" spans="1:30" x14ac:dyDescent="0.25">
      <c r="A793" s="85"/>
      <c r="AA793" s="86"/>
      <c r="AB793" s="86"/>
      <c r="AC793" s="86"/>
      <c r="AD793" s="86"/>
    </row>
    <row r="794" spans="1:30" x14ac:dyDescent="0.25">
      <c r="A794" s="85"/>
      <c r="AA794" s="86"/>
      <c r="AB794" s="86"/>
      <c r="AC794" s="86"/>
      <c r="AD794" s="86"/>
    </row>
    <row r="795" spans="1:30" x14ac:dyDescent="0.25">
      <c r="A795" s="85"/>
      <c r="AA795" s="86"/>
      <c r="AB795" s="86"/>
      <c r="AC795" s="86"/>
      <c r="AD795" s="86"/>
    </row>
    <row r="796" spans="1:30" x14ac:dyDescent="0.25">
      <c r="A796" s="85"/>
      <c r="AA796" s="86"/>
      <c r="AB796" s="86"/>
      <c r="AC796" s="86"/>
      <c r="AD796" s="86"/>
    </row>
    <row r="797" spans="1:30" x14ac:dyDescent="0.25">
      <c r="A797" s="85"/>
      <c r="AA797" s="86"/>
      <c r="AB797" s="86"/>
      <c r="AC797" s="86"/>
      <c r="AD797" s="86"/>
    </row>
    <row r="798" spans="1:30" x14ac:dyDescent="0.25">
      <c r="A798" s="85"/>
      <c r="AA798" s="86"/>
      <c r="AB798" s="86"/>
      <c r="AC798" s="86"/>
      <c r="AD798" s="86"/>
    </row>
    <row r="799" spans="1:30" x14ac:dyDescent="0.25">
      <c r="A799" s="85"/>
      <c r="AA799" s="86"/>
      <c r="AB799" s="86"/>
      <c r="AC799" s="86"/>
      <c r="AD799" s="86"/>
    </row>
    <row r="800" spans="1:30" x14ac:dyDescent="0.25">
      <c r="A800" s="85"/>
      <c r="AA800" s="86"/>
      <c r="AB800" s="86"/>
      <c r="AC800" s="86"/>
      <c r="AD800" s="86"/>
    </row>
    <row r="801" spans="1:30" x14ac:dyDescent="0.25">
      <c r="A801" s="85"/>
      <c r="AA801" s="86"/>
      <c r="AB801" s="86"/>
      <c r="AC801" s="86"/>
      <c r="AD801" s="86"/>
    </row>
    <row r="802" spans="1:30" x14ac:dyDescent="0.25">
      <c r="A802" s="85"/>
      <c r="AA802" s="86"/>
      <c r="AB802" s="86"/>
      <c r="AC802" s="86"/>
      <c r="AD802" s="86"/>
    </row>
    <row r="803" spans="1:30" x14ac:dyDescent="0.25">
      <c r="A803" s="85"/>
      <c r="AA803" s="86"/>
      <c r="AB803" s="86"/>
      <c r="AC803" s="86"/>
      <c r="AD803" s="86"/>
    </row>
    <row r="804" spans="1:30" x14ac:dyDescent="0.25">
      <c r="A804" s="85"/>
      <c r="AA804" s="86"/>
      <c r="AB804" s="86"/>
      <c r="AC804" s="86"/>
      <c r="AD804" s="86"/>
    </row>
    <row r="805" spans="1:30" x14ac:dyDescent="0.25">
      <c r="A805" s="85"/>
      <c r="AA805" s="86"/>
      <c r="AB805" s="86"/>
      <c r="AC805" s="86"/>
      <c r="AD805" s="86"/>
    </row>
    <row r="806" spans="1:30" x14ac:dyDescent="0.25">
      <c r="A806" s="85"/>
      <c r="AA806" s="86"/>
      <c r="AB806" s="86"/>
      <c r="AC806" s="86"/>
      <c r="AD806" s="86"/>
    </row>
    <row r="807" spans="1:30" x14ac:dyDescent="0.25">
      <c r="A807" s="85"/>
      <c r="AA807" s="86"/>
      <c r="AB807" s="86"/>
      <c r="AC807" s="86"/>
      <c r="AD807" s="86"/>
    </row>
    <row r="808" spans="1:30" x14ac:dyDescent="0.25">
      <c r="A808" s="85"/>
      <c r="AA808" s="86"/>
      <c r="AB808" s="86"/>
      <c r="AC808" s="86"/>
      <c r="AD808" s="86"/>
    </row>
    <row r="809" spans="1:30" x14ac:dyDescent="0.25">
      <c r="A809" s="85"/>
      <c r="AA809" s="86"/>
      <c r="AB809" s="86"/>
      <c r="AC809" s="86"/>
      <c r="AD809" s="86"/>
    </row>
    <row r="810" spans="1:30" x14ac:dyDescent="0.25">
      <c r="A810" s="85"/>
      <c r="AA810" s="86"/>
      <c r="AB810" s="86"/>
      <c r="AC810" s="86"/>
      <c r="AD810" s="86"/>
    </row>
    <row r="811" spans="1:30" x14ac:dyDescent="0.25">
      <c r="A811" s="85"/>
      <c r="AA811" s="86"/>
      <c r="AB811" s="86"/>
      <c r="AC811" s="86"/>
      <c r="AD811" s="86"/>
    </row>
    <row r="812" spans="1:30" x14ac:dyDescent="0.25">
      <c r="A812" s="85"/>
      <c r="AA812" s="86"/>
      <c r="AB812" s="86"/>
      <c r="AC812" s="86"/>
      <c r="AD812" s="86"/>
    </row>
    <row r="813" spans="1:30" x14ac:dyDescent="0.25">
      <c r="A813" s="85"/>
      <c r="AA813" s="86"/>
      <c r="AB813" s="86"/>
      <c r="AC813" s="86"/>
      <c r="AD813" s="86"/>
    </row>
    <row r="814" spans="1:30" x14ac:dyDescent="0.25">
      <c r="A814" s="85"/>
      <c r="AA814" s="86"/>
      <c r="AB814" s="86"/>
      <c r="AC814" s="86"/>
      <c r="AD814" s="86"/>
    </row>
    <row r="815" spans="1:30" x14ac:dyDescent="0.25">
      <c r="A815" s="85"/>
      <c r="AA815" s="86"/>
      <c r="AB815" s="86"/>
      <c r="AC815" s="86"/>
      <c r="AD815" s="86"/>
    </row>
    <row r="816" spans="1:30" x14ac:dyDescent="0.25">
      <c r="A816" s="85"/>
      <c r="AA816" s="86"/>
      <c r="AB816" s="86"/>
      <c r="AC816" s="86"/>
      <c r="AD816" s="86"/>
    </row>
    <row r="817" spans="1:30" x14ac:dyDescent="0.25">
      <c r="A817" s="85"/>
      <c r="AA817" s="86"/>
      <c r="AB817" s="86"/>
      <c r="AC817" s="86"/>
      <c r="AD817" s="86"/>
    </row>
    <row r="818" spans="1:30" x14ac:dyDescent="0.25">
      <c r="A818" s="85"/>
      <c r="AA818" s="86"/>
      <c r="AB818" s="86"/>
      <c r="AC818" s="86"/>
      <c r="AD818" s="86"/>
    </row>
    <row r="819" spans="1:30" x14ac:dyDescent="0.25">
      <c r="A819" s="85"/>
      <c r="AA819" s="86"/>
      <c r="AB819" s="86"/>
      <c r="AC819" s="86"/>
      <c r="AD819" s="86"/>
    </row>
    <row r="820" spans="1:30" x14ac:dyDescent="0.25">
      <c r="A820" s="85"/>
      <c r="AA820" s="86"/>
      <c r="AB820" s="86"/>
      <c r="AC820" s="86"/>
      <c r="AD820" s="86"/>
    </row>
    <row r="821" spans="1:30" x14ac:dyDescent="0.25">
      <c r="A821" s="85"/>
      <c r="AA821" s="86"/>
      <c r="AB821" s="86"/>
      <c r="AC821" s="86"/>
      <c r="AD821" s="86"/>
    </row>
    <row r="822" spans="1:30" x14ac:dyDescent="0.25">
      <c r="A822" s="85"/>
      <c r="AA822" s="86"/>
      <c r="AB822" s="86"/>
      <c r="AC822" s="86"/>
      <c r="AD822" s="86"/>
    </row>
    <row r="823" spans="1:30" x14ac:dyDescent="0.25">
      <c r="A823" s="85"/>
      <c r="AA823" s="86"/>
      <c r="AB823" s="86"/>
      <c r="AC823" s="86"/>
      <c r="AD823" s="86"/>
    </row>
    <row r="824" spans="1:30" x14ac:dyDescent="0.25">
      <c r="A824" s="85"/>
      <c r="AA824" s="86"/>
      <c r="AB824" s="86"/>
      <c r="AC824" s="86"/>
      <c r="AD824" s="86"/>
    </row>
    <row r="825" spans="1:30" x14ac:dyDescent="0.25">
      <c r="A825" s="85"/>
      <c r="AA825" s="86"/>
      <c r="AB825" s="86"/>
      <c r="AC825" s="86"/>
      <c r="AD825" s="86"/>
    </row>
    <row r="826" spans="1:30" x14ac:dyDescent="0.25">
      <c r="A826" s="85"/>
      <c r="AA826" s="86"/>
      <c r="AB826" s="86"/>
      <c r="AC826" s="86"/>
      <c r="AD826" s="86"/>
    </row>
    <row r="827" spans="1:30" x14ac:dyDescent="0.25">
      <c r="A827" s="85"/>
      <c r="AA827" s="86"/>
      <c r="AB827" s="86"/>
      <c r="AC827" s="86"/>
      <c r="AD827" s="86"/>
    </row>
    <row r="828" spans="1:30" x14ac:dyDescent="0.25">
      <c r="A828" s="85"/>
      <c r="AA828" s="86"/>
      <c r="AB828" s="86"/>
      <c r="AC828" s="86"/>
      <c r="AD828" s="86"/>
    </row>
    <row r="829" spans="1:30" x14ac:dyDescent="0.25">
      <c r="A829" s="85"/>
      <c r="AA829" s="86"/>
      <c r="AB829" s="86"/>
      <c r="AC829" s="86"/>
      <c r="AD829" s="86"/>
    </row>
    <row r="830" spans="1:30" x14ac:dyDescent="0.25">
      <c r="A830" s="85"/>
      <c r="AA830" s="86"/>
      <c r="AB830" s="86"/>
      <c r="AC830" s="86"/>
      <c r="AD830" s="86"/>
    </row>
    <row r="831" spans="1:30" x14ac:dyDescent="0.25">
      <c r="A831" s="85"/>
      <c r="AA831" s="86"/>
      <c r="AB831" s="86"/>
      <c r="AC831" s="86"/>
      <c r="AD831" s="86"/>
    </row>
    <row r="832" spans="1:30" x14ac:dyDescent="0.25">
      <c r="A832" s="85"/>
      <c r="AA832" s="86"/>
      <c r="AB832" s="86"/>
      <c r="AC832" s="86"/>
      <c r="AD832" s="86"/>
    </row>
    <row r="833" spans="1:30" x14ac:dyDescent="0.25">
      <c r="A833" s="85"/>
      <c r="AA833" s="86"/>
      <c r="AB833" s="86"/>
      <c r="AC833" s="86"/>
      <c r="AD833" s="86"/>
    </row>
    <row r="834" spans="1:30" x14ac:dyDescent="0.25">
      <c r="A834" s="85"/>
      <c r="AA834" s="86"/>
      <c r="AB834" s="86"/>
      <c r="AC834" s="86"/>
      <c r="AD834" s="86"/>
    </row>
    <row r="835" spans="1:30" x14ac:dyDescent="0.25">
      <c r="A835" s="85"/>
      <c r="AA835" s="86"/>
      <c r="AB835" s="86"/>
      <c r="AC835" s="86"/>
      <c r="AD835" s="86"/>
    </row>
    <row r="836" spans="1:30" x14ac:dyDescent="0.25">
      <c r="A836" s="85"/>
      <c r="AA836" s="86"/>
      <c r="AB836" s="86"/>
      <c r="AC836" s="86"/>
      <c r="AD836" s="86"/>
    </row>
    <row r="837" spans="1:30" x14ac:dyDescent="0.25">
      <c r="A837" s="85"/>
      <c r="AA837" s="86"/>
      <c r="AB837" s="86"/>
      <c r="AC837" s="86"/>
      <c r="AD837" s="86"/>
    </row>
    <row r="838" spans="1:30" x14ac:dyDescent="0.25">
      <c r="A838" s="85"/>
      <c r="AA838" s="86"/>
      <c r="AB838" s="86"/>
      <c r="AC838" s="86"/>
      <c r="AD838" s="86"/>
    </row>
    <row r="839" spans="1:30" x14ac:dyDescent="0.25">
      <c r="A839" s="85"/>
      <c r="AA839" s="86"/>
      <c r="AB839" s="86"/>
      <c r="AC839" s="86"/>
      <c r="AD839" s="86"/>
    </row>
    <row r="840" spans="1:30" x14ac:dyDescent="0.25">
      <c r="A840" s="85"/>
      <c r="AA840" s="86"/>
      <c r="AB840" s="86"/>
      <c r="AC840" s="86"/>
      <c r="AD840" s="86"/>
    </row>
    <row r="841" spans="1:30" x14ac:dyDescent="0.25">
      <c r="A841" s="85"/>
      <c r="AA841" s="86"/>
      <c r="AB841" s="86"/>
      <c r="AC841" s="86"/>
      <c r="AD841" s="86"/>
    </row>
    <row r="842" spans="1:30" x14ac:dyDescent="0.25">
      <c r="A842" s="85"/>
      <c r="AA842" s="86"/>
      <c r="AB842" s="86"/>
      <c r="AC842" s="86"/>
      <c r="AD842" s="86"/>
    </row>
    <row r="843" spans="1:30" x14ac:dyDescent="0.25">
      <c r="A843" s="85"/>
      <c r="AA843" s="86"/>
      <c r="AB843" s="86"/>
      <c r="AC843" s="86"/>
      <c r="AD843" s="86"/>
    </row>
    <row r="844" spans="1:30" x14ac:dyDescent="0.25">
      <c r="A844" s="85"/>
      <c r="AA844" s="86"/>
      <c r="AB844" s="86"/>
      <c r="AC844" s="86"/>
      <c r="AD844" s="86"/>
    </row>
    <row r="845" spans="1:30" x14ac:dyDescent="0.25">
      <c r="A845" s="85"/>
      <c r="AA845" s="86"/>
      <c r="AB845" s="86"/>
      <c r="AC845" s="86"/>
      <c r="AD845" s="86"/>
    </row>
    <row r="846" spans="1:30" x14ac:dyDescent="0.25">
      <c r="A846" s="85"/>
      <c r="AA846" s="86"/>
      <c r="AB846" s="86"/>
      <c r="AC846" s="86"/>
      <c r="AD846" s="86"/>
    </row>
    <row r="847" spans="1:30" x14ac:dyDescent="0.25">
      <c r="A847" s="85"/>
      <c r="AA847" s="86"/>
      <c r="AB847" s="86"/>
      <c r="AC847" s="86"/>
      <c r="AD847" s="86"/>
    </row>
    <row r="848" spans="1:30" x14ac:dyDescent="0.25">
      <c r="A848" s="85"/>
      <c r="AA848" s="86"/>
      <c r="AB848" s="86"/>
      <c r="AC848" s="86"/>
      <c r="AD848" s="86"/>
    </row>
    <row r="849" spans="1:30" x14ac:dyDescent="0.25">
      <c r="A849" s="85"/>
      <c r="AA849" s="86"/>
      <c r="AB849" s="86"/>
      <c r="AC849" s="86"/>
      <c r="AD849" s="86"/>
    </row>
    <row r="850" spans="1:30" x14ac:dyDescent="0.25">
      <c r="A850" s="85"/>
      <c r="AA850" s="86"/>
      <c r="AB850" s="86"/>
      <c r="AC850" s="86"/>
      <c r="AD850" s="86"/>
    </row>
    <row r="851" spans="1:30" x14ac:dyDescent="0.25">
      <c r="A851" s="85"/>
      <c r="AA851" s="86"/>
      <c r="AB851" s="86"/>
      <c r="AC851" s="86"/>
      <c r="AD851" s="86"/>
    </row>
    <row r="852" spans="1:30" x14ac:dyDescent="0.25">
      <c r="A852" s="85"/>
      <c r="AA852" s="86"/>
      <c r="AB852" s="86"/>
      <c r="AC852" s="86"/>
      <c r="AD852" s="86"/>
    </row>
    <row r="853" spans="1:30" x14ac:dyDescent="0.25">
      <c r="A853" s="85"/>
      <c r="AA853" s="86"/>
      <c r="AB853" s="86"/>
      <c r="AC853" s="86"/>
      <c r="AD853" s="86"/>
    </row>
    <row r="854" spans="1:30" x14ac:dyDescent="0.25">
      <c r="A854" s="85"/>
      <c r="AA854" s="86"/>
      <c r="AB854" s="86"/>
      <c r="AC854" s="86"/>
      <c r="AD854" s="86"/>
    </row>
    <row r="855" spans="1:30" x14ac:dyDescent="0.25">
      <c r="A855" s="85"/>
      <c r="AA855" s="86"/>
      <c r="AB855" s="86"/>
      <c r="AC855" s="86"/>
      <c r="AD855" s="86"/>
    </row>
    <row r="856" spans="1:30" x14ac:dyDescent="0.25">
      <c r="A856" s="85"/>
      <c r="AA856" s="86"/>
      <c r="AB856" s="86"/>
      <c r="AC856" s="86"/>
      <c r="AD856" s="86"/>
    </row>
    <row r="857" spans="1:30" x14ac:dyDescent="0.25">
      <c r="A857" s="85"/>
      <c r="AA857" s="86"/>
      <c r="AB857" s="86"/>
      <c r="AC857" s="86"/>
      <c r="AD857" s="86"/>
    </row>
    <row r="858" spans="1:30" x14ac:dyDescent="0.25">
      <c r="A858" s="85"/>
      <c r="AA858" s="86"/>
      <c r="AB858" s="86"/>
      <c r="AC858" s="86"/>
      <c r="AD858" s="86"/>
    </row>
    <row r="859" spans="1:30" x14ac:dyDescent="0.25">
      <c r="A859" s="85"/>
      <c r="AA859" s="86"/>
      <c r="AB859" s="86"/>
      <c r="AC859" s="86"/>
      <c r="AD859" s="86"/>
    </row>
    <row r="860" spans="1:30" x14ac:dyDescent="0.25">
      <c r="A860" s="85"/>
      <c r="AA860" s="86"/>
      <c r="AB860" s="86"/>
      <c r="AC860" s="86"/>
      <c r="AD860" s="86"/>
    </row>
    <row r="861" spans="1:30" x14ac:dyDescent="0.25">
      <c r="A861" s="85"/>
      <c r="AA861" s="86"/>
      <c r="AB861" s="86"/>
      <c r="AC861" s="86"/>
      <c r="AD861" s="86"/>
    </row>
    <row r="862" spans="1:30" x14ac:dyDescent="0.25">
      <c r="A862" s="85"/>
      <c r="AA862" s="86"/>
      <c r="AB862" s="86"/>
      <c r="AC862" s="86"/>
      <c r="AD862" s="86"/>
    </row>
    <row r="863" spans="1:30" x14ac:dyDescent="0.25">
      <c r="A863" s="85"/>
      <c r="AA863" s="86"/>
      <c r="AB863" s="86"/>
      <c r="AC863" s="86"/>
      <c r="AD863" s="86"/>
    </row>
    <row r="864" spans="1:30" x14ac:dyDescent="0.25">
      <c r="A864" s="85"/>
      <c r="AA864" s="86"/>
      <c r="AB864" s="86"/>
      <c r="AC864" s="86"/>
      <c r="AD864" s="86"/>
    </row>
    <row r="865" spans="1:30" x14ac:dyDescent="0.25">
      <c r="A865" s="85"/>
      <c r="AA865" s="86"/>
      <c r="AB865" s="86"/>
      <c r="AC865" s="86"/>
      <c r="AD865" s="86"/>
    </row>
    <row r="866" spans="1:30" x14ac:dyDescent="0.25">
      <c r="A866" s="85"/>
      <c r="AA866" s="86"/>
      <c r="AB866" s="86"/>
      <c r="AC866" s="86"/>
      <c r="AD866" s="86"/>
    </row>
    <row r="867" spans="1:30" x14ac:dyDescent="0.25">
      <c r="A867" s="85"/>
      <c r="AA867" s="86"/>
      <c r="AB867" s="86"/>
      <c r="AC867" s="86"/>
      <c r="AD867" s="86"/>
    </row>
    <row r="868" spans="1:30" x14ac:dyDescent="0.25">
      <c r="A868" s="85"/>
      <c r="AA868" s="86"/>
      <c r="AB868" s="86"/>
      <c r="AC868" s="86"/>
      <c r="AD868" s="86"/>
    </row>
    <row r="869" spans="1:30" x14ac:dyDescent="0.25">
      <c r="A869" s="85"/>
      <c r="AA869" s="86"/>
      <c r="AB869" s="86"/>
      <c r="AC869" s="86"/>
      <c r="AD869" s="86"/>
    </row>
    <row r="870" spans="1:30" x14ac:dyDescent="0.25">
      <c r="A870" s="85"/>
      <c r="AA870" s="86"/>
      <c r="AB870" s="86"/>
      <c r="AC870" s="86"/>
      <c r="AD870" s="86"/>
    </row>
    <row r="871" spans="1:30" x14ac:dyDescent="0.25">
      <c r="A871" s="85"/>
      <c r="AA871" s="86"/>
      <c r="AB871" s="86"/>
      <c r="AC871" s="86"/>
      <c r="AD871" s="86"/>
    </row>
    <row r="872" spans="1:30" x14ac:dyDescent="0.25">
      <c r="A872" s="85"/>
      <c r="AA872" s="86"/>
      <c r="AB872" s="86"/>
      <c r="AC872" s="86"/>
      <c r="AD872" s="86"/>
    </row>
    <row r="873" spans="1:30" x14ac:dyDescent="0.25">
      <c r="A873" s="85"/>
      <c r="AA873" s="86"/>
      <c r="AB873" s="86"/>
      <c r="AC873" s="86"/>
      <c r="AD873" s="86"/>
    </row>
    <row r="874" spans="1:30" x14ac:dyDescent="0.25">
      <c r="A874" s="85"/>
      <c r="AA874" s="86"/>
      <c r="AB874" s="86"/>
      <c r="AC874" s="86"/>
      <c r="AD874" s="86"/>
    </row>
    <row r="875" spans="1:30" x14ac:dyDescent="0.25">
      <c r="A875" s="85"/>
      <c r="AA875" s="86"/>
      <c r="AB875" s="86"/>
      <c r="AC875" s="86"/>
      <c r="AD875" s="86"/>
    </row>
    <row r="876" spans="1:30" x14ac:dyDescent="0.25">
      <c r="A876" s="85"/>
      <c r="AA876" s="86"/>
      <c r="AB876" s="86"/>
      <c r="AC876" s="86"/>
      <c r="AD876" s="86"/>
    </row>
    <row r="877" spans="1:30" x14ac:dyDescent="0.25">
      <c r="A877" s="85"/>
      <c r="AA877" s="86"/>
      <c r="AB877" s="86"/>
      <c r="AC877" s="86"/>
      <c r="AD877" s="86"/>
    </row>
    <row r="878" spans="1:30" x14ac:dyDescent="0.25">
      <c r="A878" s="85"/>
      <c r="AA878" s="86"/>
      <c r="AB878" s="86"/>
      <c r="AC878" s="86"/>
      <c r="AD878" s="86"/>
    </row>
    <row r="879" spans="1:30" x14ac:dyDescent="0.25">
      <c r="A879" s="85"/>
      <c r="AA879" s="86"/>
      <c r="AB879" s="86"/>
      <c r="AC879" s="86"/>
      <c r="AD879" s="86"/>
    </row>
    <row r="880" spans="1:30" x14ac:dyDescent="0.25">
      <c r="A880" s="85"/>
      <c r="AA880" s="86"/>
      <c r="AB880" s="86"/>
      <c r="AC880" s="86"/>
      <c r="AD880" s="86"/>
    </row>
    <row r="881" spans="1:30" x14ac:dyDescent="0.25">
      <c r="A881" s="85"/>
      <c r="AA881" s="86"/>
      <c r="AB881" s="86"/>
      <c r="AC881" s="86"/>
      <c r="AD881" s="86"/>
    </row>
    <row r="882" spans="1:30" x14ac:dyDescent="0.25">
      <c r="A882" s="85"/>
      <c r="AA882" s="86"/>
      <c r="AB882" s="86"/>
      <c r="AC882" s="86"/>
      <c r="AD882" s="86"/>
    </row>
    <row r="883" spans="1:30" x14ac:dyDescent="0.25">
      <c r="A883" s="85"/>
      <c r="AA883" s="86"/>
      <c r="AB883" s="86"/>
      <c r="AC883" s="86"/>
      <c r="AD883" s="86"/>
    </row>
    <row r="884" spans="1:30" x14ac:dyDescent="0.25">
      <c r="A884" s="85"/>
      <c r="AA884" s="86"/>
      <c r="AB884" s="86"/>
      <c r="AC884" s="86"/>
      <c r="AD884" s="86"/>
    </row>
    <row r="885" spans="1:30" x14ac:dyDescent="0.25">
      <c r="A885" s="85"/>
      <c r="AA885" s="86"/>
      <c r="AB885" s="86"/>
      <c r="AC885" s="86"/>
      <c r="AD885" s="86"/>
    </row>
    <row r="886" spans="1:30" x14ac:dyDescent="0.25">
      <c r="A886" s="85"/>
      <c r="AA886" s="86"/>
      <c r="AB886" s="86"/>
      <c r="AC886" s="86"/>
      <c r="AD886" s="86"/>
    </row>
    <row r="887" spans="1:30" x14ac:dyDescent="0.25">
      <c r="A887" s="85"/>
      <c r="AA887" s="86"/>
      <c r="AB887" s="86"/>
      <c r="AC887" s="86"/>
      <c r="AD887" s="86"/>
    </row>
    <row r="888" spans="1:30" x14ac:dyDescent="0.25">
      <c r="A888" s="85"/>
      <c r="AA888" s="86"/>
      <c r="AB888" s="86"/>
      <c r="AC888" s="86"/>
      <c r="AD888" s="86"/>
    </row>
    <row r="889" spans="1:30" x14ac:dyDescent="0.25">
      <c r="A889" s="85"/>
      <c r="AA889" s="86"/>
      <c r="AB889" s="86"/>
      <c r="AC889" s="86"/>
      <c r="AD889" s="86"/>
    </row>
    <row r="890" spans="1:30" x14ac:dyDescent="0.25">
      <c r="A890" s="85"/>
      <c r="AA890" s="86"/>
      <c r="AB890" s="86"/>
      <c r="AC890" s="86"/>
      <c r="AD890" s="86"/>
    </row>
    <row r="891" spans="1:30" x14ac:dyDescent="0.25">
      <c r="A891" s="85"/>
      <c r="AA891" s="86"/>
      <c r="AB891" s="86"/>
      <c r="AC891" s="86"/>
      <c r="AD891" s="86"/>
    </row>
    <row r="892" spans="1:30" x14ac:dyDescent="0.25">
      <c r="A892" s="85"/>
      <c r="AA892" s="86"/>
      <c r="AB892" s="86"/>
      <c r="AC892" s="86"/>
      <c r="AD892" s="86"/>
    </row>
    <row r="893" spans="1:30" x14ac:dyDescent="0.25">
      <c r="A893" s="85"/>
      <c r="AA893" s="86"/>
      <c r="AB893" s="86"/>
      <c r="AC893" s="86"/>
      <c r="AD893" s="86"/>
    </row>
    <row r="894" spans="1:30" x14ac:dyDescent="0.25">
      <c r="A894" s="85"/>
      <c r="AA894" s="86"/>
      <c r="AB894" s="86"/>
      <c r="AC894" s="86"/>
      <c r="AD894" s="86"/>
    </row>
    <row r="895" spans="1:30" x14ac:dyDescent="0.25">
      <c r="A895" s="85"/>
      <c r="AA895" s="86"/>
      <c r="AB895" s="86"/>
      <c r="AC895" s="86"/>
      <c r="AD895" s="86"/>
    </row>
    <row r="896" spans="1:30" x14ac:dyDescent="0.25">
      <c r="A896" s="85"/>
      <c r="AA896" s="86"/>
      <c r="AB896" s="86"/>
      <c r="AC896" s="86"/>
      <c r="AD896" s="86"/>
    </row>
    <row r="897" spans="1:30" x14ac:dyDescent="0.25">
      <c r="A897" s="85"/>
      <c r="AA897" s="86"/>
      <c r="AB897" s="86"/>
      <c r="AC897" s="86"/>
      <c r="AD897" s="86"/>
    </row>
    <row r="898" spans="1:30" x14ac:dyDescent="0.25">
      <c r="A898" s="85"/>
      <c r="AA898" s="86"/>
      <c r="AB898" s="86"/>
      <c r="AC898" s="86"/>
      <c r="AD898" s="86"/>
    </row>
    <row r="899" spans="1:30" x14ac:dyDescent="0.25">
      <c r="A899" s="85"/>
      <c r="AA899" s="86"/>
      <c r="AB899" s="86"/>
      <c r="AC899" s="86"/>
      <c r="AD899" s="86"/>
    </row>
    <row r="900" spans="1:30" x14ac:dyDescent="0.25">
      <c r="A900" s="85"/>
      <c r="AA900" s="86"/>
      <c r="AB900" s="86"/>
      <c r="AC900" s="86"/>
      <c r="AD900" s="86"/>
    </row>
    <row r="901" spans="1:30" x14ac:dyDescent="0.25">
      <c r="A901" s="85"/>
      <c r="AA901" s="86"/>
      <c r="AB901" s="86"/>
      <c r="AC901" s="86"/>
      <c r="AD901" s="86"/>
    </row>
    <row r="902" spans="1:30" x14ac:dyDescent="0.25">
      <c r="A902" s="85"/>
      <c r="AA902" s="86"/>
      <c r="AB902" s="86"/>
      <c r="AC902" s="86"/>
      <c r="AD902" s="86"/>
    </row>
    <row r="903" spans="1:30" x14ac:dyDescent="0.25">
      <c r="A903" s="85"/>
      <c r="AA903" s="86"/>
      <c r="AB903" s="86"/>
      <c r="AC903" s="86"/>
      <c r="AD903" s="86"/>
    </row>
    <row r="904" spans="1:30" x14ac:dyDescent="0.25">
      <c r="A904" s="85"/>
      <c r="AA904" s="86"/>
      <c r="AB904" s="86"/>
      <c r="AC904" s="86"/>
      <c r="AD904" s="86"/>
    </row>
    <row r="905" spans="1:30" x14ac:dyDescent="0.25">
      <c r="A905" s="85"/>
      <c r="AA905" s="86"/>
      <c r="AB905" s="86"/>
      <c r="AC905" s="86"/>
      <c r="AD905" s="86"/>
    </row>
    <row r="906" spans="1:30" x14ac:dyDescent="0.25">
      <c r="A906" s="85"/>
      <c r="AA906" s="86"/>
      <c r="AB906" s="86"/>
      <c r="AC906" s="86"/>
      <c r="AD906" s="86"/>
    </row>
    <row r="907" spans="1:30" x14ac:dyDescent="0.25">
      <c r="A907" s="85"/>
      <c r="AA907" s="86"/>
      <c r="AB907" s="86"/>
      <c r="AC907" s="86"/>
      <c r="AD907" s="86"/>
    </row>
    <row r="908" spans="1:30" x14ac:dyDescent="0.25">
      <c r="A908" s="85"/>
      <c r="AA908" s="86"/>
      <c r="AB908" s="86"/>
      <c r="AC908" s="86"/>
      <c r="AD908" s="86"/>
    </row>
    <row r="909" spans="1:30" x14ac:dyDescent="0.25">
      <c r="A909" s="85"/>
      <c r="AA909" s="86"/>
      <c r="AB909" s="86"/>
      <c r="AC909" s="86"/>
      <c r="AD909" s="86"/>
    </row>
    <row r="910" spans="1:30" x14ac:dyDescent="0.25">
      <c r="A910" s="85"/>
      <c r="AA910" s="86"/>
      <c r="AB910" s="86"/>
      <c r="AC910" s="86"/>
      <c r="AD910" s="86"/>
    </row>
    <row r="911" spans="1:30" x14ac:dyDescent="0.25">
      <c r="A911" s="85"/>
      <c r="AA911" s="86"/>
      <c r="AB911" s="86"/>
      <c r="AC911" s="86"/>
      <c r="AD911" s="86"/>
    </row>
    <row r="912" spans="1:30" x14ac:dyDescent="0.25">
      <c r="A912" s="85"/>
      <c r="AA912" s="86"/>
      <c r="AB912" s="86"/>
      <c r="AC912" s="86"/>
      <c r="AD912" s="86"/>
    </row>
    <row r="913" spans="1:30" x14ac:dyDescent="0.25">
      <c r="A913" s="85"/>
      <c r="AA913" s="86"/>
      <c r="AB913" s="86"/>
      <c r="AC913" s="86"/>
      <c r="AD913" s="86"/>
    </row>
    <row r="914" spans="1:30" x14ac:dyDescent="0.25">
      <c r="A914" s="85"/>
      <c r="AA914" s="86"/>
      <c r="AB914" s="86"/>
      <c r="AC914" s="86"/>
      <c r="AD914" s="86"/>
    </row>
    <row r="915" spans="1:30" x14ac:dyDescent="0.25">
      <c r="A915" s="85"/>
      <c r="AA915" s="86"/>
      <c r="AB915" s="86"/>
      <c r="AC915" s="86"/>
      <c r="AD915" s="86"/>
    </row>
    <row r="916" spans="1:30" x14ac:dyDescent="0.25">
      <c r="A916" s="85"/>
      <c r="AA916" s="86"/>
      <c r="AB916" s="86"/>
      <c r="AC916" s="86"/>
      <c r="AD916" s="86"/>
    </row>
    <row r="917" spans="1:30" x14ac:dyDescent="0.25">
      <c r="A917" s="85"/>
      <c r="AA917" s="86"/>
      <c r="AB917" s="86"/>
      <c r="AC917" s="86"/>
      <c r="AD917" s="86"/>
    </row>
    <row r="918" spans="1:30" x14ac:dyDescent="0.25">
      <c r="A918" s="85"/>
      <c r="AA918" s="86"/>
      <c r="AB918" s="86"/>
      <c r="AC918" s="86"/>
      <c r="AD918" s="86"/>
    </row>
    <row r="919" spans="1:30" x14ac:dyDescent="0.25">
      <c r="A919" s="85"/>
      <c r="AA919" s="86"/>
      <c r="AB919" s="86"/>
      <c r="AC919" s="86"/>
      <c r="AD919" s="86"/>
    </row>
    <row r="920" spans="1:30" x14ac:dyDescent="0.25">
      <c r="A920" s="85"/>
      <c r="AA920" s="86"/>
      <c r="AB920" s="86"/>
      <c r="AC920" s="86"/>
      <c r="AD920" s="86"/>
    </row>
    <row r="921" spans="1:30" x14ac:dyDescent="0.25">
      <c r="A921" s="85"/>
      <c r="AA921" s="86"/>
      <c r="AB921" s="86"/>
      <c r="AC921" s="86"/>
      <c r="AD921" s="86"/>
    </row>
    <row r="922" spans="1:30" x14ac:dyDescent="0.25">
      <c r="A922" s="85"/>
      <c r="AA922" s="86"/>
      <c r="AB922" s="86"/>
      <c r="AC922" s="86"/>
      <c r="AD922" s="86"/>
    </row>
    <row r="923" spans="1:30" x14ac:dyDescent="0.25">
      <c r="A923" s="85"/>
      <c r="AA923" s="86"/>
      <c r="AB923" s="86"/>
      <c r="AC923" s="86"/>
      <c r="AD923" s="86"/>
    </row>
    <row r="924" spans="1:30" x14ac:dyDescent="0.25">
      <c r="A924" s="85"/>
      <c r="AA924" s="86"/>
      <c r="AB924" s="86"/>
      <c r="AC924" s="86"/>
      <c r="AD924" s="86"/>
    </row>
    <row r="925" spans="1:30" x14ac:dyDescent="0.25">
      <c r="A925" s="85"/>
      <c r="AA925" s="86"/>
      <c r="AB925" s="86"/>
      <c r="AC925" s="86"/>
      <c r="AD925" s="86"/>
    </row>
    <row r="926" spans="1:30" x14ac:dyDescent="0.25">
      <c r="A926" s="85"/>
      <c r="AA926" s="86"/>
      <c r="AB926" s="86"/>
      <c r="AC926" s="86"/>
      <c r="AD926" s="86"/>
    </row>
    <row r="927" spans="1:30" x14ac:dyDescent="0.25">
      <c r="A927" s="85"/>
      <c r="AA927" s="86"/>
      <c r="AB927" s="86"/>
      <c r="AC927" s="86"/>
      <c r="AD927" s="86"/>
    </row>
    <row r="928" spans="1:30" x14ac:dyDescent="0.25">
      <c r="A928" s="85"/>
      <c r="AA928" s="86"/>
      <c r="AB928" s="86"/>
      <c r="AC928" s="86"/>
      <c r="AD928" s="86"/>
    </row>
    <row r="929" spans="1:30" x14ac:dyDescent="0.25">
      <c r="A929" s="85"/>
      <c r="AA929" s="86"/>
      <c r="AB929" s="86"/>
      <c r="AC929" s="86"/>
      <c r="AD929" s="86"/>
    </row>
    <row r="930" spans="1:30" x14ac:dyDescent="0.25">
      <c r="A930" s="85"/>
      <c r="AA930" s="86"/>
      <c r="AB930" s="86"/>
      <c r="AC930" s="86"/>
      <c r="AD930" s="86"/>
    </row>
    <row r="931" spans="1:30" x14ac:dyDescent="0.25">
      <c r="A931" s="85"/>
      <c r="AA931" s="86"/>
      <c r="AB931" s="86"/>
      <c r="AC931" s="86"/>
      <c r="AD931" s="86"/>
    </row>
    <row r="932" spans="1:30" x14ac:dyDescent="0.25">
      <c r="A932" s="85"/>
      <c r="AA932" s="86"/>
      <c r="AB932" s="86"/>
      <c r="AC932" s="86"/>
      <c r="AD932" s="86"/>
    </row>
    <row r="933" spans="1:30" x14ac:dyDescent="0.25">
      <c r="A933" s="85"/>
      <c r="AA933" s="86"/>
      <c r="AB933" s="86"/>
      <c r="AC933" s="86"/>
      <c r="AD933" s="86"/>
    </row>
    <row r="934" spans="1:30" x14ac:dyDescent="0.25">
      <c r="A934" s="85"/>
      <c r="AA934" s="86"/>
      <c r="AB934" s="86"/>
      <c r="AC934" s="86"/>
      <c r="AD934" s="86"/>
    </row>
    <row r="935" spans="1:30" x14ac:dyDescent="0.25">
      <c r="A935" s="85"/>
      <c r="AA935" s="86"/>
      <c r="AB935" s="86"/>
      <c r="AC935" s="86"/>
      <c r="AD935" s="86"/>
    </row>
    <row r="936" spans="1:30" x14ac:dyDescent="0.25">
      <c r="A936" s="85"/>
      <c r="AA936" s="86"/>
      <c r="AB936" s="86"/>
      <c r="AC936" s="86"/>
      <c r="AD936" s="86"/>
    </row>
    <row r="937" spans="1:30" x14ac:dyDescent="0.25">
      <c r="A937" s="85"/>
      <c r="AA937" s="86"/>
      <c r="AB937" s="86"/>
      <c r="AC937" s="86"/>
      <c r="AD937" s="86"/>
    </row>
    <row r="938" spans="1:30" x14ac:dyDescent="0.25">
      <c r="A938" s="85"/>
      <c r="AA938" s="86"/>
      <c r="AB938" s="86"/>
      <c r="AC938" s="86"/>
      <c r="AD938" s="86"/>
    </row>
    <row r="939" spans="1:30" x14ac:dyDescent="0.25">
      <c r="A939" s="85"/>
      <c r="AA939" s="86"/>
      <c r="AB939" s="86"/>
      <c r="AC939" s="86"/>
      <c r="AD939" s="86"/>
    </row>
    <row r="940" spans="1:30" x14ac:dyDescent="0.25">
      <c r="A940" s="85"/>
      <c r="AA940" s="86"/>
      <c r="AB940" s="86"/>
      <c r="AC940" s="86"/>
      <c r="AD940" s="86"/>
    </row>
    <row r="941" spans="1:30" x14ac:dyDescent="0.25">
      <c r="A941" s="85"/>
      <c r="AA941" s="86"/>
      <c r="AB941" s="86"/>
      <c r="AC941" s="86"/>
      <c r="AD941" s="86"/>
    </row>
    <row r="942" spans="1:30" x14ac:dyDescent="0.25">
      <c r="A942" s="85"/>
      <c r="AA942" s="86"/>
      <c r="AB942" s="86"/>
      <c r="AC942" s="86"/>
      <c r="AD942" s="86"/>
    </row>
    <row r="943" spans="1:30" x14ac:dyDescent="0.25">
      <c r="A943" s="85"/>
      <c r="AA943" s="86"/>
      <c r="AB943" s="86"/>
      <c r="AC943" s="86"/>
      <c r="AD943" s="86"/>
    </row>
    <row r="944" spans="1:30" x14ac:dyDescent="0.25">
      <c r="A944" s="85"/>
      <c r="AA944" s="86"/>
      <c r="AB944" s="86"/>
      <c r="AC944" s="86"/>
      <c r="AD944" s="86"/>
    </row>
    <row r="945" spans="1:30" x14ac:dyDescent="0.25">
      <c r="A945" s="85"/>
      <c r="AA945" s="86"/>
      <c r="AB945" s="86"/>
      <c r="AC945" s="86"/>
      <c r="AD945" s="86"/>
    </row>
    <row r="946" spans="1:30" x14ac:dyDescent="0.25">
      <c r="A946" s="85"/>
      <c r="AA946" s="86"/>
      <c r="AB946" s="86"/>
      <c r="AC946" s="86"/>
      <c r="AD946" s="86"/>
    </row>
    <row r="947" spans="1:30" x14ac:dyDescent="0.25">
      <c r="A947" s="85"/>
      <c r="AA947" s="86"/>
      <c r="AB947" s="86"/>
      <c r="AC947" s="86"/>
      <c r="AD947" s="86"/>
    </row>
    <row r="948" spans="1:30" x14ac:dyDescent="0.25">
      <c r="A948" s="85"/>
      <c r="AA948" s="86"/>
      <c r="AB948" s="86"/>
      <c r="AC948" s="86"/>
      <c r="AD948" s="86"/>
    </row>
    <row r="949" spans="1:30" x14ac:dyDescent="0.25">
      <c r="A949" s="85"/>
      <c r="AA949" s="86"/>
      <c r="AB949" s="86"/>
      <c r="AC949" s="86"/>
      <c r="AD949" s="86"/>
    </row>
    <row r="950" spans="1:30" x14ac:dyDescent="0.25">
      <c r="A950" s="85"/>
      <c r="AA950" s="86"/>
      <c r="AB950" s="86"/>
      <c r="AC950" s="86"/>
      <c r="AD950" s="86"/>
    </row>
  </sheetData>
  <autoFilter ref="A1:AD54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L46" sqref="L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233</v>
      </c>
      <c r="I3" s="4">
        <f>AVERAGEIFS('OB History S2'!C:C,'OB History S2'!B:B,A3)</f>
        <v>11.65</v>
      </c>
      <c r="J3" s="35">
        <f t="array" ref="J3">MAX(IF('OB History S2'!B:B=A3, 'OB History S2'!C:C))</f>
        <v>35</v>
      </c>
      <c r="K3" s="34">
        <f>COUNTIFS('OB History S2'!B:B,A3,'OB History S2'!D:D, 1)</f>
        <v>11</v>
      </c>
      <c r="L3" s="2">
        <f>COUNTIFS('OB History S2'!B:B,A3,'OB History S2'!D:D, 0)</f>
        <v>9</v>
      </c>
      <c r="M3" s="88">
        <f>LOOKUP(2, 1/('OB History S2'!$B:$B=A3), 'OB History S2'!$AD:$AD)</f>
        <v>0.55000000000000004</v>
      </c>
      <c r="N3" s="34">
        <f>SUMIFS('OB History S2'!F:F,'OB History S2'!B:B,A3)</f>
        <v>38</v>
      </c>
      <c r="O3" s="2">
        <f>SUMIFS('OB History S2'!E:E,'OB History S2'!B:B,A3)-N3</f>
        <v>39</v>
      </c>
      <c r="P3" s="88">
        <f>LOOKUP(2, 1/('OB History S2'!$B:$B=A3), 'OB History S2'!$AB:$AB)</f>
        <v>0.47249999999999998</v>
      </c>
      <c r="Q3" s="34">
        <f>SUMIFS('OB History S2'!H:H,'OB History S2'!B:B,A3)</f>
        <v>166</v>
      </c>
      <c r="R3" s="2">
        <f>SUMIFS('OB History S2'!G:G,'OB History S2'!B:B,A3)-Q3</f>
        <v>158</v>
      </c>
      <c r="S3" s="88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365</v>
      </c>
      <c r="I4" s="4">
        <f>AVERAGEIFS('OB History S2'!C:C,'OB History S2'!B:B,A4)</f>
        <v>9.6052631578947363</v>
      </c>
      <c r="J4" s="35">
        <f t="array" ref="J4">MAX(IF('OB History S2'!B:B=A4, 'OB History S2'!C:C))</f>
        <v>20</v>
      </c>
      <c r="K4" s="34">
        <f>COUNTIFS('OB History S2'!B:B,A4,'OB History S2'!D:D, 1)</f>
        <v>18</v>
      </c>
      <c r="L4" s="2">
        <f>COUNTIFS('OB History S2'!B:B,A4,'OB History S2'!D:D, 0)</f>
        <v>20</v>
      </c>
      <c r="M4" s="88">
        <f>LOOKUP(2, 1/('OB History S2'!$B:$B=A4), 'OB History S2'!$AD:$AD)</f>
        <v>0.47368421052631576</v>
      </c>
      <c r="N4" s="34">
        <f>SUMIFS('OB History S2'!F:F,'OB History S2'!B:B,A4)</f>
        <v>71</v>
      </c>
      <c r="O4" s="2">
        <f>SUMIFS('OB History S2'!E:E,'OB History S2'!B:B,A4)-N4</f>
        <v>76</v>
      </c>
      <c r="P4" s="88">
        <f>LOOKUP(2, 1/('OB History S2'!$B:$B=A4), 'OB History S2'!$AB:$AB)</f>
        <v>0.49078947368421061</v>
      </c>
      <c r="Q4" s="34">
        <f>SUMIFS('OB History S2'!H:H,'OB History S2'!B:B,A4)</f>
        <v>302</v>
      </c>
      <c r="R4" s="2">
        <f>SUMIFS('OB History S2'!G:G,'OB History S2'!B:B,A4)-Q4</f>
        <v>320</v>
      </c>
      <c r="S4" s="88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95</v>
      </c>
      <c r="I10" s="4">
        <f>AVERAGEIFS('OB History S2'!C:C,'OB History S2'!B:B,A10)</f>
        <v>13.571428571428571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5</v>
      </c>
      <c r="M10" s="88">
        <f>LOOKUP(2, 1/('OB History S2'!$B:$B=A10), 'OB History S2'!$AD:$AD)</f>
        <v>0.2857142857142857</v>
      </c>
      <c r="N10" s="34">
        <f>SUMIFS('OB History S2'!F:F,'OB History S2'!B:B,A10)</f>
        <v>10</v>
      </c>
      <c r="O10" s="2">
        <f>SUMIFS('OB History S2'!E:E,'OB History S2'!B:B,A10)-N10</f>
        <v>18</v>
      </c>
      <c r="P10" s="88">
        <f>LOOKUP(2, 1/('OB History S2'!$B:$B=A10), 'OB History S2'!$AB:$AB)</f>
        <v>0.32142857142857145</v>
      </c>
      <c r="Q10" s="34">
        <f>SUMIFS('OB History S2'!H:H,'OB History S2'!B:B,A10)</f>
        <v>46</v>
      </c>
      <c r="R10" s="2">
        <f>SUMIFS('OB History S2'!G:G,'OB History S2'!B:B,A10)-Q10</f>
        <v>67</v>
      </c>
      <c r="S10" s="88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v>56</v>
      </c>
      <c r="I12" s="4">
        <v>11.2</v>
      </c>
      <c r="J12" s="35">
        <v>21</v>
      </c>
      <c r="K12" s="34">
        <v>3</v>
      </c>
      <c r="L12" s="2">
        <v>2</v>
      </c>
      <c r="M12" s="88">
        <v>0.6</v>
      </c>
      <c r="N12" s="34">
        <v>13</v>
      </c>
      <c r="O12" s="2">
        <v>8</v>
      </c>
      <c r="P12" s="88">
        <v>0.65</v>
      </c>
      <c r="Q12" s="34">
        <v>50</v>
      </c>
      <c r="R12" s="2">
        <v>42</v>
      </c>
      <c r="S12" s="88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v>430</v>
      </c>
      <c r="I13" s="4">
        <v>20.476190476190474</v>
      </c>
      <c r="J13" s="35">
        <v>50</v>
      </c>
      <c r="K13" s="34">
        <v>11</v>
      </c>
      <c r="L13" s="2">
        <v>10</v>
      </c>
      <c r="M13" s="88">
        <v>0.52380952380952384</v>
      </c>
      <c r="N13" s="34">
        <v>46</v>
      </c>
      <c r="O13" s="2">
        <v>44</v>
      </c>
      <c r="P13" s="88">
        <v>0.51190476190476186</v>
      </c>
      <c r="Q13" s="34">
        <v>183</v>
      </c>
      <c r="R13" s="2">
        <v>193</v>
      </c>
      <c r="S13" s="88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v>220</v>
      </c>
      <c r="I14" s="4">
        <v>13.75</v>
      </c>
      <c r="J14" s="35">
        <v>27</v>
      </c>
      <c r="K14" s="34">
        <v>7</v>
      </c>
      <c r="L14" s="2">
        <v>9</v>
      </c>
      <c r="M14" s="88">
        <v>0.4375</v>
      </c>
      <c r="N14" s="34">
        <v>30</v>
      </c>
      <c r="O14" s="2">
        <v>34</v>
      </c>
      <c r="P14" s="88">
        <v>0.45625000000000004</v>
      </c>
      <c r="Q14" s="34">
        <v>137</v>
      </c>
      <c r="R14" s="2">
        <v>139</v>
      </c>
      <c r="S14" s="88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v>334</v>
      </c>
      <c r="I15" s="4">
        <v>15.904761904761905</v>
      </c>
      <c r="J15" s="35">
        <v>44</v>
      </c>
      <c r="K15" s="34">
        <v>10</v>
      </c>
      <c r="L15" s="2">
        <v>11</v>
      </c>
      <c r="M15" s="88">
        <v>0.47619047619047616</v>
      </c>
      <c r="N15" s="34">
        <v>42</v>
      </c>
      <c r="O15" s="2">
        <v>43</v>
      </c>
      <c r="P15" s="88">
        <v>0.49047619047619051</v>
      </c>
      <c r="Q15" s="34">
        <v>175</v>
      </c>
      <c r="R15" s="2">
        <v>171</v>
      </c>
      <c r="S15" s="88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v>364</v>
      </c>
      <c r="I16" s="4">
        <v>15.826086956521738</v>
      </c>
      <c r="J16" s="35">
        <v>41</v>
      </c>
      <c r="K16" s="34">
        <v>12</v>
      </c>
      <c r="L16" s="2">
        <v>11</v>
      </c>
      <c r="M16" s="88">
        <v>0.52173913043478259</v>
      </c>
      <c r="N16" s="34">
        <v>51</v>
      </c>
      <c r="O16" s="2">
        <v>44</v>
      </c>
      <c r="P16" s="88">
        <v>0.55217391304347829</v>
      </c>
      <c r="Q16" s="34">
        <v>198</v>
      </c>
      <c r="R16" s="2">
        <v>200</v>
      </c>
      <c r="S16" s="88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v>10</v>
      </c>
      <c r="I17" s="4">
        <v>10</v>
      </c>
      <c r="J17" s="35">
        <v>10</v>
      </c>
      <c r="K17" s="34">
        <v>0</v>
      </c>
      <c r="L17" s="2">
        <v>1</v>
      </c>
      <c r="M17" s="88">
        <v>0</v>
      </c>
      <c r="N17" s="34">
        <v>2</v>
      </c>
      <c r="O17" s="2">
        <v>3</v>
      </c>
      <c r="P17" s="88">
        <v>0.4</v>
      </c>
      <c r="Q17" s="34">
        <v>6</v>
      </c>
      <c r="R17" s="2">
        <v>14</v>
      </c>
      <c r="S17" s="88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v>177</v>
      </c>
      <c r="I18" s="4">
        <v>13.615384615384615</v>
      </c>
      <c r="J18" s="35">
        <v>19</v>
      </c>
      <c r="K18" s="34">
        <v>3</v>
      </c>
      <c r="L18" s="2">
        <v>10</v>
      </c>
      <c r="M18" s="88">
        <v>0.23076923076923078</v>
      </c>
      <c r="N18" s="34">
        <v>17</v>
      </c>
      <c r="O18" s="2">
        <v>33</v>
      </c>
      <c r="P18" s="88">
        <v>0.32307692307692309</v>
      </c>
      <c r="Q18" s="34">
        <v>87</v>
      </c>
      <c r="R18" s="2">
        <v>126</v>
      </c>
      <c r="S18" s="88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v>0</v>
      </c>
      <c r="I19" s="4">
        <v>0</v>
      </c>
      <c r="J19" s="35">
        <v>0</v>
      </c>
      <c r="K19" s="34">
        <v>0</v>
      </c>
      <c r="L19" s="2">
        <v>1</v>
      </c>
      <c r="M19" s="88">
        <v>0</v>
      </c>
      <c r="N19" s="34">
        <v>0</v>
      </c>
      <c r="O19" s="2">
        <v>3</v>
      </c>
      <c r="P19" s="88">
        <v>0</v>
      </c>
      <c r="Q19" s="34">
        <v>3</v>
      </c>
      <c r="R19" s="2">
        <v>9</v>
      </c>
      <c r="S19" s="88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v>138</v>
      </c>
      <c r="I20" s="4">
        <v>15.333333333333334</v>
      </c>
      <c r="J20" s="35">
        <v>29</v>
      </c>
      <c r="K20" s="34">
        <v>4</v>
      </c>
      <c r="L20" s="2">
        <v>5</v>
      </c>
      <c r="M20" s="88">
        <v>0.44444444444444442</v>
      </c>
      <c r="N20" s="34">
        <v>19</v>
      </c>
      <c r="O20" s="2">
        <v>21</v>
      </c>
      <c r="P20" s="88">
        <v>0.47222222222222221</v>
      </c>
      <c r="Q20" s="34">
        <v>77</v>
      </c>
      <c r="R20" s="2">
        <v>81</v>
      </c>
      <c r="S20" s="88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v>45</v>
      </c>
      <c r="I21" s="4">
        <v>22.5</v>
      </c>
      <c r="J21" s="35">
        <v>34</v>
      </c>
      <c r="K21" s="34">
        <v>1</v>
      </c>
      <c r="L21" s="2">
        <v>1</v>
      </c>
      <c r="M21" s="88">
        <v>0.5</v>
      </c>
      <c r="N21" s="34">
        <v>5</v>
      </c>
      <c r="O21" s="2">
        <v>4</v>
      </c>
      <c r="P21" s="88">
        <v>0.57499999999999996</v>
      </c>
      <c r="Q21" s="34">
        <v>17</v>
      </c>
      <c r="R21" s="2">
        <v>21</v>
      </c>
      <c r="S21" s="88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v>109</v>
      </c>
      <c r="I22" s="4">
        <v>15.571428571428571</v>
      </c>
      <c r="J22" s="35">
        <v>28</v>
      </c>
      <c r="K22" s="34">
        <v>7</v>
      </c>
      <c r="L22" s="2">
        <v>0</v>
      </c>
      <c r="M22" s="88">
        <v>1</v>
      </c>
      <c r="N22" s="34">
        <v>21</v>
      </c>
      <c r="O22" s="2">
        <v>5</v>
      </c>
      <c r="P22" s="88">
        <v>0.84999999999999987</v>
      </c>
      <c r="Q22" s="34">
        <v>69</v>
      </c>
      <c r="R22" s="2">
        <v>35</v>
      </c>
      <c r="S22" s="88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v>209</v>
      </c>
      <c r="I23" s="4">
        <v>26.125</v>
      </c>
      <c r="J23" s="35">
        <v>48</v>
      </c>
      <c r="K23" s="34">
        <v>4</v>
      </c>
      <c r="L23" s="2">
        <v>4</v>
      </c>
      <c r="M23" s="88">
        <v>0.5</v>
      </c>
      <c r="N23" s="34">
        <v>16</v>
      </c>
      <c r="O23" s="2">
        <v>17</v>
      </c>
      <c r="P23" s="88">
        <v>0.48125000000000001</v>
      </c>
      <c r="Q23" s="34">
        <v>63</v>
      </c>
      <c r="R23" s="2">
        <v>66</v>
      </c>
      <c r="S23" s="88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v>445</v>
      </c>
      <c r="I24" s="4">
        <v>18.541666666666668</v>
      </c>
      <c r="J24" s="35">
        <v>41</v>
      </c>
      <c r="K24" s="34">
        <v>17</v>
      </c>
      <c r="L24" s="2">
        <v>7</v>
      </c>
      <c r="M24" s="88">
        <v>0.70833333333333337</v>
      </c>
      <c r="N24" s="34">
        <v>59</v>
      </c>
      <c r="O24" s="2">
        <v>36</v>
      </c>
      <c r="P24" s="88">
        <v>0.65</v>
      </c>
      <c r="Q24" s="34">
        <v>222</v>
      </c>
      <c r="R24" s="2">
        <v>171</v>
      </c>
      <c r="S24" s="88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v>560</v>
      </c>
      <c r="I25" s="4">
        <v>11.914893617021276</v>
      </c>
      <c r="J25" s="35">
        <v>22</v>
      </c>
      <c r="K25" s="34">
        <v>18</v>
      </c>
      <c r="L25" s="2">
        <v>29</v>
      </c>
      <c r="M25" s="88">
        <v>0.38297872340425532</v>
      </c>
      <c r="N25" s="34">
        <v>82</v>
      </c>
      <c r="O25" s="2">
        <v>104</v>
      </c>
      <c r="P25" s="88">
        <v>0.42872340425531918</v>
      </c>
      <c r="Q25" s="34">
        <v>371</v>
      </c>
      <c r="R25" s="2">
        <v>402</v>
      </c>
      <c r="S25" s="88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v>50</v>
      </c>
      <c r="I26" s="4">
        <v>16.666666666666668</v>
      </c>
      <c r="J26" s="35">
        <v>19</v>
      </c>
      <c r="K26" s="34">
        <v>2</v>
      </c>
      <c r="L26" s="2">
        <v>1</v>
      </c>
      <c r="M26" s="88">
        <v>0.66666666666666663</v>
      </c>
      <c r="N26" s="34">
        <v>7</v>
      </c>
      <c r="O26" s="2">
        <v>4</v>
      </c>
      <c r="P26" s="88">
        <v>0.66666666666666663</v>
      </c>
      <c r="Q26" s="34">
        <v>23</v>
      </c>
      <c r="R26" s="2">
        <v>22</v>
      </c>
      <c r="S26" s="88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v>179</v>
      </c>
      <c r="I27" s="4">
        <v>19.888888888888889</v>
      </c>
      <c r="J27" s="35">
        <v>43</v>
      </c>
      <c r="K27" s="34">
        <v>4</v>
      </c>
      <c r="L27" s="2">
        <v>5</v>
      </c>
      <c r="M27" s="88">
        <v>0.44444444444444442</v>
      </c>
      <c r="N27" s="34">
        <v>19</v>
      </c>
      <c r="O27" s="2">
        <v>21</v>
      </c>
      <c r="P27" s="88">
        <v>0.46111111111111114</v>
      </c>
      <c r="Q27" s="34">
        <v>80</v>
      </c>
      <c r="R27" s="2">
        <v>81</v>
      </c>
      <c r="S27" s="88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v>407</v>
      </c>
      <c r="I28" s="4">
        <v>11.970588235294118</v>
      </c>
      <c r="J28" s="35">
        <v>21</v>
      </c>
      <c r="K28" s="34">
        <v>16</v>
      </c>
      <c r="L28" s="2">
        <v>18</v>
      </c>
      <c r="M28" s="88">
        <v>0.47058823529411764</v>
      </c>
      <c r="N28" s="34">
        <v>64</v>
      </c>
      <c r="O28" s="2">
        <v>76</v>
      </c>
      <c r="P28" s="88">
        <v>0.43382352941176472</v>
      </c>
      <c r="Q28" s="34">
        <v>280</v>
      </c>
      <c r="R28" s="2">
        <v>294</v>
      </c>
      <c r="S28" s="88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v>74</v>
      </c>
      <c r="I29" s="4">
        <v>14.8</v>
      </c>
      <c r="J29" s="35">
        <v>25</v>
      </c>
      <c r="K29" s="34">
        <v>3</v>
      </c>
      <c r="L29" s="2">
        <v>2</v>
      </c>
      <c r="M29" s="88">
        <v>0.6</v>
      </c>
      <c r="N29" s="34">
        <v>11</v>
      </c>
      <c r="O29" s="2">
        <v>9</v>
      </c>
      <c r="P29" s="88">
        <v>0.55000000000000004</v>
      </c>
      <c r="Q29" s="34">
        <v>42</v>
      </c>
      <c r="R29" s="2">
        <v>42</v>
      </c>
      <c r="S29" s="88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51</v>
      </c>
      <c r="B30" s="6" t="s">
        <v>79</v>
      </c>
      <c r="C30" s="6" t="s">
        <v>79</v>
      </c>
      <c r="D30" s="2"/>
      <c r="E30" s="2"/>
      <c r="F30" s="2"/>
      <c r="G30" s="2"/>
      <c r="H30" s="34">
        <v>16</v>
      </c>
      <c r="I30" s="4">
        <v>16</v>
      </c>
      <c r="J30" s="35">
        <v>16</v>
      </c>
      <c r="K30" s="34">
        <v>0</v>
      </c>
      <c r="L30" s="2">
        <v>1</v>
      </c>
      <c r="M30" s="88">
        <v>0</v>
      </c>
      <c r="N30" s="34">
        <v>2</v>
      </c>
      <c r="O30" s="2">
        <v>3</v>
      </c>
      <c r="P30" s="88">
        <v>0.4</v>
      </c>
      <c r="Q30" s="34">
        <v>12</v>
      </c>
      <c r="R30" s="2">
        <v>12</v>
      </c>
      <c r="S30" s="88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2"/>
      <c r="E31" s="2"/>
      <c r="F31" s="2"/>
      <c r="G31" s="2"/>
      <c r="H31" s="34">
        <v>167</v>
      </c>
      <c r="I31" s="4">
        <v>15.181818181818182</v>
      </c>
      <c r="J31" s="35">
        <v>37</v>
      </c>
      <c r="K31" s="34">
        <v>5</v>
      </c>
      <c r="L31" s="2">
        <v>6</v>
      </c>
      <c r="M31" s="88">
        <v>0.45454545454545453</v>
      </c>
      <c r="N31" s="34">
        <v>23</v>
      </c>
      <c r="O31" s="2">
        <v>23</v>
      </c>
      <c r="P31" s="88">
        <v>0.50454545454545441</v>
      </c>
      <c r="Q31" s="34">
        <v>95</v>
      </c>
      <c r="R31" s="2">
        <v>92</v>
      </c>
      <c r="S31" s="88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247</v>
      </c>
      <c r="B32" s="80" t="s">
        <v>79</v>
      </c>
      <c r="C32" s="2" t="s">
        <v>79</v>
      </c>
      <c r="D32" s="2"/>
      <c r="E32" s="2"/>
      <c r="F32" s="2"/>
      <c r="G32" s="2"/>
      <c r="H32" s="34">
        <v>20</v>
      </c>
      <c r="I32" s="4">
        <v>5</v>
      </c>
      <c r="J32" s="35">
        <v>6</v>
      </c>
      <c r="K32" s="34">
        <v>3</v>
      </c>
      <c r="L32" s="2">
        <v>1</v>
      </c>
      <c r="M32" s="88">
        <v>0.75</v>
      </c>
      <c r="N32" s="34">
        <v>10</v>
      </c>
      <c r="O32" s="2">
        <v>6</v>
      </c>
      <c r="P32" s="88">
        <v>0.625</v>
      </c>
      <c r="Q32" s="34">
        <v>38</v>
      </c>
      <c r="R32" s="2">
        <v>28</v>
      </c>
      <c r="S32" s="88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47</v>
      </c>
      <c r="B33" s="2" t="s">
        <v>79</v>
      </c>
      <c r="C33" s="2" t="s">
        <v>79</v>
      </c>
      <c r="D33" s="2"/>
      <c r="E33" s="2"/>
      <c r="F33" s="2"/>
      <c r="G33" s="2"/>
      <c r="H33" s="34">
        <v>45</v>
      </c>
      <c r="I33" s="4">
        <v>9</v>
      </c>
      <c r="J33" s="35">
        <v>14</v>
      </c>
      <c r="K33" s="34">
        <v>1</v>
      </c>
      <c r="L33" s="2">
        <v>4</v>
      </c>
      <c r="M33" s="88">
        <v>0.2</v>
      </c>
      <c r="N33" s="34">
        <v>8</v>
      </c>
      <c r="O33" s="2">
        <v>13</v>
      </c>
      <c r="P33" s="88">
        <v>0.38</v>
      </c>
      <c r="Q33" s="34">
        <v>35</v>
      </c>
      <c r="R33" s="2">
        <v>49</v>
      </c>
      <c r="S33" s="88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225</v>
      </c>
      <c r="B34" s="6" t="s">
        <v>60</v>
      </c>
      <c r="C34" s="1" t="s">
        <v>159</v>
      </c>
      <c r="D34" s="2"/>
      <c r="E34" s="2">
        <v>3</v>
      </c>
      <c r="F34" s="2"/>
      <c r="G34" s="2"/>
      <c r="H34" s="34">
        <v>206</v>
      </c>
      <c r="I34" s="4">
        <v>22.888888888888889</v>
      </c>
      <c r="J34" s="35">
        <v>41</v>
      </c>
      <c r="K34" s="34">
        <v>4</v>
      </c>
      <c r="L34" s="2">
        <v>5</v>
      </c>
      <c r="M34" s="88">
        <v>0.44444444444444442</v>
      </c>
      <c r="N34" s="34">
        <v>18</v>
      </c>
      <c r="O34" s="2">
        <v>21</v>
      </c>
      <c r="P34" s="88">
        <v>0.45555555555555549</v>
      </c>
      <c r="Q34" s="34">
        <v>82</v>
      </c>
      <c r="R34" s="2">
        <v>82</v>
      </c>
      <c r="S34" s="88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148</v>
      </c>
      <c r="B35" s="6" t="s">
        <v>79</v>
      </c>
      <c r="C35" s="6" t="s">
        <v>79</v>
      </c>
      <c r="D35" s="3">
        <v>4</v>
      </c>
      <c r="E35" s="6">
        <v>1</v>
      </c>
      <c r="F35" s="6"/>
      <c r="G35" s="6"/>
      <c r="H35" s="34">
        <v>685</v>
      </c>
      <c r="I35" s="4">
        <v>13.7</v>
      </c>
      <c r="J35" s="35">
        <v>31</v>
      </c>
      <c r="K35" s="34">
        <v>23</v>
      </c>
      <c r="L35" s="2">
        <v>27</v>
      </c>
      <c r="M35" s="88">
        <v>0.46</v>
      </c>
      <c r="N35" s="34">
        <v>98</v>
      </c>
      <c r="O35" s="2">
        <v>102</v>
      </c>
      <c r="P35" s="88">
        <v>0.50399999999999989</v>
      </c>
      <c r="Q35" s="34">
        <v>409</v>
      </c>
      <c r="R35" s="2">
        <v>414</v>
      </c>
      <c r="S35" s="88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15</v>
      </c>
      <c r="B36" s="2" t="s">
        <v>79</v>
      </c>
      <c r="C36" s="2" t="s">
        <v>79</v>
      </c>
      <c r="D36" s="3">
        <v>3</v>
      </c>
      <c r="E36" s="2">
        <v>1</v>
      </c>
      <c r="F36" s="2"/>
      <c r="G36" s="2"/>
      <c r="H36" s="34">
        <v>666</v>
      </c>
      <c r="I36" s="4">
        <v>20.8125</v>
      </c>
      <c r="J36" s="35">
        <v>39</v>
      </c>
      <c r="K36" s="34">
        <v>15</v>
      </c>
      <c r="L36" s="2">
        <v>17</v>
      </c>
      <c r="M36" s="88">
        <v>0.46875</v>
      </c>
      <c r="N36" s="34">
        <v>59</v>
      </c>
      <c r="O36" s="2">
        <v>69</v>
      </c>
      <c r="P36" s="88">
        <v>0.44843749999999993</v>
      </c>
      <c r="Q36" s="34">
        <v>258</v>
      </c>
      <c r="R36" s="2">
        <v>274</v>
      </c>
      <c r="S36" s="88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161</v>
      </c>
      <c r="B37" s="2" t="s">
        <v>79</v>
      </c>
      <c r="C37" s="2" t="s">
        <v>79</v>
      </c>
      <c r="D37" s="3"/>
      <c r="E37" s="2"/>
      <c r="F37" s="2"/>
      <c r="G37" s="2"/>
      <c r="H37" s="34">
        <v>31</v>
      </c>
      <c r="I37" s="4">
        <v>15.5</v>
      </c>
      <c r="J37" s="35">
        <v>16</v>
      </c>
      <c r="K37" s="34">
        <v>0</v>
      </c>
      <c r="L37" s="2">
        <v>2</v>
      </c>
      <c r="M37" s="88">
        <v>0</v>
      </c>
      <c r="N37" s="34">
        <v>2</v>
      </c>
      <c r="O37" s="2">
        <v>6</v>
      </c>
      <c r="P37" s="88">
        <v>0.25</v>
      </c>
      <c r="Q37" s="34">
        <v>16</v>
      </c>
      <c r="R37" s="2">
        <v>22</v>
      </c>
      <c r="S37" s="88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8</v>
      </c>
      <c r="E38" s="6">
        <v>4</v>
      </c>
      <c r="F38" s="6">
        <v>1</v>
      </c>
      <c r="G38" s="6"/>
      <c r="H38" s="34">
        <v>1359</v>
      </c>
      <c r="I38" s="4">
        <v>24.709090909090911</v>
      </c>
      <c r="J38" s="35">
        <v>58</v>
      </c>
      <c r="K38" s="34">
        <v>31</v>
      </c>
      <c r="L38" s="2">
        <v>24</v>
      </c>
      <c r="M38" s="88">
        <v>0.5636363636363636</v>
      </c>
      <c r="N38" s="34">
        <v>119</v>
      </c>
      <c r="O38" s="2">
        <v>101</v>
      </c>
      <c r="P38" s="88">
        <v>0.54454545454545455</v>
      </c>
      <c r="Q38" s="34">
        <v>483</v>
      </c>
      <c r="R38" s="2">
        <v>432</v>
      </c>
      <c r="S38" s="88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60</v>
      </c>
      <c r="C39" s="6" t="s">
        <v>79</v>
      </c>
      <c r="D39" s="3">
        <v>2</v>
      </c>
      <c r="E39" s="6"/>
      <c r="F39" s="6"/>
      <c r="G39" s="6"/>
      <c r="H39" s="34">
        <v>483</v>
      </c>
      <c r="I39" s="4">
        <v>26.833333333333332</v>
      </c>
      <c r="J39" s="35">
        <v>68</v>
      </c>
      <c r="K39" s="34">
        <v>9</v>
      </c>
      <c r="L39" s="2">
        <v>9</v>
      </c>
      <c r="M39" s="88">
        <v>0.5</v>
      </c>
      <c r="N39" s="34">
        <v>41</v>
      </c>
      <c r="O39" s="2">
        <v>30</v>
      </c>
      <c r="P39" s="88">
        <v>0.62500000000000011</v>
      </c>
      <c r="Q39" s="34">
        <v>159</v>
      </c>
      <c r="R39" s="2">
        <v>144</v>
      </c>
      <c r="S39" s="88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6"/>
      <c r="F40" s="6"/>
      <c r="G40" s="6"/>
      <c r="H40" s="34">
        <v>37</v>
      </c>
      <c r="I40" s="4">
        <v>12.333333333333334</v>
      </c>
      <c r="J40" s="35">
        <v>16</v>
      </c>
      <c r="K40" s="34">
        <v>2</v>
      </c>
      <c r="L40" s="2">
        <v>1</v>
      </c>
      <c r="M40" s="88">
        <v>0.66666666666666663</v>
      </c>
      <c r="N40" s="34">
        <v>8</v>
      </c>
      <c r="O40" s="2">
        <v>5</v>
      </c>
      <c r="P40" s="88">
        <v>0.6333333333333333</v>
      </c>
      <c r="Q40" s="34">
        <v>30</v>
      </c>
      <c r="R40" s="2">
        <v>22</v>
      </c>
      <c r="S40" s="88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1</v>
      </c>
      <c r="E41" s="6"/>
      <c r="F41" s="6"/>
      <c r="G41" s="6"/>
      <c r="H41" s="34">
        <v>454</v>
      </c>
      <c r="I41" s="4">
        <v>20.636363636363637</v>
      </c>
      <c r="J41" s="35">
        <v>51</v>
      </c>
      <c r="K41" s="34">
        <v>9</v>
      </c>
      <c r="L41" s="2">
        <v>13</v>
      </c>
      <c r="M41" s="88">
        <v>0.40909090909090912</v>
      </c>
      <c r="N41" s="34">
        <v>42</v>
      </c>
      <c r="O41" s="2">
        <v>48</v>
      </c>
      <c r="P41" s="88">
        <v>0.4681818181818182</v>
      </c>
      <c r="Q41" s="34">
        <v>183</v>
      </c>
      <c r="R41" s="2">
        <v>194</v>
      </c>
      <c r="S41" s="88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38</v>
      </c>
      <c r="B42" s="6" t="s">
        <v>79</v>
      </c>
      <c r="C42" s="6" t="s">
        <v>79</v>
      </c>
      <c r="D42" s="3">
        <v>1</v>
      </c>
      <c r="E42" s="6"/>
      <c r="F42" s="6"/>
      <c r="G42" s="6"/>
      <c r="H42" s="34">
        <v>218</v>
      </c>
      <c r="I42" s="4">
        <v>9.9090909090909083</v>
      </c>
      <c r="J42" s="35">
        <v>28</v>
      </c>
      <c r="K42" s="34">
        <v>10</v>
      </c>
      <c r="L42" s="2">
        <v>12</v>
      </c>
      <c r="M42" s="88">
        <v>0.45454545454545453</v>
      </c>
      <c r="N42" s="34">
        <v>43</v>
      </c>
      <c r="O42" s="2">
        <v>48</v>
      </c>
      <c r="P42" s="88">
        <v>0.45</v>
      </c>
      <c r="Q42" s="34">
        <v>184</v>
      </c>
      <c r="R42" s="2">
        <v>196</v>
      </c>
      <c r="S42" s="88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242</v>
      </c>
      <c r="B43" s="6" t="s">
        <v>79</v>
      </c>
      <c r="C43" s="6" t="s">
        <v>79</v>
      </c>
      <c r="D43" s="3"/>
      <c r="E43" s="6"/>
      <c r="F43" s="6"/>
      <c r="G43" s="6"/>
      <c r="H43" s="34">
        <v>60</v>
      </c>
      <c r="I43" s="4">
        <v>7.5</v>
      </c>
      <c r="J43" s="35">
        <v>16</v>
      </c>
      <c r="K43" s="34">
        <v>1</v>
      </c>
      <c r="L43" s="2">
        <v>7</v>
      </c>
      <c r="M43" s="88">
        <v>0.125</v>
      </c>
      <c r="N43" s="34">
        <v>10</v>
      </c>
      <c r="O43" s="2">
        <v>22</v>
      </c>
      <c r="P43" s="88">
        <v>0.28749999999999998</v>
      </c>
      <c r="Q43" s="34">
        <v>57</v>
      </c>
      <c r="R43" s="2">
        <v>79</v>
      </c>
      <c r="S43" s="88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141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v>487</v>
      </c>
      <c r="I44" s="4">
        <v>18.73076923076923</v>
      </c>
      <c r="J44" s="35">
        <v>33</v>
      </c>
      <c r="K44" s="34">
        <v>13</v>
      </c>
      <c r="L44" s="2">
        <v>13</v>
      </c>
      <c r="M44" s="88">
        <v>0.5</v>
      </c>
      <c r="N44" s="34">
        <v>53</v>
      </c>
      <c r="O44" s="2">
        <v>54</v>
      </c>
      <c r="P44" s="88">
        <v>0.49999999999999994</v>
      </c>
      <c r="Q44" s="34">
        <v>226</v>
      </c>
      <c r="R44" s="2">
        <v>227</v>
      </c>
      <c r="S44" s="88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2</v>
      </c>
      <c r="E45" s="2"/>
      <c r="F45" s="2"/>
      <c r="G45" s="2"/>
      <c r="H45" s="34">
        <v>435</v>
      </c>
      <c r="I45" s="4">
        <v>20.714285714285715</v>
      </c>
      <c r="J45" s="35">
        <v>40</v>
      </c>
      <c r="K45" s="34">
        <v>14</v>
      </c>
      <c r="L45" s="2">
        <v>7</v>
      </c>
      <c r="M45" s="88">
        <v>0.66666666666666663</v>
      </c>
      <c r="N45" s="34">
        <v>51</v>
      </c>
      <c r="O45" s="2">
        <v>34</v>
      </c>
      <c r="P45" s="88">
        <v>0.61428571428571421</v>
      </c>
      <c r="Q45" s="34">
        <v>186</v>
      </c>
      <c r="R45" s="2">
        <v>169</v>
      </c>
      <c r="S45" s="88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2"/>
      <c r="F46" s="2"/>
      <c r="G46" s="2"/>
      <c r="H46" s="34">
        <v>224</v>
      </c>
      <c r="I46" s="4">
        <v>17.23076923076923</v>
      </c>
      <c r="J46" s="35">
        <v>35</v>
      </c>
      <c r="K46" s="34">
        <v>8</v>
      </c>
      <c r="L46" s="2">
        <v>5</v>
      </c>
      <c r="M46" s="88">
        <v>0.61538461538461542</v>
      </c>
      <c r="N46" s="34">
        <v>26</v>
      </c>
      <c r="O46" s="2">
        <v>22</v>
      </c>
      <c r="P46" s="88">
        <v>0.51923076923076927</v>
      </c>
      <c r="Q46" s="34">
        <v>106</v>
      </c>
      <c r="R46" s="2">
        <v>100</v>
      </c>
      <c r="S46" s="88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17</v>
      </c>
      <c r="B47" s="2" t="s">
        <v>79</v>
      </c>
      <c r="C47" s="2" t="s">
        <v>79</v>
      </c>
      <c r="D47" s="3">
        <v>18</v>
      </c>
      <c r="E47" s="2">
        <v>3</v>
      </c>
      <c r="F47" s="2"/>
      <c r="G47" s="2"/>
      <c r="H47" s="34">
        <v>819</v>
      </c>
      <c r="I47" s="4">
        <v>24.088235294117649</v>
      </c>
      <c r="J47" s="35">
        <v>58</v>
      </c>
      <c r="K47" s="34">
        <v>13</v>
      </c>
      <c r="L47" s="2">
        <v>21</v>
      </c>
      <c r="M47" s="88">
        <v>0.38235294117647056</v>
      </c>
      <c r="N47" s="34">
        <v>57</v>
      </c>
      <c r="O47" s="2">
        <v>78</v>
      </c>
      <c r="P47" s="88">
        <v>0.40735294117647064</v>
      </c>
      <c r="Q47" s="34">
        <v>267</v>
      </c>
      <c r="R47" s="2">
        <v>292</v>
      </c>
      <c r="S47" s="88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155</v>
      </c>
      <c r="B48" s="2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v>924</v>
      </c>
      <c r="I48" s="4">
        <v>18.48</v>
      </c>
      <c r="J48" s="35">
        <v>43</v>
      </c>
      <c r="K48" s="34">
        <v>18</v>
      </c>
      <c r="L48" s="2">
        <v>32</v>
      </c>
      <c r="M48" s="88">
        <v>0.36</v>
      </c>
      <c r="N48" s="34">
        <v>82</v>
      </c>
      <c r="O48" s="2">
        <v>121</v>
      </c>
      <c r="P48" s="88">
        <v>0.37799999999999995</v>
      </c>
      <c r="Q48" s="34">
        <v>391</v>
      </c>
      <c r="R48" s="2">
        <v>454</v>
      </c>
      <c r="S48" s="88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3</v>
      </c>
      <c r="E49" s="2">
        <v>1</v>
      </c>
      <c r="F49" s="2"/>
      <c r="G49" s="2"/>
      <c r="H49" s="34">
        <v>700</v>
      </c>
      <c r="I49" s="4">
        <v>25</v>
      </c>
      <c r="J49" s="35">
        <v>66</v>
      </c>
      <c r="K49" s="34">
        <v>20</v>
      </c>
      <c r="L49" s="2">
        <v>8</v>
      </c>
      <c r="M49" s="88">
        <v>0.7142857142857143</v>
      </c>
      <c r="N49" s="34">
        <v>71</v>
      </c>
      <c r="O49" s="2">
        <v>40</v>
      </c>
      <c r="P49" s="88">
        <v>0.6696428571428571</v>
      </c>
      <c r="Q49" s="34">
        <v>270</v>
      </c>
      <c r="R49" s="2">
        <v>197</v>
      </c>
      <c r="S49" s="88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18</v>
      </c>
      <c r="B50" s="2" t="s">
        <v>60</v>
      </c>
      <c r="C50" s="2" t="s">
        <v>79</v>
      </c>
      <c r="D50" s="3">
        <v>6</v>
      </c>
      <c r="E50" s="2">
        <v>4</v>
      </c>
      <c r="F50" s="2"/>
      <c r="G50" s="2">
        <v>1</v>
      </c>
      <c r="H50" s="34">
        <v>659</v>
      </c>
      <c r="I50" s="4">
        <v>25.346153846153847</v>
      </c>
      <c r="J50" s="35">
        <v>58</v>
      </c>
      <c r="K50" s="34">
        <v>13</v>
      </c>
      <c r="L50" s="2">
        <v>13</v>
      </c>
      <c r="M50" s="88">
        <v>0.5</v>
      </c>
      <c r="N50" s="34">
        <v>53</v>
      </c>
      <c r="O50" s="2">
        <v>52</v>
      </c>
      <c r="P50" s="88">
        <v>0.50576923076923075</v>
      </c>
      <c r="Q50" s="34">
        <v>218</v>
      </c>
      <c r="R50" s="2">
        <v>219</v>
      </c>
      <c r="S50" s="88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2"/>
      <c r="F51" s="2"/>
      <c r="G51" s="2"/>
      <c r="H51" s="34">
        <v>548</v>
      </c>
      <c r="I51" s="4">
        <v>21.92</v>
      </c>
      <c r="J51" s="35">
        <v>50</v>
      </c>
      <c r="K51" s="34">
        <v>17</v>
      </c>
      <c r="L51" s="2">
        <v>8</v>
      </c>
      <c r="M51" s="88">
        <v>0.68</v>
      </c>
      <c r="N51" s="34">
        <v>58</v>
      </c>
      <c r="O51" s="2">
        <v>40</v>
      </c>
      <c r="P51" s="88">
        <v>0.59399999999999997</v>
      </c>
      <c r="Q51" s="34">
        <v>223</v>
      </c>
      <c r="R51" s="2">
        <v>188</v>
      </c>
      <c r="S51" s="88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2"/>
      <c r="F52" s="2"/>
      <c r="G52" s="2"/>
      <c r="H52" s="34">
        <v>2</v>
      </c>
      <c r="I52" s="4">
        <v>2</v>
      </c>
      <c r="J52" s="35">
        <v>2</v>
      </c>
      <c r="K52" s="34">
        <v>0</v>
      </c>
      <c r="L52" s="2">
        <v>1</v>
      </c>
      <c r="M52" s="88">
        <v>0</v>
      </c>
      <c r="N52" s="34">
        <v>2</v>
      </c>
      <c r="O52" s="2">
        <v>3</v>
      </c>
      <c r="P52" s="88">
        <v>0.4</v>
      </c>
      <c r="Q52" s="34">
        <v>6</v>
      </c>
      <c r="R52" s="2">
        <v>14</v>
      </c>
      <c r="S52" s="88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8</v>
      </c>
      <c r="E53" s="6">
        <v>3</v>
      </c>
      <c r="F53" s="6"/>
      <c r="G53" s="6"/>
      <c r="H53" s="34">
        <v>805</v>
      </c>
      <c r="I53" s="4">
        <v>21.756756756756758</v>
      </c>
      <c r="J53" s="35">
        <v>54</v>
      </c>
      <c r="K53" s="34">
        <v>13</v>
      </c>
      <c r="L53" s="2">
        <v>24</v>
      </c>
      <c r="M53" s="88">
        <v>0.35135135135135137</v>
      </c>
      <c r="N53" s="34">
        <v>58</v>
      </c>
      <c r="O53" s="2">
        <v>86</v>
      </c>
      <c r="P53" s="88">
        <v>0.38513513513513514</v>
      </c>
      <c r="Q53" s="34">
        <v>269</v>
      </c>
      <c r="R53" s="2">
        <v>328</v>
      </c>
      <c r="S53" s="88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6"/>
      <c r="F54" s="6"/>
      <c r="G54" s="6"/>
      <c r="H54" s="34">
        <v>112</v>
      </c>
      <c r="I54" s="4">
        <v>16</v>
      </c>
      <c r="J54" s="35">
        <v>27</v>
      </c>
      <c r="K54" s="34">
        <v>5</v>
      </c>
      <c r="L54" s="2">
        <v>2</v>
      </c>
      <c r="M54" s="88">
        <v>0.7142857142857143</v>
      </c>
      <c r="N54" s="34">
        <v>18</v>
      </c>
      <c r="O54" s="2">
        <v>12</v>
      </c>
      <c r="P54" s="88">
        <v>0.63571428571428579</v>
      </c>
      <c r="Q54" s="34">
        <v>70</v>
      </c>
      <c r="R54" s="2">
        <v>57</v>
      </c>
      <c r="S54" s="88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79</v>
      </c>
      <c r="C55" s="2" t="s">
        <v>79</v>
      </c>
      <c r="D55" s="3">
        <v>1</v>
      </c>
      <c r="E55" s="2"/>
      <c r="F55" s="2"/>
      <c r="G55" s="2"/>
      <c r="H55" s="34">
        <v>368</v>
      </c>
      <c r="I55" s="4">
        <v>23</v>
      </c>
      <c r="J55" s="35">
        <v>46</v>
      </c>
      <c r="K55" s="34">
        <v>8</v>
      </c>
      <c r="L55" s="2">
        <v>8</v>
      </c>
      <c r="M55" s="88">
        <v>0.5</v>
      </c>
      <c r="N55" s="34">
        <v>31</v>
      </c>
      <c r="O55" s="2">
        <v>34</v>
      </c>
      <c r="P55" s="88">
        <v>0.47500000000000003</v>
      </c>
      <c r="Q55" s="34">
        <v>128</v>
      </c>
      <c r="R55" s="2">
        <v>139</v>
      </c>
      <c r="S55" s="88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55</v>
      </c>
      <c r="B56" s="2" t="s">
        <v>79</v>
      </c>
      <c r="C56" s="2" t="s">
        <v>79</v>
      </c>
      <c r="D56" s="2"/>
      <c r="E56" s="2"/>
      <c r="F56" s="2"/>
      <c r="G56" s="2"/>
      <c r="H56" s="34">
        <v>100</v>
      </c>
      <c r="I56" s="4">
        <v>10</v>
      </c>
      <c r="J56" s="35">
        <v>20</v>
      </c>
      <c r="K56" s="34">
        <v>6</v>
      </c>
      <c r="L56" s="2">
        <v>4</v>
      </c>
      <c r="M56" s="88">
        <v>0.6</v>
      </c>
      <c r="N56" s="34">
        <v>22</v>
      </c>
      <c r="O56" s="2">
        <v>17</v>
      </c>
      <c r="P56" s="88">
        <v>0.57499999999999996</v>
      </c>
      <c r="Q56" s="34">
        <v>91</v>
      </c>
      <c r="R56" s="2">
        <v>72</v>
      </c>
      <c r="S56" s="88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v>31</v>
      </c>
      <c r="AB2" s="86">
        <v>0.6</v>
      </c>
      <c r="AC2" s="86">
        <v>0.52</v>
      </c>
      <c r="AD2" s="86"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v>17</v>
      </c>
      <c r="AB3" s="86">
        <v>0.6</v>
      </c>
      <c r="AC3" s="86">
        <v>0.52</v>
      </c>
      <c r="AD3" s="86"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v>19</v>
      </c>
      <c r="AB4" s="86">
        <v>0.6</v>
      </c>
      <c r="AC4" s="86">
        <v>0.52</v>
      </c>
      <c r="AD4" s="86"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v>23</v>
      </c>
      <c r="AB5" s="86">
        <v>0.6</v>
      </c>
      <c r="AC5" s="86">
        <v>0.52</v>
      </c>
      <c r="AD5" s="86"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v>28</v>
      </c>
      <c r="AB6" s="86">
        <v>0.6</v>
      </c>
      <c r="AC6" s="86">
        <v>0.52</v>
      </c>
      <c r="AD6" s="86"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v>18</v>
      </c>
      <c r="AB7" s="86">
        <v>0.6</v>
      </c>
      <c r="AC7" s="86">
        <v>0.52</v>
      </c>
      <c r="AD7" s="86"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v>32</v>
      </c>
      <c r="AB8" s="86">
        <v>0.4</v>
      </c>
      <c r="AC8" s="86">
        <v>0.48</v>
      </c>
      <c r="AD8" s="86"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v>20</v>
      </c>
      <c r="AB9" s="86">
        <v>0.4</v>
      </c>
      <c r="AC9" s="86">
        <v>0.48</v>
      </c>
      <c r="AD9" s="86"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v>20</v>
      </c>
      <c r="AB10" s="86">
        <v>0.4</v>
      </c>
      <c r="AC10" s="86">
        <v>0.48</v>
      </c>
      <c r="AD10" s="86"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v>9</v>
      </c>
      <c r="AB11" s="86">
        <v>0.4</v>
      </c>
      <c r="AC11" s="86">
        <v>0.48</v>
      </c>
      <c r="AD11" s="86"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v>20</v>
      </c>
      <c r="AB12" s="86">
        <v>0.4</v>
      </c>
      <c r="AC12" s="86">
        <v>0.48</v>
      </c>
      <c r="AD12" s="86"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v>29</v>
      </c>
      <c r="AB13" s="86">
        <v>0.4</v>
      </c>
      <c r="AC13" s="86">
        <v>0.48</v>
      </c>
      <c r="AD13" s="86"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v>42</v>
      </c>
      <c r="AB14" s="86">
        <v>0.6</v>
      </c>
      <c r="AC14" s="86">
        <v>0.62</v>
      </c>
      <c r="AD14" s="86"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v>36</v>
      </c>
      <c r="AB15" s="86">
        <v>0.6</v>
      </c>
      <c r="AC15" s="86">
        <v>0.62</v>
      </c>
      <c r="AD15" s="86"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v>33.5</v>
      </c>
      <c r="AB16" s="86">
        <v>0.5</v>
      </c>
      <c r="AC16" s="86">
        <v>0.55000000000000004</v>
      </c>
      <c r="AD16" s="86"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v>27</v>
      </c>
      <c r="AB17" s="86">
        <v>0.6</v>
      </c>
      <c r="AC17" s="86">
        <v>0.62</v>
      </c>
      <c r="AD17" s="86"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v>20</v>
      </c>
      <c r="AB18" s="86">
        <v>0.6</v>
      </c>
      <c r="AC18" s="86">
        <v>0.57000000000000006</v>
      </c>
      <c r="AD18" s="86"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v>13</v>
      </c>
      <c r="AB19" s="86">
        <v>0.6</v>
      </c>
      <c r="AC19" s="86">
        <v>0.62</v>
      </c>
      <c r="AD19" s="86"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v>11</v>
      </c>
      <c r="AB20" s="86">
        <v>0.6</v>
      </c>
      <c r="AC20" s="86">
        <v>0.62</v>
      </c>
      <c r="AD20" s="86"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v>39</v>
      </c>
      <c r="AB21" s="86">
        <v>0.4</v>
      </c>
      <c r="AC21" s="86">
        <v>0.38</v>
      </c>
      <c r="AD21" s="86"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v>37</v>
      </c>
      <c r="AB22" s="86">
        <v>0.4</v>
      </c>
      <c r="AC22" s="86">
        <v>0.38</v>
      </c>
      <c r="AD22" s="86"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v>34</v>
      </c>
      <c r="AB23" s="86">
        <v>0.4</v>
      </c>
      <c r="AC23" s="86">
        <v>0.38</v>
      </c>
      <c r="AD23" s="86"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v>20.5</v>
      </c>
      <c r="AB24" s="86">
        <v>0.5</v>
      </c>
      <c r="AC24" s="86">
        <v>0.45</v>
      </c>
      <c r="AD24" s="86"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v>19</v>
      </c>
      <c r="AB25" s="86">
        <v>0.4</v>
      </c>
      <c r="AC25" s="86">
        <v>0.38</v>
      </c>
      <c r="AD25" s="86"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v>17</v>
      </c>
      <c r="AB26" s="86">
        <v>0.4</v>
      </c>
      <c r="AC26" s="86">
        <v>0.43</v>
      </c>
      <c r="AD26" s="86"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v>22</v>
      </c>
      <c r="AB27" s="86">
        <v>0.66666666666666663</v>
      </c>
      <c r="AC27" s="86">
        <v>0.52999999999999992</v>
      </c>
      <c r="AD27" s="86"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v>20</v>
      </c>
      <c r="AB28" s="86">
        <v>0.8</v>
      </c>
      <c r="AC28" s="86">
        <v>0.60499999999999998</v>
      </c>
      <c r="AD28" s="86"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v>28.5</v>
      </c>
      <c r="AB29" s="86">
        <v>0.7</v>
      </c>
      <c r="AC29" s="86">
        <v>0.53499999999999992</v>
      </c>
      <c r="AD29" s="86"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v>17</v>
      </c>
      <c r="AB30" s="86">
        <v>1</v>
      </c>
      <c r="AC30" s="86">
        <v>0.69</v>
      </c>
      <c r="AD30" s="86"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v>17</v>
      </c>
      <c r="AB31" s="86">
        <v>0.6</v>
      </c>
      <c r="AC31" s="86">
        <v>0.51666666666666661</v>
      </c>
      <c r="AD31" s="86"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v>18.666666666666668</v>
      </c>
      <c r="AB32" s="86">
        <v>0.73333333333333339</v>
      </c>
      <c r="AC32" s="86">
        <v>0.61</v>
      </c>
      <c r="AD32" s="86"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v>27</v>
      </c>
      <c r="AB33" s="86">
        <v>0.66666666666666663</v>
      </c>
      <c r="AC33" s="86">
        <v>0.59666666666666668</v>
      </c>
      <c r="AD33" s="86"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v>15.5</v>
      </c>
      <c r="AB34" s="86">
        <v>0.3</v>
      </c>
      <c r="AC34" s="86">
        <v>0.46499999999999997</v>
      </c>
      <c r="AD34" s="86"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v>27</v>
      </c>
      <c r="AB35" s="86">
        <v>0.2</v>
      </c>
      <c r="AC35" s="86">
        <v>0.34499999999999997</v>
      </c>
      <c r="AD35" s="86"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v>17</v>
      </c>
      <c r="AB36" s="86">
        <v>0</v>
      </c>
      <c r="AC36" s="86">
        <v>0.31</v>
      </c>
      <c r="AD36" s="86"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v>10</v>
      </c>
      <c r="AB37" s="86">
        <v>0</v>
      </c>
      <c r="AC37" s="86">
        <v>0.31</v>
      </c>
      <c r="AD37" s="86"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v>15</v>
      </c>
      <c r="AB38" s="86">
        <v>0.2</v>
      </c>
      <c r="AC38" s="86">
        <v>0.39500000000000002</v>
      </c>
      <c r="AD38" s="86"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v>26</v>
      </c>
      <c r="AB39" s="86">
        <v>0.3</v>
      </c>
      <c r="AC39" s="86">
        <v>0.46499999999999997</v>
      </c>
      <c r="AD39" s="86"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v>6</v>
      </c>
      <c r="AB40" s="86">
        <v>0</v>
      </c>
      <c r="AC40" s="86">
        <v>0.31</v>
      </c>
      <c r="AD40" s="86"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v>17</v>
      </c>
      <c r="AB41" s="86">
        <v>0.2</v>
      </c>
      <c r="AC41" s="86">
        <v>0.39500000000000002</v>
      </c>
      <c r="AD41" s="86"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v>16.333333333333332</v>
      </c>
      <c r="AB42" s="86">
        <v>0.53333333333333333</v>
      </c>
      <c r="AC42" s="86">
        <v>0.58333333333333337</v>
      </c>
      <c r="AD42" s="86"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v>17</v>
      </c>
      <c r="AB43" s="86">
        <v>1</v>
      </c>
      <c r="AC43" s="86">
        <v>0.75499999999999989</v>
      </c>
      <c r="AD43" s="86"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v>23.333333333333332</v>
      </c>
      <c r="AB44" s="86">
        <v>0.46666666666666662</v>
      </c>
      <c r="AC44" s="86">
        <v>0.5033333333333333</v>
      </c>
      <c r="AD44" s="86"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v>24</v>
      </c>
      <c r="AB45" s="86">
        <v>0.75</v>
      </c>
      <c r="AC45" s="86">
        <v>0.65249999999999997</v>
      </c>
      <c r="AD45" s="86"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v>15</v>
      </c>
      <c r="AB46" s="86">
        <v>0.46666666666666662</v>
      </c>
      <c r="AC46" s="86">
        <v>0.53666666666666663</v>
      </c>
      <c r="AD46" s="86"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v>14.5</v>
      </c>
      <c r="AB47" s="86">
        <v>0.8</v>
      </c>
      <c r="AC47" s="86">
        <v>0.66999999999999993</v>
      </c>
      <c r="AD47" s="86"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v>16</v>
      </c>
      <c r="AB48" s="86">
        <v>0.8</v>
      </c>
      <c r="AC48" s="86">
        <v>0.66249999999999998</v>
      </c>
      <c r="AD48" s="86"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v>4</v>
      </c>
      <c r="AB49" s="86">
        <v>1</v>
      </c>
      <c r="AC49" s="86">
        <v>0.82</v>
      </c>
      <c r="AD49" s="86"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v>24</v>
      </c>
      <c r="AB50" s="86">
        <v>0.3</v>
      </c>
      <c r="AC50" s="86">
        <v>0.35</v>
      </c>
      <c r="AD50" s="86"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v>18</v>
      </c>
      <c r="AB51" s="86">
        <v>0.53333333333333333</v>
      </c>
      <c r="AC51" s="86">
        <v>0.46333333333333332</v>
      </c>
      <c r="AD51" s="86"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v>14</v>
      </c>
      <c r="AB52" s="86">
        <v>0</v>
      </c>
      <c r="AC52" s="86">
        <v>0.18</v>
      </c>
      <c r="AD52" s="86"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v>19.5</v>
      </c>
      <c r="AB53" s="86">
        <v>0.5</v>
      </c>
      <c r="AC53" s="86">
        <v>0.44249999999999995</v>
      </c>
      <c r="AD53" s="86"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v>12</v>
      </c>
      <c r="AB54" s="86">
        <v>0</v>
      </c>
      <c r="AC54" s="86">
        <v>0.245</v>
      </c>
      <c r="AD54" s="86"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v>13.666666666666666</v>
      </c>
      <c r="AB55" s="86">
        <v>0.13333333333333333</v>
      </c>
      <c r="AC55" s="86">
        <v>0.32333333333333331</v>
      </c>
      <c r="AD55" s="86"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v>13.5</v>
      </c>
      <c r="AB56" s="86">
        <v>0.2</v>
      </c>
      <c r="AC56" s="86">
        <v>0.32999999999999996</v>
      </c>
      <c r="AD56" s="86"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v>2</v>
      </c>
      <c r="AB57" s="86">
        <v>0</v>
      </c>
      <c r="AC57" s="86">
        <v>0.18</v>
      </c>
      <c r="AD57" s="86"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v>8</v>
      </c>
      <c r="AB58" s="86">
        <v>0.75</v>
      </c>
      <c r="AC58" s="86">
        <v>0.73</v>
      </c>
      <c r="AD58" s="86"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v>24</v>
      </c>
      <c r="AB59" s="86">
        <v>0.75</v>
      </c>
      <c r="AC59" s="86">
        <v>0.66799999999999993</v>
      </c>
      <c r="AD59" s="86"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v>20.666666666666668</v>
      </c>
      <c r="AB60" s="86">
        <v>0.91666666666666663</v>
      </c>
      <c r="AC60" s="86">
        <v>0.74666666666666659</v>
      </c>
      <c r="AD60" s="86"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v>14</v>
      </c>
      <c r="AB61" s="86">
        <v>0.75</v>
      </c>
      <c r="AC61" s="86">
        <v>0.73</v>
      </c>
      <c r="AD61" s="86"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v>25.333333333333332</v>
      </c>
      <c r="AB62" s="86">
        <v>0.71666666666666667</v>
      </c>
      <c r="AC62" s="86">
        <v>0.6</v>
      </c>
      <c r="AD62" s="86"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v>9</v>
      </c>
      <c r="AB63" s="86">
        <v>0.75</v>
      </c>
      <c r="AC63" s="86">
        <v>0.73</v>
      </c>
      <c r="AD63" s="86"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v>4.5</v>
      </c>
      <c r="AB64" s="86">
        <v>0.875</v>
      </c>
      <c r="AC64" s="86">
        <v>0.77499999999999991</v>
      </c>
      <c r="AD64" s="86"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v>15</v>
      </c>
      <c r="AB65" s="86">
        <v>0.79</v>
      </c>
      <c r="AC65" s="86">
        <v>0.67599999999999993</v>
      </c>
      <c r="AD65" s="86"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v>12</v>
      </c>
      <c r="AB66" s="86">
        <v>0.21666666666666667</v>
      </c>
      <c r="AC66" s="86">
        <v>0.31</v>
      </c>
      <c r="AD66" s="86"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v>19</v>
      </c>
      <c r="AB67" s="86">
        <v>0.25</v>
      </c>
      <c r="AC67" s="86">
        <v>0.27</v>
      </c>
      <c r="AD67" s="86"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v>6</v>
      </c>
      <c r="AB68" s="86">
        <v>0.25</v>
      </c>
      <c r="AC68" s="86">
        <v>0.27</v>
      </c>
      <c r="AD68" s="86"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v>12</v>
      </c>
      <c r="AB69" s="86">
        <v>0.42499999999999999</v>
      </c>
      <c r="AC69" s="86">
        <v>0.44500000000000001</v>
      </c>
      <c r="AD69" s="86"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v>22.5</v>
      </c>
      <c r="AB70" s="86">
        <v>0.42499999999999999</v>
      </c>
      <c r="AC70" s="86">
        <v>0.44500000000000001</v>
      </c>
      <c r="AD70" s="86"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v>10</v>
      </c>
      <c r="AB71" s="86">
        <v>0.25</v>
      </c>
      <c r="AC71" s="86">
        <v>0.27</v>
      </c>
      <c r="AD71" s="86"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v>7</v>
      </c>
      <c r="AB72" s="86">
        <v>0.25</v>
      </c>
      <c r="AC72" s="86">
        <v>0.27</v>
      </c>
      <c r="AD72" s="86"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v>14.75</v>
      </c>
      <c r="AB73" s="86">
        <v>0.46250000000000002</v>
      </c>
      <c r="AC73" s="86">
        <v>0.505</v>
      </c>
      <c r="AD73" s="86"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v>8</v>
      </c>
      <c r="AB74" s="86">
        <v>0.75</v>
      </c>
      <c r="AC74" s="86">
        <v>0.68500000000000005</v>
      </c>
      <c r="AD74" s="86"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v>25.166666666666668</v>
      </c>
      <c r="AB75" s="86">
        <v>0.75</v>
      </c>
      <c r="AC75" s="86">
        <v>0.66333333333333333</v>
      </c>
      <c r="AD75" s="86"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v>22.5</v>
      </c>
      <c r="AB76" s="86">
        <v>0.875</v>
      </c>
      <c r="AC76" s="86">
        <v>0.72</v>
      </c>
      <c r="AD76" s="86"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v>12</v>
      </c>
      <c r="AB77" s="86">
        <v>0.75</v>
      </c>
      <c r="AC77" s="86">
        <v>0.68500000000000005</v>
      </c>
      <c r="AD77" s="86"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v>14.833333333333334</v>
      </c>
      <c r="AB78" s="86">
        <v>0.78333333333333333</v>
      </c>
      <c r="AC78" s="86">
        <v>0.66999999999999993</v>
      </c>
      <c r="AD78" s="86"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v>13.75</v>
      </c>
      <c r="AB79" s="86">
        <v>0.35</v>
      </c>
      <c r="AC79" s="86">
        <v>0.39249999999999996</v>
      </c>
      <c r="AD79" s="86"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v>14.5</v>
      </c>
      <c r="AB80" s="86">
        <v>0.53749999999999998</v>
      </c>
      <c r="AC80" s="86">
        <v>0.5625</v>
      </c>
      <c r="AD80" s="86"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v>11.5</v>
      </c>
      <c r="AB81" s="86">
        <v>0.75</v>
      </c>
      <c r="AC81" s="86">
        <v>0.68500000000000005</v>
      </c>
      <c r="AD81" s="86"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v>17.2</v>
      </c>
      <c r="AB82" s="86">
        <v>0.42000000000000004</v>
      </c>
      <c r="AC82" s="86">
        <v>0.47599999999999998</v>
      </c>
      <c r="AD82" s="86"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v>27</v>
      </c>
      <c r="AB83" s="86">
        <v>0.6</v>
      </c>
      <c r="AC83" s="86">
        <v>0.53999999999999992</v>
      </c>
      <c r="AD83" s="86"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v>18.5</v>
      </c>
      <c r="AB84" s="86">
        <v>0.25</v>
      </c>
      <c r="AC84" s="86">
        <v>0.315</v>
      </c>
      <c r="AD84" s="86"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v>21.333333333333332</v>
      </c>
      <c r="AB85" s="86">
        <v>0.3666666666666667</v>
      </c>
      <c r="AC85" s="86">
        <v>0.41666666666666669</v>
      </c>
      <c r="AD85" s="86"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v>13.333333333333334</v>
      </c>
      <c r="AB86" s="86">
        <v>0.3666666666666667</v>
      </c>
      <c r="AC86" s="86">
        <v>0.41666666666666669</v>
      </c>
      <c r="AD86" s="86"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v>7</v>
      </c>
      <c r="AB87" s="86">
        <v>0.25</v>
      </c>
      <c r="AC87" s="86">
        <v>0.315</v>
      </c>
      <c r="AD87" s="86"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v>7.5</v>
      </c>
      <c r="AB88" s="86">
        <v>0.25</v>
      </c>
      <c r="AC88" s="86">
        <v>0.315</v>
      </c>
      <c r="AD88" s="86"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v>5.333333333333333</v>
      </c>
      <c r="AB89" s="86">
        <v>0.66666666666666663</v>
      </c>
      <c r="AC89" s="86">
        <v>0.6366666666666666</v>
      </c>
      <c r="AD89" s="86"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v>28.5</v>
      </c>
      <c r="AB90" s="86">
        <v>0.67500000000000004</v>
      </c>
      <c r="AC90" s="86">
        <v>0.64500000000000002</v>
      </c>
      <c r="AD90" s="86"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v>18.666666666666668</v>
      </c>
      <c r="AB91" s="86">
        <v>0.41666666666666669</v>
      </c>
      <c r="AC91" s="86">
        <v>0.43333333333333335</v>
      </c>
      <c r="AD91" s="86"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v>23.571428571428573</v>
      </c>
      <c r="AB92" s="86">
        <v>0.75</v>
      </c>
      <c r="AC92" s="86">
        <v>0.66428571428571437</v>
      </c>
      <c r="AD92" s="86"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v>10</v>
      </c>
      <c r="AB93" s="86">
        <v>0.375</v>
      </c>
      <c r="AC93" s="86">
        <v>0.49</v>
      </c>
      <c r="AD93" s="86"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v>12.25</v>
      </c>
      <c r="AB94" s="86">
        <v>0.46250000000000002</v>
      </c>
      <c r="AC94" s="86">
        <v>0.48</v>
      </c>
      <c r="AD94" s="86"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v>8</v>
      </c>
      <c r="AB95" s="86">
        <v>0.5</v>
      </c>
      <c r="AC95" s="86">
        <v>0.47000000000000003</v>
      </c>
      <c r="AD95" s="86"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v>6.666666666666667</v>
      </c>
      <c r="AB96" s="86">
        <v>0.41666666666666669</v>
      </c>
      <c r="AC96" s="86">
        <v>0.43333333333333335</v>
      </c>
      <c r="AD96" s="86"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v>18</v>
      </c>
      <c r="AB97" s="86">
        <v>0.39166666666666666</v>
      </c>
      <c r="AC97" s="86">
        <v>0.45166666666666666</v>
      </c>
      <c r="AD97" s="86"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v>24.4</v>
      </c>
      <c r="AB98" s="86">
        <v>0.53</v>
      </c>
      <c r="AC98" s="86">
        <v>0.49799999999999994</v>
      </c>
      <c r="AD98" s="86"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v>20</v>
      </c>
      <c r="AB99" s="86">
        <v>0.41249999999999998</v>
      </c>
      <c r="AC99" s="86">
        <v>0.45999999999999996</v>
      </c>
      <c r="AD99" s="86"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v>18</v>
      </c>
      <c r="AB100" s="86">
        <v>0.33750000000000002</v>
      </c>
      <c r="AC100" s="86">
        <v>0.39500000000000002</v>
      </c>
      <c r="AD100" s="86"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v>12.8</v>
      </c>
      <c r="AB101" s="86">
        <v>0.48</v>
      </c>
      <c r="AC101" s="86">
        <v>0.51600000000000001</v>
      </c>
      <c r="AD101" s="86"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v>11.8</v>
      </c>
      <c r="AB102" s="86">
        <v>0.32999999999999996</v>
      </c>
      <c r="AC102" s="86">
        <v>0.38</v>
      </c>
      <c r="AD102" s="86"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v>13</v>
      </c>
      <c r="AB103" s="86">
        <v>0.70714285714285718</v>
      </c>
      <c r="AC103" s="86">
        <v>0.62142857142857133</v>
      </c>
      <c r="AD103" s="86"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v>24.5</v>
      </c>
      <c r="AB104" s="86">
        <v>0.75</v>
      </c>
      <c r="AC104" s="86">
        <v>0.66</v>
      </c>
      <c r="AD104" s="86"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v>25</v>
      </c>
      <c r="AB105" s="86">
        <v>0.56666666666666665</v>
      </c>
      <c r="AC105" s="86">
        <v>0.51999999999999991</v>
      </c>
      <c r="AD105" s="86"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v>15</v>
      </c>
      <c r="AB106" s="86">
        <v>0.52</v>
      </c>
      <c r="AC106" s="86">
        <v>0.51</v>
      </c>
      <c r="AD106" s="86"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v>9.25</v>
      </c>
      <c r="AB107" s="86">
        <v>0.5</v>
      </c>
      <c r="AC107" s="86">
        <v>0.48250000000000004</v>
      </c>
      <c r="AD107" s="86"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v>17.75</v>
      </c>
      <c r="AB108" s="86">
        <v>0.5</v>
      </c>
      <c r="AC108" s="86">
        <v>0.48250000000000004</v>
      </c>
      <c r="AD108" s="86"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v>10</v>
      </c>
      <c r="AB109" s="86">
        <v>0.5</v>
      </c>
      <c r="AC109" s="86">
        <v>0.53666666666666663</v>
      </c>
      <c r="AD109" s="86"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v>7.333333333333333</v>
      </c>
      <c r="AB110" s="86">
        <v>0.58333333333333337</v>
      </c>
      <c r="AC110" s="86">
        <v>0.52333333333333332</v>
      </c>
      <c r="AD110" s="86"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v>21.571428571428573</v>
      </c>
      <c r="AB111" s="86">
        <v>0.37142857142857144</v>
      </c>
      <c r="AC111" s="86">
        <v>0.44142857142857139</v>
      </c>
      <c r="AD111" s="86"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v>21.4</v>
      </c>
      <c r="AB112" s="86">
        <v>0.38</v>
      </c>
      <c r="AC112" s="86">
        <v>0.44399999999999995</v>
      </c>
      <c r="AD112" s="86"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v>13.166666666666666</v>
      </c>
      <c r="AB113" s="86">
        <v>0.31666666666666665</v>
      </c>
      <c r="AC113" s="86">
        <v>0.37999999999999995</v>
      </c>
      <c r="AD113" s="86"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v>16</v>
      </c>
      <c r="AB114" s="86">
        <v>0.25</v>
      </c>
      <c r="AC114" s="86">
        <v>0.38</v>
      </c>
      <c r="AD114" s="86"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v>13.125</v>
      </c>
      <c r="AB115" s="86">
        <v>0.65</v>
      </c>
      <c r="AC115" s="86">
        <v>0.59124999999999994</v>
      </c>
      <c r="AD115" s="86"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v>12.666666666666666</v>
      </c>
      <c r="AB116" s="86">
        <v>0.44166666666666665</v>
      </c>
      <c r="AC116" s="86">
        <v>0.49333333333333335</v>
      </c>
      <c r="AD116" s="86"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v>16.399999999999999</v>
      </c>
      <c r="AB117" s="86">
        <v>0.32</v>
      </c>
      <c r="AC117" s="86">
        <v>0.39200000000000002</v>
      </c>
      <c r="AD117" s="86"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v>11.333333333333334</v>
      </c>
      <c r="AB118" s="86">
        <v>0.75</v>
      </c>
      <c r="AC118" s="86">
        <v>0.67</v>
      </c>
      <c r="AD118" s="86"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v>8.8000000000000007</v>
      </c>
      <c r="AB119" s="86">
        <v>0.55000000000000004</v>
      </c>
      <c r="AC119" s="86">
        <v>0.51400000000000001</v>
      </c>
      <c r="AD119" s="86"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v>20.625</v>
      </c>
      <c r="AB120" s="86">
        <v>0.41875000000000001</v>
      </c>
      <c r="AC120" s="86">
        <v>0.46625</v>
      </c>
      <c r="AD120" s="86"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v>20.833333333333332</v>
      </c>
      <c r="AB121" s="86">
        <v>0.44166666666666665</v>
      </c>
      <c r="AC121" s="86">
        <v>0.47666666666666663</v>
      </c>
      <c r="AD121" s="86"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v>17.25</v>
      </c>
      <c r="AB122" s="86">
        <v>0.58750000000000002</v>
      </c>
      <c r="AC122" s="86">
        <v>0.50749999999999995</v>
      </c>
      <c r="AD122" s="86"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v>9</v>
      </c>
      <c r="AB123" s="86">
        <v>0.5</v>
      </c>
      <c r="AC123" s="86">
        <v>0.51</v>
      </c>
      <c r="AD123" s="86"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v>22.555555555555557</v>
      </c>
      <c r="AB124" s="86">
        <v>0.69444444444444442</v>
      </c>
      <c r="AC124" s="86">
        <v>0.62666666666666671</v>
      </c>
      <c r="AD124" s="86"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v>15</v>
      </c>
      <c r="AB125" s="86">
        <v>0.30833333333333335</v>
      </c>
      <c r="AC125" s="86">
        <v>0.38666666666666666</v>
      </c>
      <c r="AD125" s="86"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v>13</v>
      </c>
      <c r="AB126" s="86">
        <v>0.125</v>
      </c>
      <c r="AC126" s="86">
        <v>0.27</v>
      </c>
      <c r="AD126" s="86"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v>17</v>
      </c>
      <c r="AB127" s="86">
        <v>0.45</v>
      </c>
      <c r="AC127" s="86">
        <v>0.42599999999999999</v>
      </c>
      <c r="AD127" s="86"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v>8</v>
      </c>
      <c r="AB128" s="86">
        <v>0.25</v>
      </c>
      <c r="AC128" s="86">
        <v>0.36</v>
      </c>
      <c r="AD128" s="86"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v>13.111111111111111</v>
      </c>
      <c r="AB129" s="86">
        <v>0.60555555555555562</v>
      </c>
      <c r="AC129" s="86">
        <v>0.56555555555555559</v>
      </c>
      <c r="AD129" s="86"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v>12.25</v>
      </c>
      <c r="AB130" s="86">
        <v>0.71250000000000002</v>
      </c>
      <c r="AC130" s="86">
        <v>0.66500000000000004</v>
      </c>
      <c r="AD130" s="86"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v>9.5</v>
      </c>
      <c r="AB131" s="86">
        <v>0.55833333333333335</v>
      </c>
      <c r="AC131" s="86">
        <v>0.53666666666666674</v>
      </c>
      <c r="AD131" s="86"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v>22.4</v>
      </c>
      <c r="AB132" s="86">
        <v>0.68499999999999994</v>
      </c>
      <c r="AC132" s="86">
        <v>0.62900000000000011</v>
      </c>
      <c r="AD132" s="86"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v>22.555555555555557</v>
      </c>
      <c r="AB133" s="86">
        <v>0.43888888888888888</v>
      </c>
      <c r="AC133" s="86">
        <v>0.48666666666666664</v>
      </c>
      <c r="AD133" s="86"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v>12.666666666666666</v>
      </c>
      <c r="AB134" s="86">
        <v>0.70000000000000007</v>
      </c>
      <c r="AC134" s="86">
        <v>0.67333333333333334</v>
      </c>
      <c r="AD134" s="86"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v>9.5</v>
      </c>
      <c r="AB135" s="86">
        <v>0.42499999999999999</v>
      </c>
      <c r="AC135" s="86">
        <v>0.505</v>
      </c>
      <c r="AD135" s="86"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v>13</v>
      </c>
      <c r="AB136" s="86">
        <v>0.21666666666666667</v>
      </c>
      <c r="AC136" s="86">
        <v>0.29666666666666669</v>
      </c>
      <c r="AD136" s="86"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v>12.714285714285714</v>
      </c>
      <c r="AB137" s="86">
        <v>0.43571428571428567</v>
      </c>
      <c r="AC137" s="86">
        <v>0.47285714285714286</v>
      </c>
      <c r="AD137" s="86"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v>22.142857142857142</v>
      </c>
      <c r="AB138" s="86">
        <v>0.43571428571428567</v>
      </c>
      <c r="AC138" s="86">
        <v>0.45857142857142857</v>
      </c>
      <c r="AD138" s="86"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v>17.166666666666668</v>
      </c>
      <c r="AB139" s="86">
        <v>0.44166666666666665</v>
      </c>
      <c r="AC139" s="86">
        <v>0.41333333333333333</v>
      </c>
      <c r="AD139" s="86"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v>15.714285714285714</v>
      </c>
      <c r="AB140" s="86">
        <v>0.32142857142857145</v>
      </c>
      <c r="AC140" s="86">
        <v>0.38142857142857139</v>
      </c>
      <c r="AD140" s="86"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v>13.9</v>
      </c>
      <c r="AB141" s="86">
        <v>0.58500000000000008</v>
      </c>
      <c r="AC141" s="86">
        <v>0.54399999999999993</v>
      </c>
      <c r="AD141" s="86"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v>27.333333333333332</v>
      </c>
      <c r="AB142" s="86">
        <v>0.65</v>
      </c>
      <c r="AC142" s="86">
        <v>0.59666666666666668</v>
      </c>
      <c r="AD142" s="86"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v>21.90909090909091</v>
      </c>
      <c r="AB143" s="86">
        <v>0.67727272727272725</v>
      </c>
      <c r="AC143" s="86">
        <v>0.61727272727272731</v>
      </c>
      <c r="AD143" s="86"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v>13.285714285714286</v>
      </c>
      <c r="AB144" s="86">
        <v>0.35714285714285715</v>
      </c>
      <c r="AC144" s="86">
        <v>0.39714285714285713</v>
      </c>
      <c r="AD144" s="86"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v>9</v>
      </c>
      <c r="AB145" s="86">
        <v>0.70000000000000007</v>
      </c>
      <c r="AC145" s="86">
        <v>0.62333333333333341</v>
      </c>
      <c r="AD145" s="86"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v>13.727272727272727</v>
      </c>
      <c r="AB146" s="86">
        <v>0.58636363636363642</v>
      </c>
      <c r="AC146" s="86">
        <v>0.53999999999999992</v>
      </c>
      <c r="AD146" s="86"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v>21.666666666666668</v>
      </c>
      <c r="AB147" s="86">
        <v>0.33333333333333331</v>
      </c>
      <c r="AC147" s="86">
        <v>0.39999999999999997</v>
      </c>
      <c r="AD147" s="86"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v>18.5</v>
      </c>
      <c r="AB148" s="86">
        <v>0.4</v>
      </c>
      <c r="AC148" s="86">
        <v>0.44</v>
      </c>
      <c r="AD148" s="86"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v>15.75</v>
      </c>
      <c r="AB149" s="86">
        <v>0.33124999999999999</v>
      </c>
      <c r="AC149" s="86">
        <v>0.39624999999999999</v>
      </c>
      <c r="AD149" s="86"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v>16.714285714285715</v>
      </c>
      <c r="AB150" s="86">
        <v>0.43571428571428567</v>
      </c>
      <c r="AC150" s="86">
        <v>0.42571428571428571</v>
      </c>
      <c r="AD150" s="86"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v>23.666666666666668</v>
      </c>
      <c r="AB151" s="86">
        <v>0.33333333333333331</v>
      </c>
      <c r="AC151" s="86">
        <v>0.47666666666666663</v>
      </c>
      <c r="AD151" s="86"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v>20.625</v>
      </c>
      <c r="AB152" s="86">
        <v>0.38124999999999998</v>
      </c>
      <c r="AC152" s="86">
        <v>0.4325</v>
      </c>
      <c r="AD152" s="86"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v>24</v>
      </c>
      <c r="AB153" s="86">
        <v>0.48750000000000004</v>
      </c>
      <c r="AC153" s="86">
        <v>0.51</v>
      </c>
      <c r="AD153" s="86"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v>20.75</v>
      </c>
      <c r="AB154" s="86">
        <v>0.25</v>
      </c>
      <c r="AC154" s="86">
        <v>0.36249999999999999</v>
      </c>
      <c r="AD154" s="86"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v>16.8</v>
      </c>
      <c r="AB155" s="86">
        <v>0.47000000000000003</v>
      </c>
      <c r="AC155" s="86">
        <v>0.45599999999999996</v>
      </c>
      <c r="AD155" s="86"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v>15.666666666666666</v>
      </c>
      <c r="AB156" s="86">
        <v>0.26666666666666666</v>
      </c>
      <c r="AC156" s="86">
        <v>0.37666666666666665</v>
      </c>
      <c r="AD156" s="86"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v>12.5</v>
      </c>
      <c r="AB157" s="86">
        <v>0.3125</v>
      </c>
      <c r="AC157" s="86">
        <v>0.37874999999999998</v>
      </c>
      <c r="AD157" s="86"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v>22.583333333333332</v>
      </c>
      <c r="AB158" s="86">
        <v>0.70416666666666661</v>
      </c>
      <c r="AC158" s="86">
        <v>0.62833333333333341</v>
      </c>
      <c r="AD158" s="86"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v>22.25</v>
      </c>
      <c r="AB159" s="86">
        <v>0.5</v>
      </c>
      <c r="AC159" s="86">
        <v>0.54499999999999993</v>
      </c>
      <c r="AD159" s="86"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v>16.25</v>
      </c>
      <c r="AB160" s="86">
        <v>0.50624999999999998</v>
      </c>
      <c r="AC160" s="86">
        <v>0.46625</v>
      </c>
      <c r="AD160" s="86"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v>9.25</v>
      </c>
      <c r="AB161" s="86">
        <v>0.77500000000000002</v>
      </c>
      <c r="AC161" s="86">
        <v>0.65500000000000003</v>
      </c>
      <c r="AD161" s="86"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v>12.916666666666666</v>
      </c>
      <c r="AB162" s="86">
        <v>0.62083333333333335</v>
      </c>
      <c r="AC162" s="86">
        <v>0.5575</v>
      </c>
      <c r="AD162" s="86"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v>12.333333333333334</v>
      </c>
      <c r="AB163" s="86">
        <v>0.33333333333333331</v>
      </c>
      <c r="AC163" s="86">
        <v>0.41333333333333333</v>
      </c>
      <c r="AD163" s="86"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v>23.8</v>
      </c>
      <c r="AB164" s="86">
        <v>0.82</v>
      </c>
      <c r="AC164" s="86">
        <v>0.67199999999999993</v>
      </c>
      <c r="AD164" s="86"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v>24.4</v>
      </c>
      <c r="AB165" s="86">
        <v>0.51</v>
      </c>
      <c r="AC165" s="86">
        <v>0.504</v>
      </c>
      <c r="AD165" s="86"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v>19.2</v>
      </c>
      <c r="AB166" s="86">
        <v>0.52</v>
      </c>
      <c r="AC166" s="86">
        <v>0.48200000000000004</v>
      </c>
      <c r="AD166" s="86"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v>22.7</v>
      </c>
      <c r="AB167" s="86">
        <v>0.45499999999999996</v>
      </c>
      <c r="AC167" s="86">
        <v>0.48599999999999993</v>
      </c>
      <c r="AD167" s="86"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v>13.222222222222221</v>
      </c>
      <c r="AB168" s="86">
        <v>0.34444444444444444</v>
      </c>
      <c r="AC168" s="86">
        <v>0.38999999999999996</v>
      </c>
      <c r="AD168" s="86"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v>13.307692307692308</v>
      </c>
      <c r="AB169" s="86">
        <v>0.61923076923076925</v>
      </c>
      <c r="AC169" s="86">
        <v>0.55153846153846153</v>
      </c>
      <c r="AD169" s="86"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v>10.285714285714286</v>
      </c>
      <c r="AB170" s="86">
        <v>0.56428571428571428</v>
      </c>
      <c r="AC170" s="86">
        <v>0.52857142857142858</v>
      </c>
      <c r="AD170" s="86"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v>10.666666666666666</v>
      </c>
      <c r="AB171" s="86">
        <v>0.48333333333333334</v>
      </c>
      <c r="AC171" s="86">
        <v>0.49666666666666665</v>
      </c>
      <c r="AD171" s="86"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v>23.384615384615383</v>
      </c>
      <c r="AB172" s="86">
        <v>0.68076923076923079</v>
      </c>
      <c r="AC172" s="86">
        <v>0.62</v>
      </c>
      <c r="AD172" s="86"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v>14.5</v>
      </c>
      <c r="AB173" s="86">
        <v>0.47499999999999998</v>
      </c>
      <c r="AC173" s="86">
        <v>0.53249999999999997</v>
      </c>
      <c r="AD173" s="86"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v>17.111111111111111</v>
      </c>
      <c r="AB174" s="86">
        <v>0.33888888888888885</v>
      </c>
      <c r="AC174" s="86">
        <v>0.41</v>
      </c>
      <c r="AD174" s="86"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v>25</v>
      </c>
      <c r="AB175" s="86">
        <v>0.54285714285714282</v>
      </c>
      <c r="AC175" s="86">
        <v>0.51999999999999991</v>
      </c>
      <c r="AD175" s="86"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v>12</v>
      </c>
      <c r="AB176" s="86">
        <v>0.3</v>
      </c>
      <c r="AC176" s="86">
        <v>0.3833333333333333</v>
      </c>
      <c r="AD176" s="86"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v>13.25</v>
      </c>
      <c r="AB177" s="86">
        <v>0.43124999999999997</v>
      </c>
      <c r="AC177" s="86">
        <v>0.47875000000000001</v>
      </c>
      <c r="AD177" s="86"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v>9.75</v>
      </c>
      <c r="AB178" s="86">
        <v>0.53749999999999998</v>
      </c>
      <c r="AC178" s="86">
        <v>0.52249999999999996</v>
      </c>
      <c r="AD178" s="86"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v>7</v>
      </c>
      <c r="AB179" s="86">
        <v>0.6</v>
      </c>
      <c r="AC179" s="86">
        <v>0.60749999999999993</v>
      </c>
      <c r="AD179" s="86"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v>22.545454545454547</v>
      </c>
      <c r="AB180" s="86">
        <v>0.48181818181818181</v>
      </c>
      <c r="AC180" s="86">
        <v>0.49636363636363628</v>
      </c>
      <c r="AD180" s="86"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v>12.4</v>
      </c>
      <c r="AB181" s="86">
        <v>0.72</v>
      </c>
      <c r="AC181" s="86">
        <v>0.65200000000000002</v>
      </c>
      <c r="AD181" s="86"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v>23.5</v>
      </c>
      <c r="AB182" s="86">
        <v>0.56874999999999998</v>
      </c>
      <c r="AC182" s="86">
        <v>0.52999999999999992</v>
      </c>
      <c r="AD182" s="86"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v>18</v>
      </c>
      <c r="AB183" s="86">
        <v>0.55833333333333335</v>
      </c>
      <c r="AC183" s="86">
        <v>0.50166666666666671</v>
      </c>
      <c r="AD183" s="86"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v>10.25</v>
      </c>
      <c r="AB184" s="86">
        <v>0.58750000000000002</v>
      </c>
      <c r="AC184" s="86">
        <v>0.53749999999999998</v>
      </c>
      <c r="AD184" s="86"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v>11.25</v>
      </c>
      <c r="AB185" s="86">
        <v>0.41249999999999998</v>
      </c>
      <c r="AC185" s="86">
        <v>0.4375</v>
      </c>
      <c r="AD185" s="86"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v>22.833333333333332</v>
      </c>
      <c r="AB186" s="86">
        <v>0.72499999999999998</v>
      </c>
      <c r="AC186" s="86">
        <v>0.62666666666666659</v>
      </c>
      <c r="AD186" s="86"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v>23</v>
      </c>
      <c r="AB187" s="86">
        <v>0.65</v>
      </c>
      <c r="AC187" s="86">
        <v>0.60428571428571431</v>
      </c>
      <c r="AD187" s="86"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v>13.357142857142858</v>
      </c>
      <c r="AB188" s="86">
        <v>0.59285714285714286</v>
      </c>
      <c r="AC188" s="86">
        <v>0.5407142857142857</v>
      </c>
      <c r="AD188" s="86"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v>13</v>
      </c>
      <c r="AB189" s="86">
        <v>0.43</v>
      </c>
      <c r="AC189" s="86">
        <v>0.50600000000000001</v>
      </c>
      <c r="AD189" s="86"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v>12.555555555555555</v>
      </c>
      <c r="AB190" s="86">
        <v>0.41111111111111109</v>
      </c>
      <c r="AC190" s="86">
        <v>0.47000000000000003</v>
      </c>
      <c r="AD190" s="86"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v>15.9</v>
      </c>
      <c r="AB191" s="86">
        <v>0.32999999999999996</v>
      </c>
      <c r="AC191" s="86">
        <v>0.40899999999999997</v>
      </c>
      <c r="AD191" s="86"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v>24.714285714285715</v>
      </c>
      <c r="AB192" s="86">
        <v>0.6785714285714286</v>
      </c>
      <c r="AC192" s="86">
        <v>0.60571428571428576</v>
      </c>
      <c r="AD192" s="86"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v>23.8</v>
      </c>
      <c r="AB193" s="86">
        <v>0.48</v>
      </c>
      <c r="AC193" s="86">
        <v>0.53199999999999992</v>
      </c>
      <c r="AD193" s="86"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v>13</v>
      </c>
      <c r="AB194" s="86">
        <v>0.42499999999999999</v>
      </c>
      <c r="AC194" s="86">
        <v>0.50166666666666659</v>
      </c>
      <c r="AD194" s="86"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v>16</v>
      </c>
      <c r="AB195" s="86">
        <v>0.625</v>
      </c>
      <c r="AC195" s="86">
        <v>0.625</v>
      </c>
      <c r="AD195" s="86"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v>9</v>
      </c>
      <c r="AB196" s="86">
        <v>0.2</v>
      </c>
      <c r="AC196" s="86">
        <v>0.39500000000000002</v>
      </c>
      <c r="AD196" s="86"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v>23.777777777777779</v>
      </c>
      <c r="AB197" s="86">
        <v>0.57222222222222219</v>
      </c>
      <c r="AC197" s="86">
        <v>0.52888888888888885</v>
      </c>
      <c r="AD197" s="86"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v>8</v>
      </c>
      <c r="AB198" s="86">
        <v>0.3</v>
      </c>
      <c r="AC198" s="86">
        <v>0.35</v>
      </c>
      <c r="AD198" s="86"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v>18.428571428571427</v>
      </c>
      <c r="AB199" s="86">
        <v>0.56428571428571428</v>
      </c>
      <c r="AC199" s="86">
        <v>0.50428571428571434</v>
      </c>
      <c r="AD199" s="86"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v>16.636363636363637</v>
      </c>
      <c r="AB200" s="86">
        <v>0.35454545454545455</v>
      </c>
      <c r="AC200" s="86">
        <v>0.41909090909090901</v>
      </c>
      <c r="AD200" s="86"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v>12.8</v>
      </c>
      <c r="AB201" s="86">
        <v>0.45</v>
      </c>
      <c r="AC201" s="86">
        <v>0.45400000000000001</v>
      </c>
      <c r="AD201" s="86"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v>22.866666666666667</v>
      </c>
      <c r="AB202" s="86">
        <v>0.67333333333333334</v>
      </c>
      <c r="AC202" s="86">
        <v>0.6066666666666668</v>
      </c>
      <c r="AD202" s="86"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v>22.25</v>
      </c>
      <c r="AB203" s="86">
        <v>0.52500000000000002</v>
      </c>
      <c r="AC203" s="86">
        <v>0.50833333333333319</v>
      </c>
      <c r="AD203" s="86"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v>10.6</v>
      </c>
      <c r="AB204" s="86">
        <v>0.63</v>
      </c>
      <c r="AC204" s="86">
        <v>0.54600000000000004</v>
      </c>
      <c r="AD204" s="86"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v>13.333333333333334</v>
      </c>
      <c r="AB205" s="86">
        <v>0.62</v>
      </c>
      <c r="AC205" s="86">
        <v>0.54733333333333334</v>
      </c>
      <c r="AD205" s="86"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v>12.166666666666666</v>
      </c>
      <c r="AB206" s="86">
        <v>0.54166666666666663</v>
      </c>
      <c r="AC206" s="86">
        <v>0.48500000000000004</v>
      </c>
      <c r="AD206" s="86"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v>7</v>
      </c>
      <c r="AB207" s="86">
        <v>1</v>
      </c>
      <c r="AC207" s="86">
        <v>0.64</v>
      </c>
      <c r="AD207" s="86"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v>12.142857142857142</v>
      </c>
      <c r="AB208" s="86">
        <v>0.50714285714285712</v>
      </c>
      <c r="AC208" s="86">
        <v>0.52142857142857146</v>
      </c>
      <c r="AD208" s="86"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v>21</v>
      </c>
      <c r="AB209" s="86">
        <v>0.33888888888888885</v>
      </c>
      <c r="AC209" s="86">
        <v>0.4244444444444444</v>
      </c>
      <c r="AD209" s="86"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v>17.75</v>
      </c>
      <c r="AB210" s="86">
        <v>0.49375000000000002</v>
      </c>
      <c r="AC210" s="86">
        <v>0.48625000000000002</v>
      </c>
      <c r="AD210" s="86"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v>16.166666666666668</v>
      </c>
      <c r="AB211" s="86">
        <v>0.32500000000000001</v>
      </c>
      <c r="AC211" s="86">
        <v>0.41416666666666663</v>
      </c>
      <c r="AD211" s="86"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v>21.833333333333332</v>
      </c>
      <c r="AB212" s="86">
        <v>0.42500000000000004</v>
      </c>
      <c r="AC212" s="86">
        <v>0.48</v>
      </c>
      <c r="AD212" s="86"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v>22.1</v>
      </c>
      <c r="AB213" s="86">
        <v>0.5149999999999999</v>
      </c>
      <c r="AC213" s="86">
        <v>0.51200000000000001</v>
      </c>
      <c r="AD213" s="86"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v>7</v>
      </c>
      <c r="AB214" s="86">
        <v>0.19999999999999998</v>
      </c>
      <c r="AC214" s="86">
        <v>0.35333333333333333</v>
      </c>
      <c r="AD214" s="86"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v>11.7</v>
      </c>
      <c r="AB215" s="86">
        <v>0.37</v>
      </c>
      <c r="AC215" s="86">
        <v>0.45900000000000007</v>
      </c>
      <c r="AD215" s="86"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v>17.600000000000001</v>
      </c>
      <c r="AB216" s="86">
        <v>0.7</v>
      </c>
      <c r="AC216" s="86">
        <v>0.65</v>
      </c>
      <c r="AD216" s="86"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v>21.636363636363637</v>
      </c>
      <c r="AB217" s="86">
        <v>0.55909090909090908</v>
      </c>
      <c r="AC217" s="86">
        <v>0.53363636363636369</v>
      </c>
      <c r="AD217" s="86"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v>22.166666666666668</v>
      </c>
      <c r="AB218" s="86">
        <v>0.56666666666666665</v>
      </c>
      <c r="AC218" s="86">
        <v>0.56833333333333325</v>
      </c>
      <c r="AD218" s="86"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v>19</v>
      </c>
      <c r="AB219" s="86">
        <v>0.8</v>
      </c>
      <c r="AC219" s="86">
        <v>0.63500000000000001</v>
      </c>
      <c r="AD219" s="86"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v>16.777777777777779</v>
      </c>
      <c r="AB220" s="86">
        <v>0.55000000000000004</v>
      </c>
      <c r="AC220" s="86">
        <v>0.51555555555555566</v>
      </c>
      <c r="AD220" s="86"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v>6.25</v>
      </c>
      <c r="AB221" s="86">
        <v>0.4</v>
      </c>
      <c r="AC221" s="86">
        <v>0.45250000000000001</v>
      </c>
      <c r="AD221" s="86"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v>7.333333333333333</v>
      </c>
      <c r="AB222" s="86">
        <v>0.46666666666666662</v>
      </c>
      <c r="AC222" s="86">
        <v>0.51333333333333331</v>
      </c>
      <c r="AD222" s="86"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v>22.375</v>
      </c>
      <c r="AB223" s="86">
        <v>0.63124999999999998</v>
      </c>
      <c r="AC223" s="86">
        <v>0.58437500000000009</v>
      </c>
      <c r="AD223" s="86"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v>12</v>
      </c>
      <c r="AB224" s="86">
        <v>0</v>
      </c>
      <c r="AC224" s="86">
        <v>0.25</v>
      </c>
      <c r="AD224" s="86"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v>12.142857142857142</v>
      </c>
      <c r="AB225" s="86">
        <v>0.4642857142857143</v>
      </c>
      <c r="AC225" s="86">
        <v>0.45142857142857146</v>
      </c>
      <c r="AD225" s="86"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v>13.1875</v>
      </c>
      <c r="AB226" s="86">
        <v>0.58125000000000004</v>
      </c>
      <c r="AC226" s="86">
        <v>0.52875000000000005</v>
      </c>
      <c r="AD226" s="86"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v>15.76923076923077</v>
      </c>
      <c r="AB227" s="86">
        <v>0.3</v>
      </c>
      <c r="AC227" s="86">
        <v>0.40153846153846151</v>
      </c>
      <c r="AD227" s="86"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v>12.3</v>
      </c>
      <c r="AB228" s="86">
        <v>0.31</v>
      </c>
      <c r="AC228" s="86">
        <v>0.376</v>
      </c>
      <c r="AD228" s="86"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v>10.909090909090908</v>
      </c>
      <c r="AB229" s="86">
        <v>0.33636363636363636</v>
      </c>
      <c r="AC229" s="86">
        <v>0.44000000000000006</v>
      </c>
      <c r="AD229" s="86"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v>23.176470588235293</v>
      </c>
      <c r="AB230" s="86">
        <v>0.63823529411764701</v>
      </c>
      <c r="AC230" s="86">
        <v>0.58588235294117652</v>
      </c>
      <c r="AD230" s="86"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v>15.75</v>
      </c>
      <c r="AB231" s="86">
        <v>0.35</v>
      </c>
      <c r="AC231" s="86">
        <v>0.375</v>
      </c>
      <c r="AD231" s="86"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v>13.5</v>
      </c>
      <c r="AB232" s="86">
        <v>0.5</v>
      </c>
      <c r="AC232" s="86">
        <v>0.47125</v>
      </c>
      <c r="AD232" s="86"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v>18.166666666666668</v>
      </c>
      <c r="AB233" s="86">
        <v>0.70833333333333337</v>
      </c>
      <c r="AC233" s="86">
        <v>0.64333333333333331</v>
      </c>
      <c r="AD233" s="86"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v>16.333333333333332</v>
      </c>
      <c r="AB234" s="86">
        <v>0.51666666666666672</v>
      </c>
      <c r="AC234" s="86">
        <v>0.48166666666666663</v>
      </c>
      <c r="AD234" s="86"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v>11.166666666666666</v>
      </c>
      <c r="AB235" s="86">
        <v>0.37083333333333329</v>
      </c>
      <c r="AC235" s="86">
        <v>0.45416666666666677</v>
      </c>
      <c r="AD235" s="86"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v>22.923076923076923</v>
      </c>
      <c r="AB236" s="86">
        <v>0.50384615384615383</v>
      </c>
      <c r="AC236" s="86">
        <v>0.49923076923076909</v>
      </c>
      <c r="AD236" s="86"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v>20.8</v>
      </c>
      <c r="AB237" s="86">
        <v>0.25</v>
      </c>
      <c r="AC237" s="86">
        <v>0.36799999999999999</v>
      </c>
      <c r="AD237" s="86"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v>15</v>
      </c>
      <c r="AB238" s="86">
        <v>0.125</v>
      </c>
      <c r="AC238" s="86">
        <v>0.32</v>
      </c>
      <c r="AD238" s="86"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v>20.5</v>
      </c>
      <c r="AB239" s="86">
        <v>0.32999999999999996</v>
      </c>
      <c r="AC239" s="86">
        <v>0.42099999999999999</v>
      </c>
      <c r="AD239" s="86"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v>13.176470588235293</v>
      </c>
      <c r="AB240" s="86">
        <v>0.56176470588235294</v>
      </c>
      <c r="AC240" s="86">
        <v>0.52058823529411768</v>
      </c>
      <c r="AD240" s="86"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v>10.333333333333334</v>
      </c>
      <c r="AB241" s="86">
        <v>0.55000000000000004</v>
      </c>
      <c r="AC241" s="86">
        <v>0.52111111111111108</v>
      </c>
      <c r="AD241" s="86"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v>17.714285714285715</v>
      </c>
      <c r="AB242" s="86">
        <v>0.58571428571428563</v>
      </c>
      <c r="AC242" s="86">
        <v>0.51142857142857134</v>
      </c>
      <c r="AD242" s="86"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v>23.166666666666668</v>
      </c>
      <c r="AB243" s="86">
        <v>0.65833333333333333</v>
      </c>
      <c r="AC243" s="86">
        <v>0.59166666666666667</v>
      </c>
      <c r="AD243" s="86"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v>9.6</v>
      </c>
      <c r="AB244" s="86">
        <v>0.67999999999999994</v>
      </c>
      <c r="AC244" s="86">
        <v>0.62399999999999989</v>
      </c>
      <c r="AD244" s="86"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v>13.444444444444445</v>
      </c>
      <c r="AB245" s="86">
        <v>0.58611111111111114</v>
      </c>
      <c r="AC245" s="86">
        <v>0.53</v>
      </c>
      <c r="AD245" s="86"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v>18</v>
      </c>
      <c r="AB246" s="86">
        <v>1</v>
      </c>
      <c r="AC246" s="86">
        <v>0.69</v>
      </c>
      <c r="AD246" s="86"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v>21</v>
      </c>
      <c r="AB247" s="86">
        <v>0.50714285714285723</v>
      </c>
      <c r="AC247" s="86">
        <v>0.51</v>
      </c>
      <c r="AD247" s="86"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v>11.636363636363637</v>
      </c>
      <c r="AB248" s="86">
        <v>0.37272727272727268</v>
      </c>
      <c r="AC248" s="86">
        <v>0.40454545454545449</v>
      </c>
      <c r="AD248" s="86"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v>5.6</v>
      </c>
      <c r="AB249" s="86">
        <v>0.52</v>
      </c>
      <c r="AC249" s="86">
        <v>0.5</v>
      </c>
      <c r="AD249" s="86"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v>22.642857142857142</v>
      </c>
      <c r="AB250" s="86">
        <v>0.46785714285714286</v>
      </c>
      <c r="AC250" s="86">
        <v>0.4857142857142856</v>
      </c>
      <c r="AD250" s="86"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v>16.25</v>
      </c>
      <c r="AB251" s="86">
        <v>0.2</v>
      </c>
      <c r="AC251" s="86">
        <v>0.36</v>
      </c>
      <c r="AD251" s="86"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v>23.75</v>
      </c>
      <c r="AB252" s="86">
        <v>0.59375</v>
      </c>
      <c r="AC252" s="86">
        <v>0.56874999999999998</v>
      </c>
      <c r="AD252" s="86"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v>20</v>
      </c>
      <c r="AB253" s="86">
        <v>0.3</v>
      </c>
      <c r="AC253" s="86">
        <v>0.41090909090909089</v>
      </c>
      <c r="AD253" s="86"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v>11.076923076923077</v>
      </c>
      <c r="AB254" s="86">
        <v>0.34230769230769226</v>
      </c>
      <c r="AC254" s="86">
        <v>0.44307692307692315</v>
      </c>
      <c r="AD254" s="86"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v>9.1999999999999993</v>
      </c>
      <c r="AB255" s="86">
        <v>0.62</v>
      </c>
      <c r="AC255" s="86">
        <v>0.58600000000000008</v>
      </c>
      <c r="AD255" s="86"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v>11.5</v>
      </c>
      <c r="AB256" s="86">
        <v>0.25</v>
      </c>
      <c r="AC256" s="86">
        <v>0.38750000000000001</v>
      </c>
      <c r="AD256" s="86"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v>9</v>
      </c>
      <c r="AB257" s="86">
        <v>0.36249999999999999</v>
      </c>
      <c r="AC257" s="86">
        <v>0.45</v>
      </c>
      <c r="AD257" s="86"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v>23.157894736842106</v>
      </c>
      <c r="AB258" s="86">
        <v>0.6763157894736842</v>
      </c>
      <c r="AC258" s="86">
        <v>0.6</v>
      </c>
      <c r="AD258" s="86"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v>22.266666666666666</v>
      </c>
      <c r="AB259" s="86">
        <v>0.5033333333333333</v>
      </c>
      <c r="AC259" s="86">
        <v>0.50333333333333319</v>
      </c>
      <c r="AD259" s="86"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v>11.357142857142858</v>
      </c>
      <c r="AB260" s="86">
        <v>0.38928571428571423</v>
      </c>
      <c r="AC260" s="86">
        <v>0.46500000000000002</v>
      </c>
      <c r="AD260" s="86"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v>13.526315789473685</v>
      </c>
      <c r="AB261" s="86">
        <v>0.60789473684210527</v>
      </c>
      <c r="AC261" s="86">
        <v>0.54157894736842105</v>
      </c>
      <c r="AD261" s="86"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v>16.875</v>
      </c>
      <c r="AB262" s="86">
        <v>0.63749999999999996</v>
      </c>
      <c r="AC262" s="86">
        <v>0.54125000000000001</v>
      </c>
      <c r="AD262" s="86"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v>8.6666666666666661</v>
      </c>
      <c r="AB263" s="86">
        <v>0.68333333333333324</v>
      </c>
      <c r="AC263" s="86">
        <v>0.6133333333333334</v>
      </c>
      <c r="AD263" s="86"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v>12</v>
      </c>
      <c r="AB264" s="86">
        <v>0.2</v>
      </c>
      <c r="AC264" s="86">
        <v>0.36</v>
      </c>
      <c r="AD264" s="86"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v>22.555555555555557</v>
      </c>
      <c r="AB265" s="86">
        <v>0.52777777777777779</v>
      </c>
      <c r="AC265" s="86">
        <v>0.53333333333333333</v>
      </c>
      <c r="AD265" s="86"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v>15.2</v>
      </c>
      <c r="AB266" s="86">
        <v>0.16</v>
      </c>
      <c r="AC266" s="86">
        <v>0.33799999999999997</v>
      </c>
      <c r="AD266" s="86"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v>8</v>
      </c>
      <c r="AB267" s="86">
        <v>0.35</v>
      </c>
      <c r="AC267" s="86">
        <v>0.44750000000000001</v>
      </c>
      <c r="AD267" s="86"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v>19.625</v>
      </c>
      <c r="AB268" s="86">
        <v>0.44375000000000003</v>
      </c>
      <c r="AC268" s="86">
        <v>0.47749999999999998</v>
      </c>
      <c r="AD268" s="86"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v>11.333333333333334</v>
      </c>
      <c r="AB269" s="86">
        <v>0.34166666666666662</v>
      </c>
      <c r="AC269" s="86">
        <v>0.39166666666666661</v>
      </c>
      <c r="AD269" s="86"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v>24.5</v>
      </c>
      <c r="AB270" s="86">
        <v>0.50937500000000002</v>
      </c>
      <c r="AC270" s="86">
        <v>0.50749999999999984</v>
      </c>
      <c r="AD270" s="86"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v>22.583333333333332</v>
      </c>
      <c r="AB271" s="86">
        <v>0.32500000000000001</v>
      </c>
      <c r="AC271" s="86">
        <v>0.42416666666666664</v>
      </c>
      <c r="AD271" s="86"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v>20.333333333333332</v>
      </c>
      <c r="AB272" s="86">
        <v>0.53333333333333333</v>
      </c>
      <c r="AC272" s="86">
        <v>0.52999999999999992</v>
      </c>
      <c r="AD272" s="86"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v>18.600000000000001</v>
      </c>
      <c r="AB273" s="86">
        <v>0.55499999999999994</v>
      </c>
      <c r="AC273" s="86">
        <v>0.52100000000000013</v>
      </c>
      <c r="AD273" s="86"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v>17</v>
      </c>
      <c r="AB274" s="86">
        <v>0.8</v>
      </c>
      <c r="AC274" s="86">
        <v>0.60499999999999998</v>
      </c>
      <c r="AD274" s="86"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v>16.888888888888889</v>
      </c>
      <c r="AB275" s="86">
        <v>0.51666666666666661</v>
      </c>
      <c r="AC275" s="86">
        <v>0.47777777777777775</v>
      </c>
      <c r="AD275" s="86"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v>35</v>
      </c>
      <c r="AB276" s="86">
        <v>0.7</v>
      </c>
      <c r="AC276" s="86">
        <v>0.55999999999999994</v>
      </c>
      <c r="AD276" s="86"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v>20.444444444444443</v>
      </c>
      <c r="AB277" s="86">
        <v>0.61111111111111116</v>
      </c>
      <c r="AC277" s="86">
        <v>0.52888888888888885</v>
      </c>
      <c r="AD277" s="86"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v>22.916666666666668</v>
      </c>
      <c r="AB278" s="86">
        <v>0.54583333333333328</v>
      </c>
      <c r="AC278" s="86">
        <v>0.52500000000000002</v>
      </c>
      <c r="AD278" s="86"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v>15.666666666666666</v>
      </c>
      <c r="AB279" s="86">
        <v>0.23333333333333331</v>
      </c>
      <c r="AC279" s="86">
        <v>0.37166666666666665</v>
      </c>
      <c r="AD279" s="86"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v>11.8</v>
      </c>
      <c r="AB280" s="86">
        <v>0.36</v>
      </c>
      <c r="AC280" s="86">
        <v>0.44400000000000006</v>
      </c>
      <c r="AD280" s="86"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v>10.571428571428571</v>
      </c>
      <c r="AB281" s="86">
        <v>0.6428571428571429</v>
      </c>
      <c r="AC281" s="86">
        <v>0.58714285714285719</v>
      </c>
      <c r="AD281" s="86"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v>24.9</v>
      </c>
      <c r="AB282" s="86">
        <v>0.66249999999999998</v>
      </c>
      <c r="AC282" s="86">
        <v>0.59099999999999997</v>
      </c>
      <c r="AD282" s="86"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v>26.285714285714285</v>
      </c>
      <c r="AB283" s="86">
        <v>0.54285714285714282</v>
      </c>
      <c r="AC283" s="86">
        <v>0.54714285714285704</v>
      </c>
      <c r="AD283" s="86"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v>17.666666666666668</v>
      </c>
      <c r="AB284" s="86">
        <v>0.66666666666666663</v>
      </c>
      <c r="AC284" s="86">
        <v>0.6133333333333334</v>
      </c>
      <c r="AD284" s="86"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v>16.555555555555557</v>
      </c>
      <c r="AB285" s="86">
        <v>0.48888888888888893</v>
      </c>
      <c r="AC285" s="86">
        <v>0.46555555555555561</v>
      </c>
      <c r="AD285" s="86"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v>15.25</v>
      </c>
      <c r="AB286" s="86">
        <v>0.49374999999999997</v>
      </c>
      <c r="AC286" s="86">
        <v>0.50875000000000004</v>
      </c>
      <c r="AD286" s="86"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v>12.833333333333334</v>
      </c>
      <c r="AB287" s="86">
        <v>0.59166666666666667</v>
      </c>
      <c r="AC287" s="86">
        <v>0.52500000000000002</v>
      </c>
      <c r="AD287" s="86"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v>12</v>
      </c>
      <c r="AB288" s="86">
        <v>0.40333333333333327</v>
      </c>
      <c r="AC288" s="86">
        <v>0.47266666666666673</v>
      </c>
      <c r="AD288" s="86"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v>25.8</v>
      </c>
      <c r="AB289" s="86">
        <v>0.53499999999999992</v>
      </c>
      <c r="AC289" s="86">
        <v>0.53800000000000003</v>
      </c>
      <c r="AD289" s="86"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v>12.923076923076923</v>
      </c>
      <c r="AB290" s="86">
        <v>0.36153846153846148</v>
      </c>
      <c r="AC290" s="86">
        <v>0.40615384615384609</v>
      </c>
      <c r="AD290" s="86"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v>25</v>
      </c>
      <c r="AB291" s="86">
        <v>0.30833333333333335</v>
      </c>
      <c r="AC291" s="86">
        <v>0.40333333333333332</v>
      </c>
      <c r="AD291" s="86"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v>17.714285714285715</v>
      </c>
      <c r="AB292" s="86">
        <v>0.32142857142857145</v>
      </c>
      <c r="AC292" s="86">
        <v>0.41428571428571426</v>
      </c>
      <c r="AD292" s="86"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v>27</v>
      </c>
      <c r="AB293" s="86">
        <v>0.28333333333333333</v>
      </c>
      <c r="AC293" s="86">
        <v>0.40666666666666668</v>
      </c>
      <c r="AD293" s="86"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v>23.153846153846153</v>
      </c>
      <c r="AB294" s="86">
        <v>0.54999999999999993</v>
      </c>
      <c r="AC294" s="86">
        <v>0.53846153846153844</v>
      </c>
      <c r="AD294" s="86"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v>24.235294117647058</v>
      </c>
      <c r="AB295" s="86">
        <v>0.51470588235294112</v>
      </c>
      <c r="AC295" s="86">
        <v>0.51882352941176446</v>
      </c>
      <c r="AD295" s="86"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v>24.666666666666668</v>
      </c>
      <c r="AB296" s="86">
        <v>0.65952380952380951</v>
      </c>
      <c r="AC296" s="86">
        <v>0.59619047619047616</v>
      </c>
      <c r="AD296" s="86"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v>17.600000000000001</v>
      </c>
      <c r="AB297" s="86">
        <v>0.33999999999999997</v>
      </c>
      <c r="AC297" s="86">
        <v>0.43333333333333335</v>
      </c>
      <c r="AD297" s="86"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v>10.8</v>
      </c>
      <c r="AB298" s="86">
        <v>0.55499999999999994</v>
      </c>
      <c r="AC298" s="86">
        <v>0.53899999999999992</v>
      </c>
      <c r="AD298" s="86"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v>17.285714285714285</v>
      </c>
      <c r="AB299" s="86">
        <v>0.69285714285714284</v>
      </c>
      <c r="AC299" s="86">
        <v>0.65142857142857136</v>
      </c>
      <c r="AD299" s="86"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v>13.4</v>
      </c>
      <c r="AB300" s="86">
        <v>0.60750000000000004</v>
      </c>
      <c r="AC300" s="86">
        <v>0.54949999999999999</v>
      </c>
      <c r="AD300" s="86"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v>2</v>
      </c>
      <c r="AB301" s="86">
        <v>0.6</v>
      </c>
      <c r="AC301" s="86">
        <v>0.7</v>
      </c>
      <c r="AD301" s="86"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v>26.636363636363637</v>
      </c>
      <c r="AB302" s="86">
        <v>0.52272727272727271</v>
      </c>
      <c r="AC302" s="86">
        <v>0.51636363636363636</v>
      </c>
      <c r="AD302" s="86"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v>19.222222222222221</v>
      </c>
      <c r="AB303" s="86">
        <v>0.43888888888888888</v>
      </c>
      <c r="AC303" s="86">
        <v>0.45777777777777778</v>
      </c>
      <c r="AD303" s="86"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v>18.181818181818183</v>
      </c>
      <c r="AB304" s="86">
        <v>0.54090909090909089</v>
      </c>
      <c r="AC304" s="86">
        <v>0.50090909090909097</v>
      </c>
      <c r="AD304" s="86"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v>12</v>
      </c>
      <c r="AB305" s="86">
        <v>0.40312499999999996</v>
      </c>
      <c r="AC305" s="86">
        <v>0.46187500000000004</v>
      </c>
      <c r="AD305" s="86"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v>10</v>
      </c>
      <c r="AB306" s="86">
        <v>0.4</v>
      </c>
      <c r="AC306" s="86">
        <v>0.3</v>
      </c>
      <c r="AD306" s="86"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v>14.166666666666666</v>
      </c>
      <c r="AB307" s="86">
        <v>0.5</v>
      </c>
      <c r="AC307" s="86">
        <v>0.47499999999999992</v>
      </c>
      <c r="AD307" s="86"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v>21.153846153846153</v>
      </c>
      <c r="AB308" s="86">
        <v>0.33076923076923076</v>
      </c>
      <c r="AC308" s="86">
        <v>0.41461538461538461</v>
      </c>
      <c r="AD308" s="86"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v>2</v>
      </c>
      <c r="AB309" s="86">
        <v>0.4</v>
      </c>
      <c r="AC309" s="86">
        <v>0.3</v>
      </c>
      <c r="AD309" s="86"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v>25.363636363636363</v>
      </c>
      <c r="AB310" s="86">
        <v>0.66363636363636358</v>
      </c>
      <c r="AC310" s="86">
        <v>0.59545454545454546</v>
      </c>
      <c r="AD310" s="86"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v>13.761904761904763</v>
      </c>
      <c r="AB311" s="86">
        <v>0.61428571428571432</v>
      </c>
      <c r="AC311" s="86">
        <v>0.55095238095238097</v>
      </c>
      <c r="AD311" s="86"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v>13</v>
      </c>
      <c r="AB312" s="86">
        <v>0.38928571428571423</v>
      </c>
      <c r="AC312" s="86">
        <v>0.41857142857142854</v>
      </c>
      <c r="AD312" s="86"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v>11.272727272727273</v>
      </c>
      <c r="AB313" s="86">
        <v>0.57272727272727275</v>
      </c>
      <c r="AC313" s="86">
        <v>0.54272727272727272</v>
      </c>
      <c r="AD313" s="86"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v>12.8</v>
      </c>
      <c r="AB314" s="86">
        <v>0.44000000000000006</v>
      </c>
      <c r="AC314" s="86">
        <v>0.47599999999999998</v>
      </c>
      <c r="AD314" s="86"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v>21.071428571428573</v>
      </c>
      <c r="AB315" s="86">
        <v>0.32500000000000001</v>
      </c>
      <c r="AC315" s="86">
        <v>0.41499999999999998</v>
      </c>
      <c r="AD315" s="86"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v>18.142857142857142</v>
      </c>
      <c r="AB316" s="86">
        <v>0.6071428571428571</v>
      </c>
      <c r="AC316" s="86">
        <v>0.58571428571428574</v>
      </c>
      <c r="AD316" s="86"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v>13.333333333333334</v>
      </c>
      <c r="AB317" s="86">
        <v>0.34166666666666662</v>
      </c>
      <c r="AC317" s="86">
        <v>0.44</v>
      </c>
      <c r="AD317" s="86"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v>12.058823529411764</v>
      </c>
      <c r="AB318" s="86">
        <v>0.39411764705882346</v>
      </c>
      <c r="AC318" s="86">
        <v>0.45941176470588241</v>
      </c>
      <c r="AD318" s="86"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v>15</v>
      </c>
      <c r="AB319" s="86">
        <v>0.25</v>
      </c>
      <c r="AC319" s="86">
        <v>0.42</v>
      </c>
      <c r="AD319" s="86"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v>32</v>
      </c>
      <c r="AB320" s="86">
        <v>0.36249999999999999</v>
      </c>
      <c r="AC320" s="86">
        <v>0.44750000000000001</v>
      </c>
      <c r="AD320" s="86"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v>27.583333333333332</v>
      </c>
      <c r="AB321" s="86">
        <v>0.52916666666666667</v>
      </c>
      <c r="AC321" s="86">
        <v>0.52083333333333337</v>
      </c>
      <c r="AD321" s="86"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v>18.8125</v>
      </c>
      <c r="AB322" s="86">
        <v>0.35624999999999996</v>
      </c>
      <c r="AC322" s="86">
        <v>0.44187500000000002</v>
      </c>
      <c r="AD322" s="86"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v>26</v>
      </c>
      <c r="AB323" s="86">
        <v>0.35000000000000003</v>
      </c>
      <c r="AC323" s="86">
        <v>0.4271428571428571</v>
      </c>
      <c r="AD323" s="86"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v>13.733333333333333</v>
      </c>
      <c r="AB324" s="86">
        <v>0.40333333333333327</v>
      </c>
      <c r="AC324" s="86">
        <v>0.42866666666666664</v>
      </c>
      <c r="AD324" s="86"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v>12.111111111111111</v>
      </c>
      <c r="AB325" s="86">
        <v>0.4055555555555555</v>
      </c>
      <c r="AC325" s="86">
        <v>0.46555555555555561</v>
      </c>
      <c r="AD325" s="86"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v>22.4</v>
      </c>
      <c r="AB326" s="86">
        <v>0.33</v>
      </c>
      <c r="AC326" s="86">
        <v>0.41599999999999998</v>
      </c>
      <c r="AD326" s="86"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v>23.5</v>
      </c>
      <c r="AB327" s="86">
        <v>0.5</v>
      </c>
      <c r="AC327" s="86">
        <v>0.505</v>
      </c>
      <c r="AD327" s="86"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v>24.611111111111111</v>
      </c>
      <c r="AB328" s="86">
        <v>0.5083333333333333</v>
      </c>
      <c r="AC328" s="86">
        <v>0.51388888888888873</v>
      </c>
      <c r="AD328" s="86"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v>18</v>
      </c>
      <c r="AB329" s="86">
        <v>0.505</v>
      </c>
      <c r="AC329" s="86">
        <v>0.47299999999999998</v>
      </c>
      <c r="AD329" s="86"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v>18.666666666666668</v>
      </c>
      <c r="AB330" s="86">
        <v>0.52916666666666667</v>
      </c>
      <c r="AC330" s="86">
        <v>0.49500000000000005</v>
      </c>
      <c r="AD330" s="86"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v>17.666666666666668</v>
      </c>
      <c r="AB331" s="86">
        <v>0.66666666666666663</v>
      </c>
      <c r="AC331" s="86">
        <v>0.54666666666666663</v>
      </c>
      <c r="AD331" s="86"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v>22.8125</v>
      </c>
      <c r="AB332" s="86">
        <v>0.34687499999999999</v>
      </c>
      <c r="AC332" s="86">
        <v>0.42499999999999993</v>
      </c>
      <c r="AD332" s="86"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v>19.076923076923077</v>
      </c>
      <c r="AB333" s="86">
        <v>0.5346153846153846</v>
      </c>
      <c r="AC333" s="86">
        <v>0.5</v>
      </c>
      <c r="AD333" s="86"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v>19.8</v>
      </c>
      <c r="AB334" s="86">
        <v>0.45499999999999996</v>
      </c>
      <c r="AC334" s="86">
        <v>0.46799999999999997</v>
      </c>
      <c r="AD334" s="86"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v>13.857142857142858</v>
      </c>
      <c r="AB335" s="86">
        <v>0.51428571428571435</v>
      </c>
      <c r="AC335" s="86">
        <v>0.4871428571428571</v>
      </c>
      <c r="AD335" s="86"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v>13.454545454545455</v>
      </c>
      <c r="AB336" s="86">
        <v>0.61363636363636365</v>
      </c>
      <c r="AC336" s="86">
        <v>0.55136363636363639</v>
      </c>
      <c r="AD336" s="86"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v>25.565217391304348</v>
      </c>
      <c r="AB337" s="86">
        <v>0.65217391304347827</v>
      </c>
      <c r="AC337" s="86">
        <v>0.58869565217391295</v>
      </c>
      <c r="AD337" s="86"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v>30.6</v>
      </c>
      <c r="AB338" s="86">
        <v>0.37</v>
      </c>
      <c r="AC338" s="86">
        <v>0.44600000000000001</v>
      </c>
      <c r="AD338" s="86"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v>18.882352941176471</v>
      </c>
      <c r="AB339" s="86">
        <v>0.35882352941176471</v>
      </c>
      <c r="AC339" s="86">
        <v>0.441764705882353</v>
      </c>
      <c r="AD339" s="86"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v>6.166666666666667</v>
      </c>
      <c r="AB340" s="86">
        <v>0.5</v>
      </c>
      <c r="AC340" s="86">
        <v>0.49</v>
      </c>
      <c r="AD340" s="86"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v>12.166666666666666</v>
      </c>
      <c r="AB341" s="86">
        <v>0.43333333333333335</v>
      </c>
      <c r="AC341" s="86">
        <v>0.47</v>
      </c>
      <c r="AD341" s="86"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v>20.9</v>
      </c>
      <c r="AB342" s="86">
        <v>0.65</v>
      </c>
      <c r="AC342" s="86">
        <v>0.53999999999999992</v>
      </c>
      <c r="AD342" s="86"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v>18.125</v>
      </c>
      <c r="AB343" s="86">
        <v>0.73124999999999996</v>
      </c>
      <c r="AC343" s="86">
        <v>0.64999999999999991</v>
      </c>
      <c r="AD343" s="86"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v>25.125</v>
      </c>
      <c r="AB344" s="86">
        <v>0.43125000000000002</v>
      </c>
      <c r="AC344" s="86">
        <v>0.45374999999999999</v>
      </c>
      <c r="AD344" s="86"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v>25.125</v>
      </c>
      <c r="AB345" s="86">
        <v>0.6</v>
      </c>
      <c r="AC345" s="86">
        <v>0.55874999999999997</v>
      </c>
      <c r="AD345" s="86"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v>28.333333333333332</v>
      </c>
      <c r="AB346" s="86">
        <v>0.47500000000000003</v>
      </c>
      <c r="AC346" s="86">
        <v>0.47833333333333333</v>
      </c>
      <c r="AD346" s="86"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v>28</v>
      </c>
      <c r="AB347" s="86">
        <v>0.79999999999999993</v>
      </c>
      <c r="AC347" s="86">
        <v>0.58666666666666656</v>
      </c>
      <c r="AD347" s="86"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v>17</v>
      </c>
      <c r="AB348" s="86">
        <v>0.8666666666666667</v>
      </c>
      <c r="AC348" s="86">
        <v>0.63666666666666671</v>
      </c>
      <c r="AD348" s="86"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v>8</v>
      </c>
      <c r="AB349" s="86">
        <v>1</v>
      </c>
      <c r="AC349" s="86">
        <v>0.64</v>
      </c>
      <c r="AD349" s="86"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v>23</v>
      </c>
      <c r="AB350" s="86">
        <v>0.32647058823529412</v>
      </c>
      <c r="AC350" s="86">
        <v>0.42117647058823526</v>
      </c>
      <c r="AD350" s="86"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v>24.578947368421051</v>
      </c>
      <c r="AB351" s="86">
        <v>0.48157894736842105</v>
      </c>
      <c r="AC351" s="86">
        <v>0.50578947368421034</v>
      </c>
      <c r="AD351" s="86"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v>25.5</v>
      </c>
      <c r="AB352" s="86">
        <v>0.625</v>
      </c>
      <c r="AC352" s="86">
        <v>0.57916666666666661</v>
      </c>
      <c r="AD352" s="86"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v>13.347826086956522</v>
      </c>
      <c r="AB353" s="86">
        <v>0.58695652173913049</v>
      </c>
      <c r="AC353" s="86">
        <v>0.54304347826086963</v>
      </c>
      <c r="AD353" s="86"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v>12.052631578947368</v>
      </c>
      <c r="AB354" s="86">
        <v>0.38421052631578939</v>
      </c>
      <c r="AC354" s="86">
        <v>0.46</v>
      </c>
      <c r="AD354" s="86"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v>18.333333333333332</v>
      </c>
      <c r="AB355" s="86">
        <v>0.33888888888888885</v>
      </c>
      <c r="AC355" s="86">
        <v>0.43722222222222229</v>
      </c>
      <c r="AD355" s="86"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v>6</v>
      </c>
      <c r="AB356" s="86">
        <v>0.42857142857142855</v>
      </c>
      <c r="AC356" s="86">
        <v>0.47142857142857142</v>
      </c>
      <c r="AD356" s="86"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v>10.583333333333334</v>
      </c>
      <c r="AB357" s="86">
        <v>0.52500000000000002</v>
      </c>
      <c r="AC357" s="86">
        <v>0.52749999999999997</v>
      </c>
      <c r="AD357" s="86"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v>24.555555555555557</v>
      </c>
      <c r="AB358" s="86">
        <v>0.6166666666666667</v>
      </c>
      <c r="AC358" s="86">
        <v>0.57333333333333336</v>
      </c>
      <c r="AD358" s="86"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v>16.75</v>
      </c>
      <c r="AB359" s="86">
        <v>0.83750000000000002</v>
      </c>
      <c r="AC359" s="86">
        <v>0.65</v>
      </c>
      <c r="AD359" s="86"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v>18.636363636363637</v>
      </c>
      <c r="AB360" s="86">
        <v>0.52727272727272723</v>
      </c>
      <c r="AC360" s="86">
        <v>0.49272727272727274</v>
      </c>
      <c r="AD360" s="86"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v>15.714285714285714</v>
      </c>
      <c r="AB361" s="86">
        <v>0.30714285714285711</v>
      </c>
      <c r="AC361" s="86">
        <v>0.41714285714285715</v>
      </c>
      <c r="AD361" s="86"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v>6.625</v>
      </c>
      <c r="AB362" s="86">
        <v>0.46875</v>
      </c>
      <c r="AC362" s="86">
        <v>0.49874999999999997</v>
      </c>
      <c r="AD362" s="86"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v>27.428571428571427</v>
      </c>
      <c r="AB363" s="86">
        <v>0.51428571428571435</v>
      </c>
      <c r="AC363" s="86">
        <v>0.50857142857142856</v>
      </c>
      <c r="AD363" s="86"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v>18.555555555555557</v>
      </c>
      <c r="AB364" s="86">
        <v>0.73333333333333328</v>
      </c>
      <c r="AC364" s="86">
        <v>0.65444444444444427</v>
      </c>
      <c r="AD364" s="86"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v>19.363636363636363</v>
      </c>
      <c r="AB365" s="86">
        <v>0.65909090909090906</v>
      </c>
      <c r="AC365" s="86">
        <v>0.55363636363636359</v>
      </c>
      <c r="AD365" s="86"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v>23.7</v>
      </c>
      <c r="AB366" s="86">
        <v>0.47000000000000003</v>
      </c>
      <c r="AC366" s="86">
        <v>0.49599999999999983</v>
      </c>
      <c r="AD366" s="86"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v>25.24</v>
      </c>
      <c r="AB367" s="86">
        <v>0.61</v>
      </c>
      <c r="AC367" s="86">
        <v>0.56840000000000002</v>
      </c>
      <c r="AD367" s="86"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v>18.75</v>
      </c>
      <c r="AB368" s="86">
        <v>0.51249999999999996</v>
      </c>
      <c r="AC368" s="86">
        <v>0.46499999999999997</v>
      </c>
      <c r="AD368" s="86"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v>18.05263157894737</v>
      </c>
      <c r="AB369" s="86">
        <v>0.33421052631578946</v>
      </c>
      <c r="AC369" s="86">
        <v>0.43052631578947376</v>
      </c>
      <c r="AD369" s="86"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v>13.25</v>
      </c>
      <c r="AB370" s="86">
        <v>0.57291666666666663</v>
      </c>
      <c r="AC370" s="86">
        <v>0.53333333333333333</v>
      </c>
      <c r="AD370" s="86"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v>19.727272727272727</v>
      </c>
      <c r="AB371" s="86">
        <v>0.43636363636363634</v>
      </c>
      <c r="AC371" s="86">
        <v>0.45363636363636356</v>
      </c>
      <c r="AD371" s="86"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v>13.6875</v>
      </c>
      <c r="AB372" s="86">
        <v>0.39374999999999993</v>
      </c>
      <c r="AC372" s="86">
        <v>0.42124999999999996</v>
      </c>
      <c r="AD372" s="86"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v>13.5</v>
      </c>
      <c r="AB373" s="86">
        <v>0.625</v>
      </c>
      <c r="AC373" s="86">
        <v>0.47499999999999998</v>
      </c>
      <c r="AD373" s="86"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v>25.346153846153847</v>
      </c>
      <c r="AB374" s="86">
        <v>0.59615384615384615</v>
      </c>
      <c r="AC374" s="86">
        <v>0.5626923076923076</v>
      </c>
      <c r="AD374" s="86"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v>21</v>
      </c>
      <c r="AB375" s="86">
        <v>0.42083333333333334</v>
      </c>
      <c r="AC375" s="86">
        <v>0.45083333333333325</v>
      </c>
      <c r="AD375" s="86"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v>18.2</v>
      </c>
      <c r="AB376" s="86">
        <v>0.45999999999999996</v>
      </c>
      <c r="AC376" s="86">
        <v>0.45599999999999996</v>
      </c>
      <c r="AD376" s="86"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v>18.149999999999999</v>
      </c>
      <c r="AB377" s="86">
        <v>0.32999999999999996</v>
      </c>
      <c r="AC377" s="86">
        <v>0.43000000000000005</v>
      </c>
      <c r="AD377" s="86"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v>15.5</v>
      </c>
      <c r="AB378" s="86">
        <v>0.25</v>
      </c>
      <c r="AC378" s="86">
        <v>0.42</v>
      </c>
      <c r="AD378" s="86"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v>17.8</v>
      </c>
      <c r="AB379" s="86">
        <v>0.46500000000000002</v>
      </c>
      <c r="AC379" s="86">
        <v>0.46100000000000002</v>
      </c>
      <c r="AD379" s="86"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v>12.1</v>
      </c>
      <c r="AB380" s="86">
        <v>0.37749999999999995</v>
      </c>
      <c r="AC380" s="86">
        <v>0.45800000000000002</v>
      </c>
      <c r="AD380" s="86"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v>7.7777777777777777</v>
      </c>
      <c r="AB381" s="86">
        <v>0.44444444444444442</v>
      </c>
      <c r="AC381" s="86">
        <v>0.49</v>
      </c>
      <c r="AD381" s="86"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v>28.46153846153846</v>
      </c>
      <c r="AB382" s="86">
        <v>0.5461538461538461</v>
      </c>
      <c r="AC382" s="86">
        <v>0.52538461538461534</v>
      </c>
      <c r="AD382" s="86"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v>23.857142857142858</v>
      </c>
      <c r="AB383" s="86">
        <v>0.48333333333333334</v>
      </c>
      <c r="AC383" s="86">
        <v>0.49999999999999983</v>
      </c>
      <c r="AD383" s="86"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v>19.857142857142858</v>
      </c>
      <c r="AB384" s="86">
        <v>0.55000000000000004</v>
      </c>
      <c r="AC384" s="86">
        <v>0.50571428571428567</v>
      </c>
      <c r="AD384" s="86"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v>15.333333333333334</v>
      </c>
      <c r="AB385" s="86">
        <v>0.25833333333333336</v>
      </c>
      <c r="AC385" s="86">
        <v>0.37833333333333335</v>
      </c>
      <c r="AD385" s="86"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v>18.625</v>
      </c>
      <c r="AB386" s="86">
        <v>0.625</v>
      </c>
      <c r="AC386" s="86">
        <v>0.58500000000000008</v>
      </c>
      <c r="AD386" s="86"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v>13.56</v>
      </c>
      <c r="AB387" s="86">
        <v>0.57999999999999996</v>
      </c>
      <c r="AC387" s="86">
        <v>0.53520000000000001</v>
      </c>
      <c r="AD387" s="86"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v>10.833333333333334</v>
      </c>
      <c r="AB388" s="86">
        <v>0.69166666666666676</v>
      </c>
      <c r="AC388" s="86">
        <v>0.61666666666666659</v>
      </c>
      <c r="AD388" s="86"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v>11.571428571428571</v>
      </c>
      <c r="AB389" s="86">
        <v>0.47857142857142859</v>
      </c>
      <c r="AC389" s="86">
        <v>0.48571428571428571</v>
      </c>
      <c r="AD389" s="86"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v>25.25925925925926</v>
      </c>
      <c r="AB390" s="86">
        <v>0.61111111111111116</v>
      </c>
      <c r="AC390" s="86">
        <v>0.56740740740740736</v>
      </c>
      <c r="AD390" s="86"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v>22.428571428571427</v>
      </c>
      <c r="AB391" s="86">
        <v>0.58214285714285707</v>
      </c>
      <c r="AC391" s="86">
        <v>0.54928571428571427</v>
      </c>
      <c r="AD391" s="86"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v>23.1</v>
      </c>
      <c r="AB392" s="86">
        <v>0.65500000000000003</v>
      </c>
      <c r="AC392" s="86">
        <v>0.58499999999999996</v>
      </c>
      <c r="AD392" s="86"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v>17.761904761904763</v>
      </c>
      <c r="AB393" s="86">
        <v>0.3619047619047619</v>
      </c>
      <c r="AC393" s="86">
        <v>0.44238095238095243</v>
      </c>
      <c r="AD393" s="86"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v>17.555555555555557</v>
      </c>
      <c r="AB394" s="86">
        <v>0.66666666666666663</v>
      </c>
      <c r="AC394" s="86">
        <v>0.59666666666666679</v>
      </c>
      <c r="AD394" s="86"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v>14</v>
      </c>
      <c r="AB395" s="86">
        <v>0.75</v>
      </c>
      <c r="AC395" s="86">
        <v>0.54666666666666663</v>
      </c>
      <c r="AD395" s="86"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v>16.90909090909091</v>
      </c>
      <c r="AB396" s="86">
        <v>0.51363636363636367</v>
      </c>
      <c r="AC396" s="86">
        <v>0.48181818181818187</v>
      </c>
      <c r="AD396" s="86"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v>27.071428571428573</v>
      </c>
      <c r="AB397" s="86">
        <v>0.50714285714285712</v>
      </c>
      <c r="AC397" s="86">
        <v>0.51</v>
      </c>
      <c r="AD397" s="86"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v>23.272727272727273</v>
      </c>
      <c r="AB398" s="86">
        <v>0.46136363636363636</v>
      </c>
      <c r="AC398" s="86">
        <v>0.49136363636363622</v>
      </c>
      <c r="AD398" s="86"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v>20.76923076923077</v>
      </c>
      <c r="AB399" s="86">
        <v>0.38846153846153847</v>
      </c>
      <c r="AC399" s="86">
        <v>0.43999999999999989</v>
      </c>
      <c r="AD399" s="86"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v>16.833333333333332</v>
      </c>
      <c r="AB400" s="86">
        <v>0.3833333333333333</v>
      </c>
      <c r="AC400" s="86">
        <v>0.43166666666666664</v>
      </c>
      <c r="AD400" s="86"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v>18.933333333333334</v>
      </c>
      <c r="AB401" s="86">
        <v>0.51333333333333331</v>
      </c>
      <c r="AC401" s="86">
        <v>0.49266666666666664</v>
      </c>
      <c r="AD401" s="86"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v>13.142857142857142</v>
      </c>
      <c r="AB402" s="86">
        <v>0.29285714285714282</v>
      </c>
      <c r="AC402" s="86">
        <v>0.42142857142857143</v>
      </c>
      <c r="AD402" s="86"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v>8.1</v>
      </c>
      <c r="AB403" s="86">
        <v>0.4</v>
      </c>
      <c r="AC403" s="86">
        <v>0.47199999999999998</v>
      </c>
      <c r="AD403" s="86"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v>23.388888888888889</v>
      </c>
      <c r="AB404" s="86">
        <v>0.36388888888888887</v>
      </c>
      <c r="AC404" s="86">
        <v>0.43611111111111112</v>
      </c>
      <c r="AD404" s="86"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v>26.8</v>
      </c>
      <c r="AB405" s="86">
        <v>0.53999999999999992</v>
      </c>
      <c r="AC405" s="86">
        <v>0.52200000000000002</v>
      </c>
      <c r="AD405" s="86"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v>26.625</v>
      </c>
      <c r="AB406" s="86">
        <v>0.57499999999999996</v>
      </c>
      <c r="AC406" s="86">
        <v>0.53125</v>
      </c>
      <c r="AD406" s="86"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v>25.75</v>
      </c>
      <c r="AB407" s="86">
        <v>0.85</v>
      </c>
      <c r="AC407" s="86">
        <v>0.61249999999999993</v>
      </c>
      <c r="AD407" s="86"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v>17.899999999999999</v>
      </c>
      <c r="AB408" s="86">
        <v>0.76</v>
      </c>
      <c r="AC408" s="86">
        <v>0.65799999999999981</v>
      </c>
      <c r="AD408" s="86"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v>20.142857142857142</v>
      </c>
      <c r="AB409" s="86">
        <v>0.43214285714285711</v>
      </c>
      <c r="AC409" s="86">
        <v>0.45785714285714274</v>
      </c>
      <c r="AD409" s="86"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v>13.176470588235293</v>
      </c>
      <c r="AB410" s="86">
        <v>0.42941176470588227</v>
      </c>
      <c r="AC410" s="86">
        <v>0.43705882352941172</v>
      </c>
      <c r="AD410" s="86"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v>7.6363636363636367</v>
      </c>
      <c r="AB411" s="86">
        <v>0.45454545454545453</v>
      </c>
      <c r="AC411" s="86">
        <v>0.49181818181818182</v>
      </c>
      <c r="AD411" s="86"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v>25</v>
      </c>
      <c r="AB412" s="86">
        <v>0.5892857142857143</v>
      </c>
      <c r="AC412" s="86">
        <v>0.55821428571428566</v>
      </c>
      <c r="AD412" s="86"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v>19.25</v>
      </c>
      <c r="AB413" s="86">
        <v>0.60416666666666663</v>
      </c>
      <c r="AC413" s="86">
        <v>0.53333333333333333</v>
      </c>
      <c r="AD413" s="86"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v>22</v>
      </c>
      <c r="AB414" s="86">
        <v>0.54333333333333322</v>
      </c>
      <c r="AC414" s="86">
        <v>0.53333333333333333</v>
      </c>
      <c r="AD414" s="86"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v>17.636363636363637</v>
      </c>
      <c r="AB415" s="86">
        <v>0.34545454545454546</v>
      </c>
      <c r="AC415" s="86">
        <v>0.43636363636363645</v>
      </c>
      <c r="AD415" s="86"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v>10.5</v>
      </c>
      <c r="AB416" s="86">
        <v>0.5625</v>
      </c>
      <c r="AC416" s="86">
        <v>0.55249999999999999</v>
      </c>
      <c r="AD416" s="86"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v>13.384615384615385</v>
      </c>
      <c r="AB417" s="86">
        <v>0.55769230769230771</v>
      </c>
      <c r="AC417" s="86">
        <v>0.52653846153846162</v>
      </c>
      <c r="AD417" s="86"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v>22.652173913043477</v>
      </c>
      <c r="AB418" s="86">
        <v>0.44130434782608696</v>
      </c>
      <c r="AC418" s="86">
        <v>0.48347826086956508</v>
      </c>
      <c r="AD418" s="86"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v>10.153846153846153</v>
      </c>
      <c r="AB419" s="86">
        <v>0.48461538461538461</v>
      </c>
      <c r="AC419" s="86">
        <v>0.51076923076923075</v>
      </c>
      <c r="AD419" s="86"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v>24.689655172413794</v>
      </c>
      <c r="AB420" s="86">
        <v>0.59482758620689657</v>
      </c>
      <c r="AC420" s="86">
        <v>0.56068965517241376</v>
      </c>
      <c r="AD420" s="86"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v>21.5</v>
      </c>
      <c r="AB421" s="86">
        <v>0.55624999999999991</v>
      </c>
      <c r="AC421" s="86">
        <v>0.53937499999999994</v>
      </c>
      <c r="AD421" s="86"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v>11.952380952380953</v>
      </c>
      <c r="AB422" s="86">
        <v>0.39523809523809517</v>
      </c>
      <c r="AC422" s="86">
        <v>0.46619047619047621</v>
      </c>
      <c r="AD422" s="86"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v>27</v>
      </c>
      <c r="AB423" s="86">
        <v>0.55312499999999998</v>
      </c>
      <c r="AC423" s="86">
        <v>0.52875000000000005</v>
      </c>
      <c r="AD423" s="86"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v>16.857142857142858</v>
      </c>
      <c r="AB424" s="86">
        <v>0.43571428571428567</v>
      </c>
      <c r="AC424" s="86">
        <v>0.45999999999999996</v>
      </c>
      <c r="AD424" s="86"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v>17.652173913043477</v>
      </c>
      <c r="AB425" s="86">
        <v>0.36304347826086952</v>
      </c>
      <c r="AC425" s="86">
        <v>0.44478260869565228</v>
      </c>
      <c r="AD425" s="86"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v>13.166666666666666</v>
      </c>
      <c r="AB426" s="86">
        <v>0.44722222222222219</v>
      </c>
      <c r="AC426" s="86">
        <v>0.44777777777777783</v>
      </c>
      <c r="AD426" s="86"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v>22.454545454545453</v>
      </c>
      <c r="AB427" s="86">
        <v>0.61818181818181817</v>
      </c>
      <c r="AC427" s="86">
        <v>0.56636363636363629</v>
      </c>
      <c r="AD427" s="86"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v>12.5</v>
      </c>
      <c r="AB428" s="86">
        <v>0.28749999999999998</v>
      </c>
      <c r="AC428" s="86">
        <v>0.41625000000000001</v>
      </c>
      <c r="AD428" s="86"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v>10.666666666666666</v>
      </c>
      <c r="AB429" s="86">
        <v>0.52777777777777779</v>
      </c>
      <c r="AC429" s="86">
        <v>0.53333333333333333</v>
      </c>
      <c r="AD429" s="86"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v>19</v>
      </c>
      <c r="AB430" s="86">
        <v>0.57692307692307687</v>
      </c>
      <c r="AC430" s="86">
        <v>0.52153846153846151</v>
      </c>
      <c r="AD430" s="86"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v>25.666666666666668</v>
      </c>
      <c r="AB431" s="86">
        <v>0.53888888888888886</v>
      </c>
      <c r="AC431" s="86">
        <v>0.51444444444444448</v>
      </c>
      <c r="AD431" s="86"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v>17.636363636363637</v>
      </c>
      <c r="AB432" s="86">
        <v>0.71363636363636362</v>
      </c>
      <c r="AC432" s="86">
        <v>0.63272727272727258</v>
      </c>
      <c r="AD432" s="86"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v>8</v>
      </c>
      <c r="AB433" s="86">
        <v>0.4375</v>
      </c>
      <c r="AC433" s="86">
        <v>0.48249999999999998</v>
      </c>
      <c r="AD433" s="86"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v>26.083333333333332</v>
      </c>
      <c r="AB434" s="86">
        <v>0.61666666666666659</v>
      </c>
      <c r="AC434" s="86">
        <v>0.5625</v>
      </c>
      <c r="AD434" s="86"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v>21.214285714285715</v>
      </c>
      <c r="AB435" s="86">
        <v>0.57857142857142851</v>
      </c>
      <c r="AC435" s="86">
        <v>0.52142857142857135</v>
      </c>
      <c r="AD435" s="86"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v>20.416666666666668</v>
      </c>
      <c r="AB436" s="86">
        <v>0.53333333333333333</v>
      </c>
      <c r="AC436" s="86">
        <v>0.49499999999999994</v>
      </c>
      <c r="AD436" s="86"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v>18.125</v>
      </c>
      <c r="AB437" s="86">
        <v>0.34375</v>
      </c>
      <c r="AC437" s="86">
        <v>0.43</v>
      </c>
      <c r="AD437" s="86"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v>13.1</v>
      </c>
      <c r="AB438" s="86">
        <v>0.53499999999999992</v>
      </c>
      <c r="AC438" s="86">
        <v>0.53200000000000003</v>
      </c>
      <c r="AD438" s="86"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v>13.555555555555555</v>
      </c>
      <c r="AB439" s="86">
        <v>0.32222222222222219</v>
      </c>
      <c r="AC439" s="86">
        <v>0.42777777777777781</v>
      </c>
      <c r="AD439" s="86"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v>34.200000000000003</v>
      </c>
      <c r="AB440" s="86">
        <v>0.76</v>
      </c>
      <c r="AC440" s="86">
        <v>0.58599999999999997</v>
      </c>
      <c r="AD440" s="86"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v>28.823529411764707</v>
      </c>
      <c r="AB441" s="86">
        <v>0.54411764705882348</v>
      </c>
      <c r="AC441" s="86">
        <v>0.52588235294117658</v>
      </c>
      <c r="AD441" s="86"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v>20.875</v>
      </c>
      <c r="AB442" s="86">
        <v>0.50624999999999998</v>
      </c>
      <c r="AC442" s="86">
        <v>0.49187499999999995</v>
      </c>
      <c r="AD442" s="86"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v>19.583333333333332</v>
      </c>
      <c r="AB443" s="86">
        <v>0.6875</v>
      </c>
      <c r="AC443" s="86">
        <v>0.61999999999999977</v>
      </c>
      <c r="AD443" s="86"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v>15.75</v>
      </c>
      <c r="AB444" s="86">
        <v>0.5</v>
      </c>
      <c r="AC444" s="86">
        <v>0.48624999999999996</v>
      </c>
      <c r="AD444" s="86"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v>8.7692307692307701</v>
      </c>
      <c r="AB445" s="86">
        <v>0.43461538461538463</v>
      </c>
      <c r="AC445" s="86">
        <v>0.48230769230769227</v>
      </c>
      <c r="AD445" s="86"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v>13.368421052631579</v>
      </c>
      <c r="AB446" s="86">
        <v>0.47631578947368414</v>
      </c>
      <c r="AC446" s="86">
        <v>0.46368421052631581</v>
      </c>
      <c r="AD446" s="86"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v>22.416666666666668</v>
      </c>
      <c r="AB447" s="86">
        <v>0.46458333333333335</v>
      </c>
      <c r="AC447" s="86">
        <v>0.49458333333333321</v>
      </c>
      <c r="AD447" s="86"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v>14</v>
      </c>
      <c r="AB448" s="86">
        <v>0.8125</v>
      </c>
      <c r="AC448" s="86">
        <v>0.59749999999999992</v>
      </c>
      <c r="AD448" s="86"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v>11.909090909090908</v>
      </c>
      <c r="AB449" s="86">
        <v>0.42272727272727267</v>
      </c>
      <c r="AC449" s="86">
        <v>0.47909090909090912</v>
      </c>
      <c r="AD449" s="86"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v>13.296296296296296</v>
      </c>
      <c r="AB450" s="86">
        <v>0.57407407407407407</v>
      </c>
      <c r="AC450" s="86">
        <v>0.53481481481481485</v>
      </c>
      <c r="AD450" s="86"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v>24.2</v>
      </c>
      <c r="AB451" s="86">
        <v>0.60833333333333328</v>
      </c>
      <c r="AC451" s="86">
        <v>0.56699999999999995</v>
      </c>
      <c r="AD451" s="86"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v>24.222222222222221</v>
      </c>
      <c r="AB452" s="86">
        <v>0.38333333333333336</v>
      </c>
      <c r="AC452" s="86">
        <v>0.43111111111111111</v>
      </c>
      <c r="AD452" s="86"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v>21.058823529411764</v>
      </c>
      <c r="AB453" s="86">
        <v>0.5235294117647058</v>
      </c>
      <c r="AC453" s="86">
        <v>0.52235294117647058</v>
      </c>
      <c r="AD453" s="86"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v>16.375</v>
      </c>
      <c r="AB454" s="86">
        <v>0.38124999999999998</v>
      </c>
      <c r="AC454" s="86">
        <v>0.43374999999999997</v>
      </c>
      <c r="AD454" s="86"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v>18.53846153846154</v>
      </c>
      <c r="AB455" s="86">
        <v>0.63461538461538458</v>
      </c>
      <c r="AC455" s="86">
        <v>0.59153846153846135</v>
      </c>
      <c r="AD455" s="86"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v>13.714285714285714</v>
      </c>
      <c r="AB456" s="86">
        <v>0.22142857142857145</v>
      </c>
      <c r="AC456" s="86">
        <v>0.36</v>
      </c>
      <c r="AD456" s="86"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v>8.3571428571428577</v>
      </c>
      <c r="AB457" s="86">
        <v>0.40357142857142858</v>
      </c>
      <c r="AC457" s="86">
        <v>0.46571428571428569</v>
      </c>
      <c r="AD457" s="86"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v>15.6</v>
      </c>
      <c r="AB458" s="86">
        <v>0.85</v>
      </c>
      <c r="AC458" s="86">
        <v>0.62799999999999989</v>
      </c>
      <c r="AD458" s="86"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v>24.032258064516128</v>
      </c>
      <c r="AB459" s="86">
        <v>0.62096774193548387</v>
      </c>
      <c r="AC459" s="86">
        <v>0.57290322580645159</v>
      </c>
      <c r="AD459" s="86"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v>18.357142857142858</v>
      </c>
      <c r="AB460" s="86">
        <v>0.6607142857142857</v>
      </c>
      <c r="AC460" s="86">
        <v>0.60285714285714265</v>
      </c>
      <c r="AD460" s="86"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v>12</v>
      </c>
      <c r="AB461" s="86">
        <v>0.44782608695652171</v>
      </c>
      <c r="AC461" s="86">
        <v>0.49086956521739133</v>
      </c>
      <c r="AD461" s="86"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v>13.285714285714286</v>
      </c>
      <c r="AB462" s="86">
        <v>0.5892857142857143</v>
      </c>
      <c r="AC462" s="86">
        <v>0.54250000000000009</v>
      </c>
      <c r="AD462" s="86"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v>22.6</v>
      </c>
      <c r="AB463" s="86">
        <v>0.44500000000000001</v>
      </c>
      <c r="AC463" s="86">
        <v>0.46299999999999997</v>
      </c>
      <c r="AD463" s="86"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v>14.8</v>
      </c>
      <c r="AB464" s="86">
        <v>0.86999999999999988</v>
      </c>
      <c r="AC464" s="86">
        <v>0.67</v>
      </c>
      <c r="AD464" s="86"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v>12.95</v>
      </c>
      <c r="AB465" s="86">
        <v>0.50249999999999995</v>
      </c>
      <c r="AC465" s="86">
        <v>0.47800000000000004</v>
      </c>
      <c r="AD465" s="86"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v>22.28</v>
      </c>
      <c r="AB466" s="86">
        <v>0.44600000000000001</v>
      </c>
      <c r="AC466" s="86">
        <v>0.4847999999999999</v>
      </c>
      <c r="AD466" s="86"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v>20.888888888888889</v>
      </c>
      <c r="AB467" s="86">
        <v>0.49444444444444435</v>
      </c>
      <c r="AC467" s="86">
        <v>0.50722222222222213</v>
      </c>
      <c r="AD467" s="86"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v>20</v>
      </c>
      <c r="AB468" s="86">
        <v>0.40333333333333332</v>
      </c>
      <c r="AC468" s="86">
        <v>0.44399999999999989</v>
      </c>
      <c r="AD468" s="86"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v>13.25</v>
      </c>
      <c r="AB469" s="86">
        <v>0.19375000000000001</v>
      </c>
      <c r="AC469" s="86">
        <v>0.34625</v>
      </c>
      <c r="AD469" s="86"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v>15.555555555555555</v>
      </c>
      <c r="AB470" s="86">
        <v>0.33888888888888885</v>
      </c>
      <c r="AC470" s="86">
        <v>0.41333333333333333</v>
      </c>
      <c r="AD470" s="86"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v>16.25</v>
      </c>
      <c r="AB471" s="86">
        <v>0.47083333333333338</v>
      </c>
      <c r="AC471" s="86">
        <v>0.46250000000000008</v>
      </c>
      <c r="AD471" s="86"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v>8.1333333333333329</v>
      </c>
      <c r="AB472" s="86">
        <v>0.37666666666666671</v>
      </c>
      <c r="AC472" s="86">
        <v>0.45133333333333331</v>
      </c>
      <c r="AD472" s="86"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v>0</v>
      </c>
      <c r="AB473" s="86">
        <v>0</v>
      </c>
      <c r="AC473" s="86">
        <v>0.25</v>
      </c>
      <c r="AD473" s="86"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v>18.166666666666668</v>
      </c>
      <c r="AB474" s="86">
        <v>0.38958333333333334</v>
      </c>
      <c r="AC474" s="86">
        <v>0.45583333333333337</v>
      </c>
      <c r="AD474" s="86"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v>24.21875</v>
      </c>
      <c r="AB475" s="86">
        <v>0.6328125</v>
      </c>
      <c r="AC475" s="86">
        <v>0.57718749999999996</v>
      </c>
      <c r="AD475" s="86"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v>11</v>
      </c>
      <c r="AB476" s="86">
        <v>1</v>
      </c>
      <c r="AC476" s="86">
        <v>0.71</v>
      </c>
      <c r="AD476" s="86"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v>11.375</v>
      </c>
      <c r="AB477" s="86">
        <v>0.54374999999999996</v>
      </c>
      <c r="AC477" s="86">
        <v>0.51374999999999993</v>
      </c>
      <c r="AD477" s="86"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v>12.041666666666666</v>
      </c>
      <c r="AB478" s="86">
        <v>0.47083333333333327</v>
      </c>
      <c r="AC478" s="86">
        <v>0.5</v>
      </c>
      <c r="AD478" s="86"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v>13.172413793103448</v>
      </c>
      <c r="AB479" s="86">
        <v>0.56896551724137934</v>
      </c>
      <c r="AC479" s="86">
        <v>0.53379310344827591</v>
      </c>
      <c r="AD479" s="86"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v>10.5</v>
      </c>
      <c r="AB480" s="86">
        <v>0.45</v>
      </c>
      <c r="AC480" s="86">
        <v>0.495</v>
      </c>
      <c r="AD480" s="86"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v>22.576923076923077</v>
      </c>
      <c r="AB481" s="86">
        <v>0.42884615384615388</v>
      </c>
      <c r="AC481" s="86">
        <v>0.47730769230769216</v>
      </c>
      <c r="AD481" s="86"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v>8.3125</v>
      </c>
      <c r="AB482" s="86">
        <v>0.35312500000000002</v>
      </c>
      <c r="AC482" s="86">
        <v>0.44124999999999998</v>
      </c>
      <c r="AD482" s="86"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v>16.399999999999999</v>
      </c>
      <c r="AB483" s="86">
        <v>0.6</v>
      </c>
      <c r="AC483" s="86">
        <v>0.56800000000000006</v>
      </c>
      <c r="AD483" s="86"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v>10.666666666666666</v>
      </c>
      <c r="AB484" s="86">
        <v>0.48333333333333328</v>
      </c>
      <c r="AC484" s="86">
        <v>0.491111111111111</v>
      </c>
      <c r="AD484" s="86"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v>10.466666666666667</v>
      </c>
      <c r="AB485" s="86">
        <v>0.42</v>
      </c>
      <c r="AC485" s="86">
        <v>0.48266666666666663</v>
      </c>
      <c r="AD485" s="86"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v>20.578947368421051</v>
      </c>
      <c r="AB486" s="86">
        <v>0.46842105263157885</v>
      </c>
      <c r="AC486" s="86">
        <v>0.49684210526315786</v>
      </c>
      <c r="AD486" s="86"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v>24.303030303030305</v>
      </c>
      <c r="AB487" s="86">
        <v>0.61363636363636365</v>
      </c>
      <c r="AC487" s="86">
        <v>0.56909090909090898</v>
      </c>
      <c r="AD487" s="86"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v>22.222222222222221</v>
      </c>
      <c r="AB488" s="86">
        <v>0.41296296296296298</v>
      </c>
      <c r="AC488" s="86">
        <v>0.47111111111111098</v>
      </c>
      <c r="AD488" s="86"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v>17.84</v>
      </c>
      <c r="AB489" s="86">
        <v>0.374</v>
      </c>
      <c r="AC489" s="86">
        <v>0.45000000000000007</v>
      </c>
      <c r="AD489" s="86"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v>12.766666666666667</v>
      </c>
      <c r="AB490" s="86">
        <v>0.55000000000000004</v>
      </c>
      <c r="AC490" s="86">
        <v>0.52633333333333332</v>
      </c>
      <c r="AD490" s="86"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v>15.333333333333334</v>
      </c>
      <c r="AB491" s="86">
        <v>0.875</v>
      </c>
      <c r="AC491" s="86">
        <v>0.63833333333333331</v>
      </c>
      <c r="AD491" s="86"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v>15.923076923076923</v>
      </c>
      <c r="AB492" s="86">
        <v>0.51153846153846161</v>
      </c>
      <c r="AC492" s="86">
        <v>0.48000000000000004</v>
      </c>
      <c r="AD492" s="86"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v>15.6</v>
      </c>
      <c r="AB493" s="86">
        <v>0.40499999999999997</v>
      </c>
      <c r="AC493" s="86">
        <v>0.441</v>
      </c>
      <c r="AD493" s="86"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v>12.571428571428571</v>
      </c>
      <c r="AB494" s="86">
        <v>0.65</v>
      </c>
      <c r="AC494" s="86">
        <v>0.5485714285714286</v>
      </c>
      <c r="AD494" s="86"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v>32.333333333333336</v>
      </c>
      <c r="AB495" s="86">
        <v>0.79999999999999993</v>
      </c>
      <c r="AC495" s="86">
        <v>0.60333333333333328</v>
      </c>
      <c r="AD495" s="86"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v>18.600000000000001</v>
      </c>
      <c r="AB496" s="86">
        <v>0.68333333333333335</v>
      </c>
      <c r="AC496" s="86">
        <v>0.60866666666666647</v>
      </c>
      <c r="AD496" s="86"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v>19.846153846153847</v>
      </c>
      <c r="AB497" s="86">
        <v>0.56923076923076921</v>
      </c>
      <c r="AC497" s="86">
        <v>0.5099999999999999</v>
      </c>
      <c r="AD497" s="86"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v>8.1764705882352935</v>
      </c>
      <c r="AB498" s="86">
        <v>0.39117647058823529</v>
      </c>
      <c r="AC498" s="86">
        <v>0.45588235294117646</v>
      </c>
      <c r="AD498" s="86"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v>24.323529411764707</v>
      </c>
      <c r="AB499" s="86">
        <v>0.61764705882352944</v>
      </c>
      <c r="AC499" s="86">
        <v>0.56705882352941173</v>
      </c>
      <c r="AD499" s="86"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v>19.785714285714285</v>
      </c>
      <c r="AB500" s="86">
        <v>0.58214285714285707</v>
      </c>
      <c r="AC500" s="86">
        <v>0.50928571428571423</v>
      </c>
      <c r="AD500" s="86"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v>18.75</v>
      </c>
      <c r="AB501" s="86">
        <v>0.6875</v>
      </c>
      <c r="AC501" s="86">
        <v>0.60187499999999983</v>
      </c>
      <c r="AD501" s="86"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v>14</v>
      </c>
      <c r="AB502" s="86">
        <v>0.8571428571428571</v>
      </c>
      <c r="AC502" s="86">
        <v>0.61857142857142855</v>
      </c>
      <c r="AD502" s="86"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v>16.818181818181817</v>
      </c>
      <c r="AB503" s="86">
        <v>0.61363636363636365</v>
      </c>
      <c r="AC503" s="86">
        <v>0.56181818181818188</v>
      </c>
      <c r="AD503" s="86"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v>15.714285714285714</v>
      </c>
      <c r="AB504" s="86">
        <v>0.52857142857142858</v>
      </c>
      <c r="AC504" s="86">
        <v>0.48142857142857143</v>
      </c>
      <c r="AD504" s="86"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v>13.777777777777779</v>
      </c>
      <c r="AB505" s="86">
        <v>0.25555555555555554</v>
      </c>
      <c r="AC505" s="86">
        <v>0.36333333333333334</v>
      </c>
      <c r="AD505" s="86"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v>8</v>
      </c>
      <c r="AB506" s="86">
        <v>0.75</v>
      </c>
      <c r="AC506" s="86">
        <v>0.5</v>
      </c>
      <c r="AD506" s="86"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v>22.571428571428573</v>
      </c>
      <c r="AB507" s="86">
        <v>0.40714285714285714</v>
      </c>
      <c r="AC507" s="86">
        <v>0.47214285714285703</v>
      </c>
      <c r="AD507" s="86"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v>24.6</v>
      </c>
      <c r="AB508" s="86">
        <v>0.51</v>
      </c>
      <c r="AC508" s="86">
        <v>0.51300000000000001</v>
      </c>
      <c r="AD508" s="86"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v>17.615384615384617</v>
      </c>
      <c r="AB509" s="86">
        <v>0.3692307692307692</v>
      </c>
      <c r="AC509" s="86">
        <v>0.45192307692307698</v>
      </c>
      <c r="AD509" s="86"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v>15.909090909090908</v>
      </c>
      <c r="AB510" s="86">
        <v>0.39090909090909087</v>
      </c>
      <c r="AC510" s="86">
        <v>0.44636363636363635</v>
      </c>
      <c r="AD510" s="86"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v>16</v>
      </c>
      <c r="AB511" s="86">
        <v>0.25</v>
      </c>
      <c r="AC511" s="86">
        <v>0.5</v>
      </c>
      <c r="AD511" s="86"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v>15.333333333333334</v>
      </c>
      <c r="AB512" s="86">
        <v>0.47222222222222221</v>
      </c>
      <c r="AC512" s="86">
        <v>0.48777777777777775</v>
      </c>
      <c r="AD512" s="86"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v>10.4375</v>
      </c>
      <c r="AB513" s="86">
        <v>0.40937499999999999</v>
      </c>
      <c r="AC513" s="86">
        <v>0.48374999999999996</v>
      </c>
      <c r="AD513" s="86"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v>8.1666666666666661</v>
      </c>
      <c r="AB514" s="86">
        <v>0.38333333333333336</v>
      </c>
      <c r="AC514" s="86">
        <v>0.45833333333333331</v>
      </c>
      <c r="AD514" s="86"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v>11.8</v>
      </c>
      <c r="AB515" s="86">
        <v>0.46199999999999997</v>
      </c>
      <c r="AC515" s="86">
        <v>0.49560000000000004</v>
      </c>
      <c r="AD515" s="86"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v>20.55</v>
      </c>
      <c r="AB516" s="86">
        <v>0.45749999999999991</v>
      </c>
      <c r="AC516" s="86">
        <v>0.49149999999999999</v>
      </c>
      <c r="AD516" s="86"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v>14.1</v>
      </c>
      <c r="AB517" s="86">
        <v>0.255</v>
      </c>
      <c r="AC517" s="86">
        <v>0.36599999999999999</v>
      </c>
      <c r="AD517" s="86"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v>23.818181818181817</v>
      </c>
      <c r="AB518" s="86">
        <v>0.48636363636363633</v>
      </c>
      <c r="AC518" s="86">
        <v>0.50181818181818183</v>
      </c>
      <c r="AD518" s="86"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v>18.111111111111111</v>
      </c>
      <c r="AB519" s="86">
        <v>0.36481481481481481</v>
      </c>
      <c r="AC519" s="86">
        <v>0.44962962962962971</v>
      </c>
      <c r="AD519" s="86"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v>25</v>
      </c>
      <c r="AB520" s="86">
        <v>0.25</v>
      </c>
      <c r="AC520" s="86">
        <v>0.39</v>
      </c>
      <c r="AD520" s="86"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v>20</v>
      </c>
      <c r="AB521" s="86">
        <v>0.25</v>
      </c>
      <c r="AC521" s="86">
        <v>0.39</v>
      </c>
      <c r="AD521" s="86"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v>8.526315789473685</v>
      </c>
      <c r="AB522" s="86">
        <v>0.40263157894736845</v>
      </c>
      <c r="AC522" s="86">
        <v>0.46631578947368418</v>
      </c>
      <c r="AD522" s="86"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v>13.5</v>
      </c>
      <c r="AB523" s="86">
        <v>0.36499999999999999</v>
      </c>
      <c r="AC523" s="86">
        <v>0.44600000000000001</v>
      </c>
      <c r="AD523" s="86"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v>15.8</v>
      </c>
      <c r="AB524" s="86">
        <v>0.54333333333333333</v>
      </c>
      <c r="AC524" s="86">
        <v>0.49000000000000005</v>
      </c>
      <c r="AD524" s="86"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v>17.333333333333332</v>
      </c>
      <c r="AB525" s="86">
        <v>0.42083333333333334</v>
      </c>
      <c r="AC525" s="86">
        <v>0.46</v>
      </c>
      <c r="AD525" s="86"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v>17.333333333333332</v>
      </c>
      <c r="AB526" s="86">
        <v>0.3888888888888889</v>
      </c>
      <c r="AC526" s="86">
        <v>0.44999999999999996</v>
      </c>
      <c r="AD526" s="86"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v>26.923076923076923</v>
      </c>
      <c r="AB527" s="86">
        <v>0.62692307692307681</v>
      </c>
      <c r="AC527" s="86">
        <v>0.56615384615384623</v>
      </c>
      <c r="AD527" s="86"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v>22.842105263157894</v>
      </c>
      <c r="AB528" s="86">
        <v>0.38421052631578945</v>
      </c>
      <c r="AC528" s="86">
        <v>0.44526315789473681</v>
      </c>
      <c r="AD528" s="86"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v>18.5</v>
      </c>
      <c r="AB529" s="86">
        <v>0.5</v>
      </c>
      <c r="AC529" s="86">
        <v>0.56000000000000005</v>
      </c>
      <c r="AD529" s="86"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v>12.761904761904763</v>
      </c>
      <c r="AB530" s="86">
        <v>0.51428571428571423</v>
      </c>
      <c r="AC530" s="86">
        <v>0.49000000000000005</v>
      </c>
      <c r="AD530" s="86"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v>12.909090909090908</v>
      </c>
      <c r="AB531" s="86">
        <v>0.4</v>
      </c>
      <c r="AC531" s="86">
        <v>0.47181818181818175</v>
      </c>
      <c r="AD531" s="86"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v>18.142857142857142</v>
      </c>
      <c r="AB532" s="86">
        <v>0.37857142857142856</v>
      </c>
      <c r="AC532" s="86">
        <v>0.45964285714285724</v>
      </c>
      <c r="AD532" s="86"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v>17.076923076923077</v>
      </c>
      <c r="AB533" s="86">
        <v>0.44615384615384612</v>
      </c>
      <c r="AC533" s="86">
        <v>0.48076923076923078</v>
      </c>
      <c r="AD533" s="86"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v>26.071428571428573</v>
      </c>
      <c r="AB534" s="86">
        <v>0.63571428571428557</v>
      </c>
      <c r="AC534" s="86">
        <v>0.57785714285714285</v>
      </c>
      <c r="AD534" s="86"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v>20.047619047619047</v>
      </c>
      <c r="AB535" s="86">
        <v>0.47142857142857136</v>
      </c>
      <c r="AC535" s="86">
        <v>0.50285714285714289</v>
      </c>
      <c r="AD535" s="86"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v>8.5</v>
      </c>
      <c r="AB536" s="86">
        <v>0.39500000000000002</v>
      </c>
      <c r="AC536" s="86">
        <v>0.45649999999999996</v>
      </c>
      <c r="AD536" s="86"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v>14</v>
      </c>
      <c r="AB537" s="86">
        <v>0.25454545454545452</v>
      </c>
      <c r="AC537" s="86">
        <v>0.3572727272727273</v>
      </c>
      <c r="AD537" s="86"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v>19</v>
      </c>
      <c r="AB538" s="86">
        <v>0.25</v>
      </c>
      <c r="AC538" s="86">
        <v>0.27</v>
      </c>
      <c r="AD538" s="86"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v>22.75</v>
      </c>
      <c r="AB539" s="86">
        <v>0.46666666666666662</v>
      </c>
      <c r="AC539" s="86">
        <v>0.48249999999999993</v>
      </c>
      <c r="AD539" s="86"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v>9</v>
      </c>
      <c r="AB540" s="86">
        <v>0.32500000000000001</v>
      </c>
      <c r="AC540" s="86">
        <v>0.375</v>
      </c>
      <c r="AD540" s="86"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v>11.5</v>
      </c>
      <c r="AB541" s="86">
        <v>0.45384615384615379</v>
      </c>
      <c r="AC541" s="86">
        <v>0.4869230769230769</v>
      </c>
      <c r="AD541" s="86"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v>22</v>
      </c>
      <c r="AB542" s="86">
        <v>0.3775</v>
      </c>
      <c r="AC542" s="86">
        <v>0.43649999999999994</v>
      </c>
      <c r="AD542" s="86"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v>22.615384615384617</v>
      </c>
      <c r="AB543" s="86">
        <v>0.48846153846153845</v>
      </c>
      <c r="AC543" s="86">
        <v>0.49153846153846142</v>
      </c>
      <c r="AD543" s="86"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v>22.454545454545453</v>
      </c>
      <c r="AB544" s="86">
        <v>0.47272727272727272</v>
      </c>
      <c r="AC544" s="86">
        <v>0.47545454545454541</v>
      </c>
      <c r="AD544" s="86"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v>13.25</v>
      </c>
      <c r="AB545" s="86">
        <v>0.28749999999999998</v>
      </c>
      <c r="AC545" s="86">
        <v>0.39249999999999996</v>
      </c>
      <c r="AD545" s="86"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v>16.333333333333332</v>
      </c>
      <c r="AB546" s="86">
        <v>0.58333333333333337</v>
      </c>
      <c r="AC546" s="86">
        <v>0.57333333333333336</v>
      </c>
      <c r="AD546" s="86"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v>15.666666666666666</v>
      </c>
      <c r="AB547" s="86">
        <v>0.52222222222222214</v>
      </c>
      <c r="AC547" s="86">
        <v>0.51888888888888884</v>
      </c>
      <c r="AD547" s="86"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v>10.666666666666666</v>
      </c>
      <c r="AB548" s="86">
        <v>0.46666666666666662</v>
      </c>
      <c r="AC548" s="86">
        <v>0.45</v>
      </c>
      <c r="AD548" s="86"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v>21.904761904761905</v>
      </c>
      <c r="AB549" s="86">
        <v>0.37142857142857144</v>
      </c>
      <c r="AC549" s="86">
        <v>0.43476190476190474</v>
      </c>
      <c r="AD549" s="86"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v>20.181818181818183</v>
      </c>
      <c r="AB550" s="86">
        <v>0.46136363636363631</v>
      </c>
      <c r="AC550" s="86">
        <v>0.49818181818181823</v>
      </c>
      <c r="AD550" s="86"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v>18.103448275862068</v>
      </c>
      <c r="AB551" s="86">
        <v>0.37413793103448273</v>
      </c>
      <c r="AC551" s="86">
        <v>0.45758620689655183</v>
      </c>
      <c r="AD551" s="86"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v>16.25</v>
      </c>
      <c r="AB552" s="86">
        <v>0.58333333333333337</v>
      </c>
      <c r="AC552" s="86">
        <v>0.54833333333333345</v>
      </c>
      <c r="AD552" s="86"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v>12.727272727272727</v>
      </c>
      <c r="AB553" s="86">
        <v>0.5022727272727272</v>
      </c>
      <c r="AC553" s="86">
        <v>0.48590909090909096</v>
      </c>
      <c r="AD553" s="86"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v>12.125</v>
      </c>
      <c r="AB554" s="86">
        <v>0.6</v>
      </c>
      <c r="AC554" s="86">
        <v>0.53</v>
      </c>
      <c r="AD554" s="86"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v>20.391304347826086</v>
      </c>
      <c r="AB555" s="86">
        <v>0.4847826086956521</v>
      </c>
      <c r="AC555" s="86">
        <v>0.50434782608695661</v>
      </c>
      <c r="AD555" s="86"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v>13</v>
      </c>
      <c r="AB556" s="86">
        <v>0.64444444444444438</v>
      </c>
      <c r="AC556" s="86">
        <v>0.54222222222222216</v>
      </c>
      <c r="AD556" s="86"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v>21.772727272727273</v>
      </c>
      <c r="AB557" s="86">
        <v>0.4</v>
      </c>
      <c r="AC557" s="86">
        <v>0.44409090909090909</v>
      </c>
      <c r="AD557" s="86"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v>12.869565217391305</v>
      </c>
      <c r="AB558" s="86">
        <v>0.52391304347826084</v>
      </c>
      <c r="AC558" s="86">
        <v>0.49260869565217397</v>
      </c>
      <c r="AD558" s="86"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v>20.529411764705884</v>
      </c>
      <c r="AB559" s="86">
        <v>0.53529411764705881</v>
      </c>
      <c r="AC559" s="86">
        <v>0.50058823529411767</v>
      </c>
      <c r="AD559" s="86"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v>15.625</v>
      </c>
      <c r="AB560" s="86">
        <v>0.57187500000000002</v>
      </c>
      <c r="AC560" s="86">
        <v>0.49937500000000001</v>
      </c>
      <c r="AD560" s="86"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v>12.516129032258064</v>
      </c>
      <c r="AB561" s="86">
        <v>0.56451612903225812</v>
      </c>
      <c r="AC561" s="86">
        <v>0.53</v>
      </c>
      <c r="AD561" s="86"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v>7</v>
      </c>
      <c r="AB562" s="86">
        <v>1</v>
      </c>
      <c r="AC562" s="86">
        <v>0.67500000000000004</v>
      </c>
      <c r="AD562" s="86"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v>28.611111111111111</v>
      </c>
      <c r="AB563" s="86">
        <v>0.51388888888888884</v>
      </c>
      <c r="AC563" s="86">
        <v>0.51666666666666672</v>
      </c>
      <c r="AD563" s="86"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v>24.228571428571428</v>
      </c>
      <c r="AB564" s="86">
        <v>0.6</v>
      </c>
      <c r="AC564" s="86">
        <v>0.56114285714285705</v>
      </c>
      <c r="AD564" s="86"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v>22.428571428571427</v>
      </c>
      <c r="AB565" s="86">
        <v>0.45357142857142857</v>
      </c>
      <c r="AC565" s="86">
        <v>0.4821428571428571</v>
      </c>
      <c r="AD565" s="86"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v>10.588235294117647</v>
      </c>
      <c r="AB566" s="86">
        <v>0.38529411764705879</v>
      </c>
      <c r="AC566" s="86">
        <v>0.47647058823529409</v>
      </c>
      <c r="AD566" s="86"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v>10.6</v>
      </c>
      <c r="AB567" s="86">
        <v>0.43499999999999994</v>
      </c>
      <c r="AC567" s="86">
        <v>0.47799999999999992</v>
      </c>
      <c r="AD567" s="86"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v>11.333333333333334</v>
      </c>
      <c r="AB568" s="86">
        <v>0.437037037037037</v>
      </c>
      <c r="AC568" s="86">
        <v>0.48222222222222222</v>
      </c>
      <c r="AD568" s="86"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v>8.2857142857142865</v>
      </c>
      <c r="AB569" s="86">
        <v>0.37619047619047619</v>
      </c>
      <c r="AC569" s="86">
        <v>0.45190476190476181</v>
      </c>
      <c r="AD569" s="86"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v>12.181818181818182</v>
      </c>
      <c r="AB570" s="86">
        <v>0.48636363636363633</v>
      </c>
      <c r="AC570" s="86">
        <v>0.51636363636363647</v>
      </c>
      <c r="AD570" s="86"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v>20.583333333333332</v>
      </c>
      <c r="AB571" s="86">
        <v>0.48958333333333326</v>
      </c>
      <c r="AC571" s="86">
        <v>0.50541666666666674</v>
      </c>
      <c r="AD571" s="86"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v>20.722222222222221</v>
      </c>
      <c r="AB572" s="86">
        <v>0.53888888888888886</v>
      </c>
      <c r="AC572" s="86">
        <v>0.50222222222222213</v>
      </c>
      <c r="AD572" s="86"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v>13.041666666666666</v>
      </c>
      <c r="AB573" s="86">
        <v>0.52708333333333324</v>
      </c>
      <c r="AC573" s="86">
        <v>0.4941666666666667</v>
      </c>
      <c r="AD573" s="86"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v>13.1</v>
      </c>
      <c r="AB574" s="86">
        <v>0.6399999999999999</v>
      </c>
      <c r="AC574" s="86">
        <v>0.54100000000000004</v>
      </c>
      <c r="AD574" s="86"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v>15.176470588235293</v>
      </c>
      <c r="AB575" s="86">
        <v>0.57352941176470584</v>
      </c>
      <c r="AC575" s="86">
        <v>0.50117647058823522</v>
      </c>
      <c r="AD575" s="86"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v>8</v>
      </c>
      <c r="AB576" s="86">
        <v>0.6</v>
      </c>
      <c r="AC576" s="86">
        <v>0.53</v>
      </c>
      <c r="AD576" s="86"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v>21.086956521739129</v>
      </c>
      <c r="AB577" s="86">
        <v>0.40869565217391307</v>
      </c>
      <c r="AC577" s="86">
        <v>0.44782608695652171</v>
      </c>
      <c r="AD577" s="86"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v>12.3125</v>
      </c>
      <c r="AB578" s="86">
        <v>0.56562500000000004</v>
      </c>
      <c r="AC578" s="86">
        <v>0.53</v>
      </c>
      <c r="AD578" s="86"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v>24.222222222222221</v>
      </c>
      <c r="AB579" s="86">
        <v>0.59444444444444444</v>
      </c>
      <c r="AC579" s="86">
        <v>0.55861111111111095</v>
      </c>
      <c r="AD579" s="86"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v>22.266666666666666</v>
      </c>
      <c r="AB580" s="86">
        <v>0.45</v>
      </c>
      <c r="AC580" s="86">
        <v>0.48133333333333328</v>
      </c>
      <c r="AD580" s="86"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v>8.5909090909090917</v>
      </c>
      <c r="AB581" s="86">
        <v>0.37727272727272732</v>
      </c>
      <c r="AC581" s="86">
        <v>0.4527272727272727</v>
      </c>
      <c r="AD581" s="86"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v>10.777777777777779</v>
      </c>
      <c r="AB582" s="86">
        <v>0.38611111111111113</v>
      </c>
      <c r="AC582" s="86">
        <v>0.47611111111111115</v>
      </c>
      <c r="AD582" s="86"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v>27.789473684210527</v>
      </c>
      <c r="AB583" s="86">
        <v>0.50789473684210529</v>
      </c>
      <c r="AC583" s="86">
        <v>0.51421052631578956</v>
      </c>
      <c r="AD583" s="86"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v>9</v>
      </c>
      <c r="AB584" s="86">
        <v>0.4</v>
      </c>
      <c r="AC584" s="86">
        <v>0.47</v>
      </c>
      <c r="AD584" s="86"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v>11.178571428571429</v>
      </c>
      <c r="AB585" s="86">
        <v>0.43571428571428567</v>
      </c>
      <c r="AC585" s="86">
        <v>0.48178571428571432</v>
      </c>
      <c r="AD585" s="86"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v>9.9090909090909083</v>
      </c>
      <c r="AB586" s="86">
        <v>0.43181818181818182</v>
      </c>
      <c r="AC586" s="86">
        <v>0.47727272727272718</v>
      </c>
      <c r="AD586" s="86"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v>20.0625</v>
      </c>
      <c r="AB587" s="86">
        <v>0.41562499999999997</v>
      </c>
      <c r="AC587" s="86">
        <v>0.45312499999999989</v>
      </c>
      <c r="AD587" s="86"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v>20.2</v>
      </c>
      <c r="AB588" s="86">
        <v>0.4</v>
      </c>
      <c r="AC588" s="86">
        <v>0.41799999999999998</v>
      </c>
      <c r="AD588" s="86"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v>17.5</v>
      </c>
      <c r="AB589" s="86">
        <v>0.65</v>
      </c>
      <c r="AC589" s="86">
        <v>0.5575</v>
      </c>
      <c r="AD589" s="86"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v>11.241379310344827</v>
      </c>
      <c r="AB590" s="86">
        <v>0.44137931034482752</v>
      </c>
      <c r="AC590" s="86">
        <v>0.48551724137931035</v>
      </c>
      <c r="AD590" s="86"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v>26</v>
      </c>
      <c r="AB591" s="86">
        <v>0.6</v>
      </c>
      <c r="AC591" s="86">
        <v>0.59</v>
      </c>
      <c r="AD591" s="86"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v>16.928571428571427</v>
      </c>
      <c r="AB592" s="86">
        <v>0.45714285714285713</v>
      </c>
      <c r="AC592" s="86">
        <v>0.48857142857142855</v>
      </c>
      <c r="AD592" s="86"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v>12.303030303030303</v>
      </c>
      <c r="AB593" s="86">
        <v>0.56060606060606055</v>
      </c>
      <c r="AC593" s="86">
        <v>0.52636363636363637</v>
      </c>
      <c r="AD593" s="86"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v>24.432432432432432</v>
      </c>
      <c r="AB594" s="86">
        <v>0.58918918918918917</v>
      </c>
      <c r="AC594" s="86">
        <v>0.55459459459459448</v>
      </c>
      <c r="AD594" s="86"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v>23.03448275862069</v>
      </c>
      <c r="AB595" s="86">
        <v>0.40689655172413797</v>
      </c>
      <c r="AC595" s="86">
        <v>0.46999999999999992</v>
      </c>
      <c r="AD595" s="86"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v>21.2</v>
      </c>
      <c r="AB596" s="86">
        <v>0.48</v>
      </c>
      <c r="AC596" s="86">
        <v>0.48600000000000004</v>
      </c>
      <c r="AD596" s="86"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v>10.789473684210526</v>
      </c>
      <c r="AB597" s="86">
        <v>0.38684210526315793</v>
      </c>
      <c r="AC597" s="86">
        <v>0.47263157894736846</v>
      </c>
      <c r="AD597" s="86"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v>15.277777777777779</v>
      </c>
      <c r="AB598" s="86">
        <v>0.56388888888888888</v>
      </c>
      <c r="AC598" s="86">
        <v>0.49611111111111111</v>
      </c>
      <c r="AD598" s="86"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v>18.533333333333335</v>
      </c>
      <c r="AB599" s="86">
        <v>0.38166666666666665</v>
      </c>
      <c r="AC599" s="86">
        <v>0.45966666666666678</v>
      </c>
      <c r="AD599" s="86"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v>24.605263157894736</v>
      </c>
      <c r="AB600" s="86">
        <v>0.58947368421052626</v>
      </c>
      <c r="AC600" s="86">
        <v>0.55368421052631567</v>
      </c>
      <c r="AD600" s="86"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v>27.45</v>
      </c>
      <c r="AB601" s="86">
        <v>0.51249999999999996</v>
      </c>
      <c r="AC601" s="86">
        <v>0.51450000000000007</v>
      </c>
      <c r="AD601" s="86"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v>11</v>
      </c>
      <c r="AB602" s="86">
        <v>0.6</v>
      </c>
      <c r="AC602" s="86">
        <v>0.52500000000000002</v>
      </c>
      <c r="AD602" s="86"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v>8.7391304347826093</v>
      </c>
      <c r="AB603" s="86">
        <v>0.38695652173913048</v>
      </c>
      <c r="AC603" s="86">
        <v>0.45565217391304341</v>
      </c>
      <c r="AD603" s="86"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v>8</v>
      </c>
      <c r="AB604" s="86">
        <v>0.8666666666666667</v>
      </c>
      <c r="AC604" s="86">
        <v>0.62333333333333341</v>
      </c>
      <c r="AD604" s="86"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v>20.368421052631579</v>
      </c>
      <c r="AB605" s="86">
        <v>0.53157894736842104</v>
      </c>
      <c r="AC605" s="86">
        <v>0.50105263157894731</v>
      </c>
      <c r="AD605" s="86"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v>31.857142857142858</v>
      </c>
      <c r="AB606" s="86">
        <v>0.74285714285714288</v>
      </c>
      <c r="AC606" s="86">
        <v>0.58571428571428563</v>
      </c>
      <c r="AD606" s="86"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v>13.272727272727273</v>
      </c>
      <c r="AB607" s="86">
        <v>0.61818181818181817</v>
      </c>
      <c r="AC607" s="86">
        <v>0.53545454545454552</v>
      </c>
      <c r="AD607" s="86"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v>12.5</v>
      </c>
      <c r="AB608" s="86">
        <v>0.55588235294117638</v>
      </c>
      <c r="AC608" s="86">
        <v>0.52500000000000002</v>
      </c>
      <c r="AD608" s="86"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v>11.4</v>
      </c>
      <c r="AB609" s="86">
        <v>0.44</v>
      </c>
      <c r="AC609" s="86">
        <v>0.48533333333333334</v>
      </c>
      <c r="AD609" s="86"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v>16.933333333333334</v>
      </c>
      <c r="AB610" s="86">
        <v>0.45333333333333331</v>
      </c>
      <c r="AC610" s="86">
        <v>0.48800000000000004</v>
      </c>
      <c r="AD610" s="86"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v>15.526315789473685</v>
      </c>
      <c r="AB611" s="86">
        <v>0.5552631578947369</v>
      </c>
      <c r="AC611" s="86">
        <v>0.49368421052631573</v>
      </c>
      <c r="AD611" s="86"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v>11.3</v>
      </c>
      <c r="AB612" s="86">
        <v>0.38750000000000007</v>
      </c>
      <c r="AC612" s="86">
        <v>0.47149999999999997</v>
      </c>
      <c r="AD612" s="86"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v>22.5</v>
      </c>
      <c r="AB613" s="86">
        <v>0.46666666666666662</v>
      </c>
      <c r="AC613" s="86">
        <v>0.48000000000000004</v>
      </c>
      <c r="AD613" s="86"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v>24.846153846153847</v>
      </c>
      <c r="AB614" s="86">
        <v>0.58461538461538454</v>
      </c>
      <c r="AC614" s="86">
        <v>0.55102564102564089</v>
      </c>
      <c r="AD614" s="86"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v>23.9</v>
      </c>
      <c r="AB615" s="86">
        <v>0.40666666666666668</v>
      </c>
      <c r="AC615" s="86">
        <v>0.46933333333333321</v>
      </c>
      <c r="AD615" s="86"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v>12.914285714285715</v>
      </c>
      <c r="AB616" s="86">
        <v>0.55142857142857138</v>
      </c>
      <c r="AC616" s="86">
        <v>0.52285714285714291</v>
      </c>
      <c r="AD616" s="86"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v>13.36</v>
      </c>
      <c r="AB617" s="86">
        <v>0.52999999999999992</v>
      </c>
      <c r="AC617" s="86">
        <v>0.49640000000000006</v>
      </c>
      <c r="AD617" s="86"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v>17.307692307692307</v>
      </c>
      <c r="AB618" s="86">
        <v>0.58461538461538454</v>
      </c>
      <c r="AC618" s="86">
        <v>0.54846153846153856</v>
      </c>
      <c r="AD618" s="86"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v>13.75</v>
      </c>
      <c r="AB619" s="86">
        <v>0.61666666666666659</v>
      </c>
      <c r="AC619" s="86">
        <v>0.53666666666666674</v>
      </c>
      <c r="AD619" s="86"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v>21.08</v>
      </c>
      <c r="AB620" s="86">
        <v>0.49399999999999994</v>
      </c>
      <c r="AC620" s="86">
        <v>0.5072000000000001</v>
      </c>
      <c r="AD620" s="86"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v>22.458333333333332</v>
      </c>
      <c r="AB621" s="86">
        <v>0.41666666666666669</v>
      </c>
      <c r="AC621" s="86">
        <v>0.45208333333333334</v>
      </c>
      <c r="AD621" s="86"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v>18.774193548387096</v>
      </c>
      <c r="AB622" s="86">
        <v>0.3887096774193548</v>
      </c>
      <c r="AC622" s="86">
        <v>0.46258064516129044</v>
      </c>
      <c r="AD622" s="86"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v>30.25</v>
      </c>
      <c r="AB623" s="86">
        <v>0.68125000000000002</v>
      </c>
      <c r="AC623" s="86">
        <v>0.5675</v>
      </c>
      <c r="AD623" s="86"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v>25.466666666666665</v>
      </c>
      <c r="AB624" s="86">
        <v>0.60999999999999988</v>
      </c>
      <c r="AC624" s="86">
        <v>0.56866666666666665</v>
      </c>
      <c r="AD624" s="86"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v>11.333333333333334</v>
      </c>
      <c r="AB625" s="86">
        <v>0.48333333333333334</v>
      </c>
      <c r="AC625" s="86">
        <v>0.49666666666666665</v>
      </c>
      <c r="AD625" s="86"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v>12.833333333333334</v>
      </c>
      <c r="AB626" s="86">
        <v>0.54305555555555551</v>
      </c>
      <c r="AC626" s="86">
        <v>0.52055555555555566</v>
      </c>
      <c r="AD626" s="86"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v>18.235294117647058</v>
      </c>
      <c r="AB627" s="86">
        <v>0.66176470588235292</v>
      </c>
      <c r="AC627" s="86">
        <v>0.59235294117647042</v>
      </c>
      <c r="AD627" s="86"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v>16.1875</v>
      </c>
      <c r="AB628" s="86">
        <v>0.44062499999999999</v>
      </c>
      <c r="AC628" s="86">
        <v>0.48500000000000004</v>
      </c>
      <c r="AD628" s="86"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v>22.08</v>
      </c>
      <c r="AB629" s="86">
        <v>0.43</v>
      </c>
      <c r="AC629" s="86">
        <v>0.45640000000000003</v>
      </c>
      <c r="AD629" s="86"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v>26.38095238095238</v>
      </c>
      <c r="AB630" s="86">
        <v>0.52380952380952384</v>
      </c>
      <c r="AC630" s="86">
        <v>0.51666666666666672</v>
      </c>
      <c r="AD630" s="86"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v>18.78125</v>
      </c>
      <c r="AB631" s="86">
        <v>0.39999999999999997</v>
      </c>
      <c r="AC631" s="86">
        <v>0.46562500000000012</v>
      </c>
      <c r="AD631" s="86"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v>20.866666666666667</v>
      </c>
      <c r="AB632" s="86">
        <v>0.59</v>
      </c>
      <c r="AC632" s="86">
        <v>0.52399999999999991</v>
      </c>
      <c r="AD632" s="86"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v>13.038461538461538</v>
      </c>
      <c r="AB633" s="86">
        <v>0.53846153846153844</v>
      </c>
      <c r="AC633" s="86">
        <v>0.49884615384615394</v>
      </c>
      <c r="AD633" s="86"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v>14.25</v>
      </c>
      <c r="AB634" s="86">
        <v>0.84375</v>
      </c>
      <c r="AC634" s="86">
        <v>0.61125000000000007</v>
      </c>
      <c r="AD634" s="86"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v>9.6666666666666661</v>
      </c>
      <c r="AB635" s="86">
        <v>0.45833333333333331</v>
      </c>
      <c r="AC635" s="86">
        <v>0.48416666666666658</v>
      </c>
      <c r="AD635" s="86"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v>13.5</v>
      </c>
      <c r="AB636" s="86">
        <v>0.31666666666666665</v>
      </c>
      <c r="AC636" s="86">
        <v>0.38500000000000001</v>
      </c>
      <c r="AD636" s="86"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v>8.8333333333333339</v>
      </c>
      <c r="AB637" s="86">
        <v>0.41250000000000003</v>
      </c>
      <c r="AC637" s="86">
        <v>0.46541666666666659</v>
      </c>
      <c r="AD637" s="86"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v>11.25</v>
      </c>
      <c r="AB638" s="86">
        <v>0.61250000000000004</v>
      </c>
      <c r="AC638" s="86">
        <v>0.54499999999999993</v>
      </c>
      <c r="AD638" s="86"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v>17</v>
      </c>
      <c r="AB639" s="86">
        <v>0.625</v>
      </c>
      <c r="AC639" s="86">
        <v>0.48</v>
      </c>
      <c r="AD639" s="86"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v>28.777777777777779</v>
      </c>
      <c r="AB640" s="86">
        <v>0.71666666666666667</v>
      </c>
      <c r="AC640" s="86">
        <v>0.58111111111111113</v>
      </c>
      <c r="AD640" s="86"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v>18</v>
      </c>
      <c r="AB641" s="86">
        <v>0.68055555555555558</v>
      </c>
      <c r="AC641" s="86">
        <v>0.59777777777777752</v>
      </c>
      <c r="AD641" s="86"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v>24.875</v>
      </c>
      <c r="AB642" s="86">
        <v>0.63437499999999991</v>
      </c>
      <c r="AC642" s="86">
        <v>0.57624999999999993</v>
      </c>
      <c r="AD642" s="86"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v>16.5</v>
      </c>
      <c r="AB643" s="86">
        <v>0.54285714285714282</v>
      </c>
      <c r="AC643" s="86">
        <v>0.53142857142857147</v>
      </c>
      <c r="AD643" s="86"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v>20.571428571428573</v>
      </c>
      <c r="AB644" s="86">
        <v>0.39999999999999997</v>
      </c>
      <c r="AC644" s="86">
        <v>0.45571428571428579</v>
      </c>
      <c r="AD644" s="86"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v>20.615384615384617</v>
      </c>
      <c r="AB645" s="86">
        <v>0.47499999999999992</v>
      </c>
      <c r="AC645" s="86">
        <v>0.49961538461538468</v>
      </c>
      <c r="AD645" s="86"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v>21.96153846153846</v>
      </c>
      <c r="AB646" s="86">
        <v>0.41346153846153844</v>
      </c>
      <c r="AC646" s="86">
        <v>0.45076923076923081</v>
      </c>
      <c r="AD646" s="86"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v>24.725000000000001</v>
      </c>
      <c r="AB647" s="86">
        <v>0.56999999999999995</v>
      </c>
      <c r="AC647" s="86">
        <v>0.54499999999999982</v>
      </c>
      <c r="AD647" s="86"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v>18.454545454545453</v>
      </c>
      <c r="AB648" s="86">
        <v>0.38787878787878782</v>
      </c>
      <c r="AC648" s="86">
        <v>0.46090909090909105</v>
      </c>
      <c r="AD648" s="86"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v>9.1538461538461533</v>
      </c>
      <c r="AB649" s="86">
        <v>0.42307692307692307</v>
      </c>
      <c r="AC649" s="86">
        <v>0.47076923076923066</v>
      </c>
      <c r="AD649" s="86"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v>24.414634146341463</v>
      </c>
      <c r="AB650" s="86">
        <v>0.57073170731707312</v>
      </c>
      <c r="AC650" s="86">
        <v>0.54390243902439006</v>
      </c>
      <c r="AD650" s="86"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v>20.666666666666668</v>
      </c>
      <c r="AB651" s="86">
        <v>0.47962962962962952</v>
      </c>
      <c r="AC651" s="86">
        <v>0.4996296296296297</v>
      </c>
      <c r="AD651" s="86"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v>8.9600000000000009</v>
      </c>
      <c r="AB652" s="86">
        <v>0.42</v>
      </c>
      <c r="AC652" s="86">
        <v>0.46679999999999994</v>
      </c>
      <c r="AD652" s="86"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v>18.105263157894736</v>
      </c>
      <c r="AB653" s="86">
        <v>0.6763157894736842</v>
      </c>
      <c r="AC653" s="86">
        <v>0.59263157894736818</v>
      </c>
      <c r="AD653" s="86"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v>18.617647058823529</v>
      </c>
      <c r="AB654" s="86">
        <v>0.39411764705882346</v>
      </c>
      <c r="AC654" s="86">
        <v>0.46205882352941191</v>
      </c>
      <c r="AD654" s="86"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v>16.705882352941178</v>
      </c>
      <c r="AB655" s="86">
        <v>0.44999999999999996</v>
      </c>
      <c r="AC655" s="86">
        <v>0.48588235294117654</v>
      </c>
      <c r="AD655" s="86"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v>24.294117647058822</v>
      </c>
      <c r="AB656" s="86">
        <v>0.62058823529411755</v>
      </c>
      <c r="AC656" s="86">
        <v>0.57176470588235284</v>
      </c>
      <c r="AD656" s="86"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v>13.615384615384615</v>
      </c>
      <c r="AB657" s="86">
        <v>0.32307692307692309</v>
      </c>
      <c r="AC657" s="86">
        <v>0.39384615384615385</v>
      </c>
      <c r="AD657" s="86"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v>28.7</v>
      </c>
      <c r="AB658" s="86">
        <v>0.68500000000000005</v>
      </c>
      <c r="AC658" s="86">
        <v>0.57300000000000006</v>
      </c>
      <c r="AD658" s="86"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v>13.4</v>
      </c>
      <c r="AB659" s="86">
        <v>0.57000000000000006</v>
      </c>
      <c r="AC659" s="86">
        <v>0.53599999999999992</v>
      </c>
      <c r="AD659" s="86"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v>13</v>
      </c>
      <c r="AB660" s="86">
        <v>0.40000000000000008</v>
      </c>
      <c r="AC660" s="86">
        <v>0.47416666666666663</v>
      </c>
      <c r="AD660" s="86"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v>13.037037037037036</v>
      </c>
      <c r="AB661" s="86">
        <v>0.53333333333333333</v>
      </c>
      <c r="AC661" s="86">
        <v>0.49888888888888899</v>
      </c>
      <c r="AD661" s="86"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v>21.4375</v>
      </c>
      <c r="AB662" s="86">
        <v>0.44687500000000002</v>
      </c>
      <c r="AC662" s="86">
        <v>0.47499999999999992</v>
      </c>
      <c r="AD662" s="86"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v>18.857142857142858</v>
      </c>
      <c r="AB663" s="86">
        <v>0.39428571428571424</v>
      </c>
      <c r="AC663" s="86">
        <v>0.4597142857142858</v>
      </c>
      <c r="AD663" s="86"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v>9.2692307692307701</v>
      </c>
      <c r="AB664" s="86">
        <v>0.41923076923076924</v>
      </c>
      <c r="AC664" s="86">
        <v>0.46346153846153842</v>
      </c>
      <c r="AD664" s="86"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v>11.571428571428571</v>
      </c>
      <c r="AB665" s="86">
        <v>0.3880952380952381</v>
      </c>
      <c r="AC665" s="86">
        <v>0.46714285714285719</v>
      </c>
      <c r="AD665" s="86"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v>9.6428571428571423</v>
      </c>
      <c r="AB666" s="86">
        <v>0.42142857142857143</v>
      </c>
      <c r="AC666" s="86">
        <v>0.46428571428571414</v>
      </c>
      <c r="AD666" s="86"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v>4</v>
      </c>
      <c r="AB667" s="86">
        <v>0.4</v>
      </c>
      <c r="AC667" s="86">
        <v>0.38</v>
      </c>
      <c r="AD667" s="86"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v>18</v>
      </c>
      <c r="AB668" s="86">
        <v>0.67249999999999999</v>
      </c>
      <c r="AC668" s="86">
        <v>0.59399999999999975</v>
      </c>
      <c r="AD668" s="86"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v>14.444444444444445</v>
      </c>
      <c r="AB669" s="86">
        <v>0.81666666666666665</v>
      </c>
      <c r="AC669" s="86">
        <v>0.61222222222222233</v>
      </c>
      <c r="AD669" s="86"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v>13.538461538461538</v>
      </c>
      <c r="AB670" s="86">
        <v>0.61538461538461531</v>
      </c>
      <c r="AC670" s="86">
        <v>0.54307692307692312</v>
      </c>
      <c r="AD670" s="86"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v>10.571428571428571</v>
      </c>
      <c r="AB671" s="86">
        <v>0.6785714285714286</v>
      </c>
      <c r="AC671" s="86">
        <v>0.6171428571428571</v>
      </c>
      <c r="AD671" s="86"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v>20.647058823529413</v>
      </c>
      <c r="AB672" s="86">
        <v>0.42647058823529405</v>
      </c>
      <c r="AC672" s="86">
        <v>0.46294117647058813</v>
      </c>
      <c r="AD672" s="86"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v>12.916666666666666</v>
      </c>
      <c r="AB673" s="86">
        <v>0.49583333333333329</v>
      </c>
      <c r="AC673" s="86">
        <v>0.52500000000000002</v>
      </c>
      <c r="AD673" s="86"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v>24.388888888888889</v>
      </c>
      <c r="AB674" s="86">
        <v>0.64166666666666661</v>
      </c>
      <c r="AC674" s="86">
        <v>0.58166666666666655</v>
      </c>
      <c r="AD674" s="86"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v>14.4</v>
      </c>
      <c r="AB675" s="86">
        <v>0.83499999999999996</v>
      </c>
      <c r="AC675" s="86">
        <v>0.62600000000000011</v>
      </c>
      <c r="AD675" s="86"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v>16.899999999999999</v>
      </c>
      <c r="AB676" s="86">
        <v>0.45</v>
      </c>
      <c r="AC676" s="86">
        <v>0.48</v>
      </c>
      <c r="AD676" s="86"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v>12.783783783783784</v>
      </c>
      <c r="AB677" s="86">
        <v>0.55540540540540528</v>
      </c>
      <c r="AC677" s="86">
        <v>0.52675675675675682</v>
      </c>
      <c r="AD677" s="86"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v>13</v>
      </c>
      <c r="AB678" s="86">
        <v>0.625</v>
      </c>
      <c r="AC678" s="86">
        <v>0.625</v>
      </c>
      <c r="AD678" s="86"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v>9</v>
      </c>
      <c r="AB679" s="86">
        <v>0.44074074074074077</v>
      </c>
      <c r="AC679" s="86">
        <v>0.47407407407407404</v>
      </c>
      <c r="AD679" s="86"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v>11.419354838709678</v>
      </c>
      <c r="AB680" s="86">
        <v>0.4258064516129032</v>
      </c>
      <c r="AC680" s="86">
        <v>0.47774193548387101</v>
      </c>
      <c r="AD680" s="86"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v>12.76923076923077</v>
      </c>
      <c r="AB681" s="86">
        <v>0.45769230769230762</v>
      </c>
      <c r="AC681" s="86">
        <v>0.50384615384615394</v>
      </c>
      <c r="AD681" s="86"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v>18.611111111111111</v>
      </c>
      <c r="AB682" s="86">
        <v>0.3833333333333333</v>
      </c>
      <c r="AC682" s="86">
        <v>0.45388888888888901</v>
      </c>
      <c r="AD682" s="86"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v>17.61904761904762</v>
      </c>
      <c r="AB683" s="86">
        <v>0.64047619047619042</v>
      </c>
      <c r="AC683" s="86">
        <v>0.57761904761904737</v>
      </c>
      <c r="AD683" s="86"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v>11.272727272727273</v>
      </c>
      <c r="AB684" s="86">
        <v>0.37045454545454548</v>
      </c>
      <c r="AC684" s="86">
        <v>0.45727272727272728</v>
      </c>
      <c r="AD684" s="86"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v>4</v>
      </c>
      <c r="AB685" s="86">
        <v>0.2</v>
      </c>
      <c r="AC685" s="86">
        <v>0.315</v>
      </c>
      <c r="AD685" s="86"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v>24.428571428571427</v>
      </c>
      <c r="AB686" s="86">
        <v>0.56309523809523809</v>
      </c>
      <c r="AC686" s="86">
        <v>0.5428571428571427</v>
      </c>
      <c r="AD686" s="86"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v>18.675675675675677</v>
      </c>
      <c r="AB687" s="86">
        <v>0.37972972972972968</v>
      </c>
      <c r="AC687" s="86">
        <v>0.4551351351351352</v>
      </c>
      <c r="AD687" s="86"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v>21.352941176470587</v>
      </c>
      <c r="AB688" s="86">
        <v>0.43529411764705883</v>
      </c>
      <c r="AC688" s="86">
        <v>0.47647058823529398</v>
      </c>
      <c r="AD688" s="86"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v>11.59375</v>
      </c>
      <c r="AB689" s="86">
        <v>0.42031249999999998</v>
      </c>
      <c r="AC689" s="86">
        <v>0.47843750000000002</v>
      </c>
      <c r="AD689" s="86"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v>10</v>
      </c>
      <c r="AB690" s="86">
        <v>0.41000000000000003</v>
      </c>
      <c r="AC690" s="86">
        <v>0.46666666666666656</v>
      </c>
      <c r="AD690" s="86"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v>12.5</v>
      </c>
      <c r="AB691" s="86">
        <v>0.44285714285714278</v>
      </c>
      <c r="AC691" s="86">
        <v>0.50357142857142867</v>
      </c>
      <c r="AD691" s="86"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v>22.555555555555557</v>
      </c>
      <c r="AB692" s="86">
        <v>0.40740740740740738</v>
      </c>
      <c r="AC692" s="86">
        <v>0.4525925925925926</v>
      </c>
      <c r="AD692" s="86"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v>24.789473684210527</v>
      </c>
      <c r="AB693" s="86">
        <v>0.64736842105263148</v>
      </c>
      <c r="AC693" s="86">
        <v>0.57736842105263153</v>
      </c>
      <c r="AD693" s="86"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v>18.272727272727273</v>
      </c>
      <c r="AB694" s="86">
        <v>0.64545454545454539</v>
      </c>
      <c r="AC694" s="86">
        <v>0.57409090909090887</v>
      </c>
      <c r="AD694" s="86"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v>20.533333333333335</v>
      </c>
      <c r="AB695" s="86">
        <v>0.59333333333333327</v>
      </c>
      <c r="AC695" s="86">
        <v>0.5086666666666666</v>
      </c>
      <c r="AD695" s="86"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v>9.3214285714285712</v>
      </c>
      <c r="AB696" s="86">
        <v>0.45178571428571429</v>
      </c>
      <c r="AC696" s="86">
        <v>0.47499999999999998</v>
      </c>
      <c r="AD696" s="86"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v>16.25</v>
      </c>
      <c r="AB697" s="86">
        <v>0.625</v>
      </c>
      <c r="AC697" s="86">
        <v>0.55500000000000005</v>
      </c>
      <c r="AD697" s="86"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v>16.454545454545453</v>
      </c>
      <c r="AB698" s="86">
        <v>0.47727272727272729</v>
      </c>
      <c r="AC698" s="86">
        <v>0.48181818181818181</v>
      </c>
      <c r="AD698" s="86"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v>13.909090909090908</v>
      </c>
      <c r="AB699" s="86">
        <v>0.82727272727272727</v>
      </c>
      <c r="AC699" s="86">
        <v>0.61454545454545462</v>
      </c>
      <c r="AD699" s="86"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v>22.25</v>
      </c>
      <c r="AB700" s="86">
        <v>0.4017857142857143</v>
      </c>
      <c r="AC700" s="86">
        <v>0.45071428571428573</v>
      </c>
      <c r="AD700" s="86"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v>28</v>
      </c>
      <c r="AB701" s="86">
        <v>0.6454545454545455</v>
      </c>
      <c r="AC701" s="86">
        <v>0.55727272727272736</v>
      </c>
      <c r="AD701" s="86"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v>20.875</v>
      </c>
      <c r="AB702" s="86">
        <v>0.56874999999999998</v>
      </c>
      <c r="AC702" s="86">
        <v>0.51624999999999999</v>
      </c>
      <c r="AD702" s="86"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v>16.533333333333335</v>
      </c>
      <c r="AB703" s="86">
        <v>0.52333333333333332</v>
      </c>
      <c r="AC703" s="86">
        <v>0.52266666666666672</v>
      </c>
      <c r="AD703" s="86"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v>11.606060606060606</v>
      </c>
      <c r="AB704" s="86">
        <v>0.4151515151515151</v>
      </c>
      <c r="AC704" s="86">
        <v>0.47606060606060607</v>
      </c>
      <c r="AD704" s="86"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v>12.842105263157896</v>
      </c>
      <c r="AB705" s="86">
        <v>0.5473684210526315</v>
      </c>
      <c r="AC705" s="86">
        <v>0.52342105263157901</v>
      </c>
      <c r="AD705" s="86"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v>6.333333333333333</v>
      </c>
      <c r="AB706" s="86">
        <v>0.21666666666666667</v>
      </c>
      <c r="AC706" s="86">
        <v>0.34333333333333332</v>
      </c>
      <c r="AD706" s="86"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v>20.944444444444443</v>
      </c>
      <c r="AB707" s="86">
        <v>0.45277777777777778</v>
      </c>
      <c r="AC707" s="86">
        <v>0.48333333333333317</v>
      </c>
      <c r="AD707" s="86"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v>24.581395348837209</v>
      </c>
      <c r="AB708" s="86">
        <v>0.56744186046511624</v>
      </c>
      <c r="AC708" s="86">
        <v>0.54418604651162783</v>
      </c>
      <c r="AD708" s="86"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v>22</v>
      </c>
      <c r="AB709" s="86">
        <v>0.67500000000000004</v>
      </c>
      <c r="AC709" s="86">
        <v>0.59499999999999997</v>
      </c>
      <c r="AD709" s="86"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v>18.657894736842106</v>
      </c>
      <c r="AB710" s="86">
        <v>0.38947368421052631</v>
      </c>
      <c r="AC710" s="86">
        <v>0.45894736842105277</v>
      </c>
      <c r="AD710" s="86"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v>9.4137931034482758</v>
      </c>
      <c r="AB711" s="86">
        <v>0.46206896551724141</v>
      </c>
      <c r="AC711" s="86">
        <v>0.47931034482758617</v>
      </c>
      <c r="AD711" s="86"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v>13.142857142857142</v>
      </c>
      <c r="AB712" s="86">
        <v>0.625</v>
      </c>
      <c r="AC712" s="86">
        <v>0.54714285714285715</v>
      </c>
      <c r="AD712" s="86"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v>11.695652173913043</v>
      </c>
      <c r="AB713" s="86">
        <v>0.38695652173913048</v>
      </c>
      <c r="AC713" s="86">
        <v>0.46347826086956523</v>
      </c>
      <c r="AD713" s="86"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v>20.75</v>
      </c>
      <c r="AB714" s="86">
        <v>0.60312499999999991</v>
      </c>
      <c r="AC714" s="86">
        <v>0.51374999999999993</v>
      </c>
      <c r="AD714" s="86"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v>17.111111111111111</v>
      </c>
      <c r="AB715" s="86">
        <v>0.46666666666666656</v>
      </c>
      <c r="AC715" s="86">
        <v>0.49166666666666675</v>
      </c>
      <c r="AD715" s="86"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v>16.666666666666668</v>
      </c>
      <c r="AB716" s="86">
        <v>0.66666666666666663</v>
      </c>
      <c r="AC716" s="86">
        <v>0.51666666666666661</v>
      </c>
      <c r="AD716" s="86"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v>12.5</v>
      </c>
      <c r="AB717" s="86">
        <v>0.57499999999999996</v>
      </c>
      <c r="AC717" s="86">
        <v>0.53</v>
      </c>
      <c r="AD717" s="86"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v>13</v>
      </c>
      <c r="AB718" s="86">
        <v>0.66666666666666663</v>
      </c>
      <c r="AC718" s="86">
        <v>0.61333333333333329</v>
      </c>
      <c r="AD718" s="86"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v>11.617647058823529</v>
      </c>
      <c r="AB719" s="86">
        <v>0.42499999999999999</v>
      </c>
      <c r="AC719" s="86">
        <v>0.47941176470588237</v>
      </c>
      <c r="AD719" s="86"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v>24.636363636363637</v>
      </c>
      <c r="AB720" s="86">
        <v>0.56022727272727268</v>
      </c>
      <c r="AC720" s="86">
        <v>0.54113636363636353</v>
      </c>
      <c r="AD720" s="86"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v>20.705882352941178</v>
      </c>
      <c r="AB721" s="86">
        <v>0.54999999999999993</v>
      </c>
      <c r="AC721" s="86">
        <v>0.51</v>
      </c>
      <c r="AD721" s="86"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v>13.153846153846153</v>
      </c>
      <c r="AB722" s="86">
        <v>0.38846153846153852</v>
      </c>
      <c r="AC722" s="86">
        <v>0.46923076923076923</v>
      </c>
      <c r="AD722" s="86"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v>19.333333333333332</v>
      </c>
      <c r="AB723" s="86">
        <v>0.53333333333333333</v>
      </c>
      <c r="AC723" s="86">
        <v>0.53333333333333333</v>
      </c>
      <c r="AD723" s="86"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v>12.717948717948717</v>
      </c>
      <c r="AB724" s="86">
        <v>0.53974358974358971</v>
      </c>
      <c r="AC724" s="86">
        <v>0.52051282051282055</v>
      </c>
      <c r="AD724" s="86"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v>9.3000000000000007</v>
      </c>
      <c r="AB725" s="86">
        <v>0.45500000000000002</v>
      </c>
      <c r="AC725" s="86">
        <v>0.47699999999999998</v>
      </c>
      <c r="AD725" s="86"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v>21.862068965517242</v>
      </c>
      <c r="AB726" s="86">
        <v>0.38793103448275862</v>
      </c>
      <c r="AC726" s="86">
        <v>0.44379310344827588</v>
      </c>
      <c r="AD726" s="86"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v>24.355555555555554</v>
      </c>
      <c r="AB727" s="86">
        <v>0.5477777777777777</v>
      </c>
      <c r="AC727" s="86">
        <v>0.53466666666666651</v>
      </c>
      <c r="AD727" s="86"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v>18.589743589743591</v>
      </c>
      <c r="AB728" s="86">
        <v>0.37948717948717947</v>
      </c>
      <c r="AC728" s="86">
        <v>0.45358974358974369</v>
      </c>
      <c r="AD728" s="86"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v>20.470588235294116</v>
      </c>
      <c r="AB729" s="86">
        <v>0.56764705882352928</v>
      </c>
      <c r="AC729" s="86">
        <v>0.498235294117647</v>
      </c>
      <c r="AD729" s="86"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v>11.571428571428571</v>
      </c>
      <c r="AB730" s="86">
        <v>0.41285714285714281</v>
      </c>
      <c r="AC730" s="86">
        <v>0.47285714285714286</v>
      </c>
      <c r="AD730" s="86"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v>5.5</v>
      </c>
      <c r="AB731" s="86">
        <v>0.16250000000000001</v>
      </c>
      <c r="AC731" s="86">
        <v>0.32</v>
      </c>
      <c r="AD731" s="86"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v>11.5</v>
      </c>
      <c r="AB732" s="86">
        <v>0.37083333333333335</v>
      </c>
      <c r="AC732" s="86">
        <v>0.45458333333333334</v>
      </c>
      <c r="AD732" s="86"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v>10.25</v>
      </c>
      <c r="AB733" s="86">
        <v>0.59375</v>
      </c>
      <c r="AC733" s="86">
        <v>0.57124999999999992</v>
      </c>
      <c r="AD733" s="86"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v>26.916666666666668</v>
      </c>
      <c r="AB734" s="86">
        <v>0.67500000000000016</v>
      </c>
      <c r="AC734" s="86">
        <v>0.57333333333333336</v>
      </c>
      <c r="AD734" s="86"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v>26.181818181818183</v>
      </c>
      <c r="AB735" s="86">
        <v>0.54545454545454541</v>
      </c>
      <c r="AC735" s="86">
        <v>0.52727272727272734</v>
      </c>
      <c r="AD735" s="86"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v>24.7</v>
      </c>
      <c r="AB736" s="86">
        <v>0.66499999999999992</v>
      </c>
      <c r="AC736" s="86">
        <v>0.58599999999999997</v>
      </c>
      <c r="AD736" s="86"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v>13.5</v>
      </c>
      <c r="AB737" s="86">
        <v>0.84166666666666667</v>
      </c>
      <c r="AC737" s="86">
        <v>0.62583333333333335</v>
      </c>
      <c r="AD737" s="86"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v>16.1875</v>
      </c>
      <c r="AB738" s="86">
        <v>0.55312499999999998</v>
      </c>
      <c r="AC738" s="86">
        <v>0.53687499999999999</v>
      </c>
      <c r="AD738" s="86"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v>12.55</v>
      </c>
      <c r="AB739" s="86">
        <v>0.55124999999999991</v>
      </c>
      <c r="AC739" s="86">
        <v>0.52625</v>
      </c>
      <c r="AD739" s="86"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v>12.466666666666667</v>
      </c>
      <c r="AB740" s="86">
        <v>0.65</v>
      </c>
      <c r="AC740" s="86">
        <v>0.56066666666666665</v>
      </c>
      <c r="AD740" s="86"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v>9.2258064516129039</v>
      </c>
      <c r="AB741" s="86">
        <v>0.47258064516129034</v>
      </c>
      <c r="AC741" s="86">
        <v>0.4858064516129032</v>
      </c>
      <c r="AD741" s="86"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v>25.826086956521738</v>
      </c>
      <c r="AB742" s="86">
        <v>0.53260869565217395</v>
      </c>
      <c r="AC742" s="86">
        <v>0.52217391304347838</v>
      </c>
      <c r="AD742" s="86"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v>24.666666666666668</v>
      </c>
      <c r="AB743" s="86">
        <v>0.64523809523809517</v>
      </c>
      <c r="AC743" s="86">
        <v>0.57761904761904759</v>
      </c>
      <c r="AD743" s="86"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v>18.625</v>
      </c>
      <c r="AB744" s="86">
        <v>0.37624999999999997</v>
      </c>
      <c r="AC744" s="86">
        <v>0.45250000000000012</v>
      </c>
      <c r="AD744" s="86"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v>16.117647058823529</v>
      </c>
      <c r="AB745" s="86">
        <v>0.53529411764705881</v>
      </c>
      <c r="AC745" s="86">
        <v>0.52941176470588236</v>
      </c>
      <c r="AD745" s="86"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v>12.536585365853659</v>
      </c>
      <c r="AB746" s="86">
        <v>0.54390243902439017</v>
      </c>
      <c r="AC746" s="86">
        <v>0.52341463414634148</v>
      </c>
      <c r="AD746" s="86"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v>10.1875</v>
      </c>
      <c r="AB747" s="86">
        <v>0.4</v>
      </c>
      <c r="AC747" s="86">
        <v>0.4631249999999999</v>
      </c>
      <c r="AD747" s="86"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v>9.7777777777777786</v>
      </c>
      <c r="AB748" s="86">
        <v>0.55555555555555558</v>
      </c>
      <c r="AC748" s="86">
        <v>0.55333333333333323</v>
      </c>
      <c r="AD748" s="86"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v>24.304347826086957</v>
      </c>
      <c r="AB749" s="86">
        <v>0.55217391304347818</v>
      </c>
      <c r="AC749" s="86">
        <v>0.53586956521739115</v>
      </c>
      <c r="AD749" s="86"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v>26.615384615384617</v>
      </c>
      <c r="AB750" s="86">
        <v>0.6807692307692309</v>
      </c>
      <c r="AC750" s="86">
        <v>0.57461538461538464</v>
      </c>
      <c r="AD750" s="86"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v>21.8</v>
      </c>
      <c r="AB751" s="86">
        <v>0.4</v>
      </c>
      <c r="AC751" s="86">
        <v>0.44866666666666671</v>
      </c>
      <c r="AD751" s="86"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v>14.076923076923077</v>
      </c>
      <c r="AB752" s="86">
        <v>0.83461538461538454</v>
      </c>
      <c r="AC752" s="86">
        <v>0.62307692307692319</v>
      </c>
      <c r="AD752" s="86"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v>12.4375</v>
      </c>
      <c r="AB753" s="86">
        <v>0.65625</v>
      </c>
      <c r="AC753" s="86">
        <v>0.5625</v>
      </c>
      <c r="AD753" s="86"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v>11.666666666666666</v>
      </c>
      <c r="AB754" s="86">
        <v>0.42222222222222222</v>
      </c>
      <c r="AC754" s="86">
        <v>0.47611111111111115</v>
      </c>
      <c r="AD754" s="86"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v>11.48</v>
      </c>
      <c r="AB755" s="86">
        <v>0.38600000000000001</v>
      </c>
      <c r="AC755" s="86">
        <v>0.46</v>
      </c>
      <c r="AD755" s="86"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v>9.34375</v>
      </c>
      <c r="AB756" s="86">
        <v>0.46562500000000001</v>
      </c>
      <c r="AC756" s="86">
        <v>0.48281249999999998</v>
      </c>
      <c r="AD756" s="86"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v>26.214285714285715</v>
      </c>
      <c r="AB757" s="86">
        <v>0.65000000000000013</v>
      </c>
      <c r="AC757" s="86">
        <v>0.5614285714285715</v>
      </c>
      <c r="AD757" s="86"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v>25.625</v>
      </c>
      <c r="AB758" s="86">
        <v>0.52083333333333337</v>
      </c>
      <c r="AC758" s="86">
        <v>0.51666666666666672</v>
      </c>
      <c r="AD758" s="86"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v>22</v>
      </c>
      <c r="AB759" s="86">
        <v>0.39516129032258063</v>
      </c>
      <c r="AC759" s="86">
        <v>0.44677419354838716</v>
      </c>
      <c r="AD759" s="86"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v>20</v>
      </c>
      <c r="AB760" s="86">
        <v>0.51749999999999996</v>
      </c>
      <c r="AC760" s="86">
        <v>0.4955</v>
      </c>
      <c r="AD760" s="86"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v>12.705882352941176</v>
      </c>
      <c r="AB761" s="86">
        <v>0.63235294117647056</v>
      </c>
      <c r="AC761" s="86">
        <v>0.5523529411764706</v>
      </c>
      <c r="AD761" s="86"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v>5.4</v>
      </c>
      <c r="AB762" s="86">
        <v>0.18</v>
      </c>
      <c r="AC762" s="86">
        <v>0.33399999999999996</v>
      </c>
      <c r="AD762" s="86"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v>12.523809523809524</v>
      </c>
      <c r="AB763" s="86">
        <v>0.53690476190476188</v>
      </c>
      <c r="AC763" s="86">
        <v>0.52023809523809528</v>
      </c>
      <c r="AD763" s="86"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v>9.882352941176471</v>
      </c>
      <c r="AB764" s="86">
        <v>0.42058823529411765</v>
      </c>
      <c r="AC764" s="86">
        <v>0.47176470588235281</v>
      </c>
      <c r="AD764" s="86"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v>24.276595744680851</v>
      </c>
      <c r="AB765" s="86">
        <v>0.55638297872340425</v>
      </c>
      <c r="AC765" s="86">
        <v>0.5374468085106382</v>
      </c>
      <c r="AD765" s="86"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v>24.636363636363637</v>
      </c>
      <c r="AB766" s="86">
        <v>0.64999999999999991</v>
      </c>
      <c r="AC766" s="86">
        <v>0.57909090909090899</v>
      </c>
      <c r="AD766" s="86"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v>20.894736842105264</v>
      </c>
      <c r="AB767" s="86">
        <v>0.46842105263157896</v>
      </c>
      <c r="AC767" s="86">
        <v>0.48999999999999982</v>
      </c>
      <c r="AD767" s="86"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v>20.444444444444443</v>
      </c>
      <c r="AB768" s="86">
        <v>0.44444444444444442</v>
      </c>
      <c r="AC768" s="86">
        <v>0.47111111111111104</v>
      </c>
      <c r="AD768" s="86"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v>18.829268292682926</v>
      </c>
      <c r="AB769" s="86">
        <v>0.38536585365853654</v>
      </c>
      <c r="AC769" s="86">
        <v>0.45634146341463427</v>
      </c>
      <c r="AD769" s="86"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v>11.5</v>
      </c>
      <c r="AB770" s="86">
        <v>0.4</v>
      </c>
      <c r="AC770" s="86">
        <v>0.46576923076923077</v>
      </c>
      <c r="AD770" s="86"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v>10</v>
      </c>
      <c r="AB771" s="86">
        <v>0.57499999999999996</v>
      </c>
      <c r="AC771" s="86">
        <v>0.55899999999999994</v>
      </c>
      <c r="AD771" s="86"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v>22.111111111111111</v>
      </c>
      <c r="AB772" s="86">
        <v>0.56111111111111112</v>
      </c>
      <c r="AC772" s="86">
        <v>0.51388888888888884</v>
      </c>
      <c r="AD772" s="86"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v>21.388888888888889</v>
      </c>
      <c r="AB773" s="86">
        <v>0.57777777777777772</v>
      </c>
      <c r="AC773" s="86">
        <v>0.50277777777777777</v>
      </c>
      <c r="AD773" s="86"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v>24.956521739130434</v>
      </c>
      <c r="AB774" s="86">
        <v>0.65434782608695652</v>
      </c>
      <c r="AC774" s="86">
        <v>0.57913043478260862</v>
      </c>
      <c r="AD774" s="86"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v>17.666666666666668</v>
      </c>
      <c r="AB775" s="86">
        <v>0.5</v>
      </c>
      <c r="AC775" s="86">
        <v>0.49</v>
      </c>
      <c r="AD775" s="86"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v>12.533333333333333</v>
      </c>
      <c r="AB776" s="86">
        <v>0.46333333333333326</v>
      </c>
      <c r="AC776" s="86">
        <v>0.50866666666666671</v>
      </c>
      <c r="AD776" s="86"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v>13.142857142857142</v>
      </c>
      <c r="AB777" s="86">
        <v>0.41428571428571431</v>
      </c>
      <c r="AC777" s="86">
        <v>0.47714285714285715</v>
      </c>
      <c r="AD777" s="86"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v>24.75</v>
      </c>
      <c r="AB778" s="86">
        <v>0.46250000000000002</v>
      </c>
      <c r="AC778" s="86">
        <v>0.505</v>
      </c>
      <c r="AD778" s="86"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v>23.5</v>
      </c>
      <c r="AB779" s="86">
        <v>0.375</v>
      </c>
      <c r="AC779" s="86">
        <v>0.41833333333333328</v>
      </c>
      <c r="AD779" s="86"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v>20.94736842105263</v>
      </c>
      <c r="AB780" s="86">
        <v>0.43421052631578949</v>
      </c>
      <c r="AC780" s="86">
        <v>0.46842105263157885</v>
      </c>
      <c r="AD780" s="86"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v>17.210526315789473</v>
      </c>
      <c r="AB781" s="86">
        <v>0.45526315789473676</v>
      </c>
      <c r="AC781" s="86">
        <v>0.48789473684210533</v>
      </c>
      <c r="AD781" s="86"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v>17.8</v>
      </c>
      <c r="AB782" s="86">
        <v>0.57000000000000006</v>
      </c>
      <c r="AC782" s="86">
        <v>0.53</v>
      </c>
      <c r="AD782" s="86"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v>11.72972972972973</v>
      </c>
      <c r="AB783" s="86">
        <v>0.41756756756756752</v>
      </c>
      <c r="AC783" s="86">
        <v>0.47459459459459463</v>
      </c>
      <c r="AD783" s="86"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v>12.488372093023257</v>
      </c>
      <c r="AB784" s="86">
        <v>0.53023255813953485</v>
      </c>
      <c r="AC784" s="86">
        <v>0.51534883720930236</v>
      </c>
      <c r="AD784" s="86"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v>12.125</v>
      </c>
      <c r="AB785" s="86">
        <v>0.44999999999999996</v>
      </c>
      <c r="AC785" s="86">
        <v>0.49625000000000002</v>
      </c>
      <c r="AD785" s="86"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v>22.166666666666668</v>
      </c>
      <c r="AB786" s="86">
        <v>0.45416666666666666</v>
      </c>
      <c r="AC786" s="86">
        <v>0.46166666666666661</v>
      </c>
      <c r="AD786" s="86"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v>18.833333333333332</v>
      </c>
      <c r="AB787" s="86">
        <v>0.38214285714285706</v>
      </c>
      <c r="AC787" s="86">
        <v>0.45285714285714296</v>
      </c>
      <c r="AD787" s="86"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v>11.8</v>
      </c>
      <c r="AB788" s="86">
        <v>0.27999999999999997</v>
      </c>
      <c r="AC788" s="86">
        <v>0.376</v>
      </c>
      <c r="AD788" s="86"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v>9.6666666666666661</v>
      </c>
      <c r="AB789" s="86">
        <v>0.41111111111111115</v>
      </c>
      <c r="AC789" s="86">
        <v>0.46277777777777768</v>
      </c>
      <c r="AD789" s="86"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v>9.2424242424242422</v>
      </c>
      <c r="AB790" s="86">
        <v>0.45909090909090911</v>
      </c>
      <c r="AC790" s="86">
        <v>0.47757575757575754</v>
      </c>
      <c r="AD790" s="86"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v>11.736842105263158</v>
      </c>
      <c r="AB791" s="86">
        <v>0.4263157894736842</v>
      </c>
      <c r="AC791" s="86">
        <v>0.48026315789473695</v>
      </c>
      <c r="AD791" s="86"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v>21.90625</v>
      </c>
      <c r="AB792" s="86">
        <v>0.40625</v>
      </c>
      <c r="AC792" s="86">
        <v>0.45437500000000003</v>
      </c>
      <c r="AD792" s="86"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v>12.333333333333334</v>
      </c>
      <c r="AB793" s="86">
        <v>0.6333333333333333</v>
      </c>
      <c r="AC793" s="86">
        <v>0.58333333333333337</v>
      </c>
      <c r="AD793" s="86"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v>11.777777777777779</v>
      </c>
      <c r="AB794" s="86">
        <v>0.41296296296296298</v>
      </c>
      <c r="AC794" s="86">
        <v>0.47407407407407404</v>
      </c>
      <c r="AD794" s="86"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v>4</v>
      </c>
      <c r="AB795" s="86">
        <v>0.75</v>
      </c>
      <c r="AC795" s="86">
        <v>0.69</v>
      </c>
      <c r="AD795" s="86"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v>12.444444444444445</v>
      </c>
      <c r="AB796" s="86">
        <v>0.63888888888888884</v>
      </c>
      <c r="AC796" s="86">
        <v>0.56000000000000005</v>
      </c>
      <c r="AD796" s="86"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v>21.684210526315791</v>
      </c>
      <c r="AB797" s="86">
        <v>0.57105263157894737</v>
      </c>
      <c r="AC797" s="86">
        <v>0.52315789473684204</v>
      </c>
      <c r="AD797" s="86"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v>23.580645161290324</v>
      </c>
      <c r="AB798" s="86">
        <v>0.41774193548387101</v>
      </c>
      <c r="AC798" s="86">
        <v>0.47516129032258053</v>
      </c>
      <c r="AD798" s="86"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v>21.757575757575758</v>
      </c>
      <c r="AB799" s="86">
        <v>0.41666666666666669</v>
      </c>
      <c r="AC799" s="86">
        <v>0.46030303030303032</v>
      </c>
      <c r="AD799" s="86"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v>21.05</v>
      </c>
      <c r="AB800" s="86">
        <v>0.57999999999999996</v>
      </c>
      <c r="AC800" s="86">
        <v>0.52949999999999997</v>
      </c>
      <c r="AD800" s="86"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v>18.767441860465116</v>
      </c>
      <c r="AB801" s="86">
        <v>0.39069767441860459</v>
      </c>
      <c r="AC801" s="86">
        <v>0.45744186046511631</v>
      </c>
      <c r="AD801" s="86"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v>12.470588235294118</v>
      </c>
      <c r="AB802" s="86">
        <v>0.46764705882352936</v>
      </c>
      <c r="AC802" s="86">
        <v>0.50529411764705878</v>
      </c>
      <c r="AD802" s="86"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v>11.714285714285714</v>
      </c>
      <c r="AB803" s="86">
        <v>0.42499999999999999</v>
      </c>
      <c r="AC803" s="86">
        <v>0.48035714285714282</v>
      </c>
      <c r="AD803" s="86"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v>25.333333333333332</v>
      </c>
      <c r="AB804" s="86">
        <v>0.62333333333333341</v>
      </c>
      <c r="AC804" s="86">
        <v>0.54733333333333334</v>
      </c>
      <c r="AD804" s="86"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v>24.104166666666668</v>
      </c>
      <c r="AB805" s="86">
        <v>0.54999999999999993</v>
      </c>
      <c r="AC805" s="86">
        <v>0.53354166666666658</v>
      </c>
      <c r="AD805" s="86"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v>25</v>
      </c>
      <c r="AB806" s="86">
        <v>0.51</v>
      </c>
      <c r="AC806" s="86">
        <v>0.51000000000000012</v>
      </c>
      <c r="AD806" s="86"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v>17.100000000000001</v>
      </c>
      <c r="AB807" s="86">
        <v>0.44499999999999995</v>
      </c>
      <c r="AC807" s="86">
        <v>0.48100000000000004</v>
      </c>
      <c r="AD807" s="86"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v>11.666666666666666</v>
      </c>
      <c r="AB808" s="86">
        <v>0.4217948717948718</v>
      </c>
      <c r="AC808" s="86">
        <v>0.47692307692307706</v>
      </c>
      <c r="AD808" s="86"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v>4.5</v>
      </c>
      <c r="AB809" s="86">
        <v>0.5</v>
      </c>
      <c r="AC809" s="86">
        <v>0.52</v>
      </c>
      <c r="AD809" s="86"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v>27</v>
      </c>
      <c r="AB810" s="86">
        <v>0.40714285714285714</v>
      </c>
      <c r="AC810" s="86">
        <v>0.44428571428571428</v>
      </c>
      <c r="AD810" s="86"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v>24.489795918367346</v>
      </c>
      <c r="AB811" s="86">
        <v>0.55102040816326525</v>
      </c>
      <c r="AC811" s="86">
        <v>0.53489795918367344</v>
      </c>
      <c r="AD811" s="86"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v>21.55</v>
      </c>
      <c r="AB812" s="86">
        <v>0.4425</v>
      </c>
      <c r="AC812" s="86">
        <v>0.47499999999999992</v>
      </c>
      <c r="AD812" s="86"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v>17.761904761904763</v>
      </c>
      <c r="AB813" s="86">
        <v>0.45238095238095227</v>
      </c>
      <c r="AC813" s="86">
        <v>0.48666666666666669</v>
      </c>
      <c r="AD813" s="86"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v>11.775</v>
      </c>
      <c r="AB814" s="86">
        <v>0.42625000000000002</v>
      </c>
      <c r="AC814" s="86">
        <v>0.48000000000000015</v>
      </c>
      <c r="AD814" s="86"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v>17.333333333333332</v>
      </c>
      <c r="AB815" s="86">
        <v>0.57500000000000007</v>
      </c>
      <c r="AC815" s="86">
        <v>0.54166666666666663</v>
      </c>
      <c r="AD815" s="86"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v>26.875</v>
      </c>
      <c r="AB816" s="86">
        <v>0.60937500000000011</v>
      </c>
      <c r="AC816" s="86">
        <v>0.53812500000000008</v>
      </c>
      <c r="AD816" s="86"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v>25.346153846153847</v>
      </c>
      <c r="AB817" s="86">
        <v>0.50576923076923075</v>
      </c>
      <c r="AC817" s="86">
        <v>0.50576923076923086</v>
      </c>
      <c r="AD817" s="86"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v>18.826086956521738</v>
      </c>
      <c r="AB818" s="86">
        <v>0.63478260869565217</v>
      </c>
      <c r="AC818" s="86">
        <v>0.56652173913043458</v>
      </c>
      <c r="AD818" s="86"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v>20.476190476190474</v>
      </c>
      <c r="AB819" s="86">
        <v>0.51190476190476186</v>
      </c>
      <c r="AC819" s="86">
        <v>0.49095238095238097</v>
      </c>
      <c r="AD819" s="86"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v>14.5</v>
      </c>
      <c r="AB820" s="86">
        <v>0.54166666666666663</v>
      </c>
      <c r="AC820" s="86">
        <v>0.51333333333333331</v>
      </c>
      <c r="AD820" s="86"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v>9.2941176470588243</v>
      </c>
      <c r="AB821" s="86">
        <v>0.45735294117647063</v>
      </c>
      <c r="AC821" s="86">
        <v>0.47529411764705881</v>
      </c>
      <c r="AD821" s="86"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v>25.25</v>
      </c>
      <c r="AB822" s="86">
        <v>0.65208333333333324</v>
      </c>
      <c r="AC822" s="86">
        <v>0.58041666666666658</v>
      </c>
      <c r="AD822" s="86"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v>19.75</v>
      </c>
      <c r="AB823" s="86">
        <v>0.42499999999999999</v>
      </c>
      <c r="AC823" s="86">
        <v>0.47500000000000003</v>
      </c>
      <c r="AD823" s="86"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v>15.833333333333334</v>
      </c>
      <c r="AB824" s="86">
        <v>0.82499999999999984</v>
      </c>
      <c r="AC824" s="86">
        <v>0.66</v>
      </c>
      <c r="AD824" s="86"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v>13.107142857142858</v>
      </c>
      <c r="AB825" s="86">
        <v>0.5357142857142857</v>
      </c>
      <c r="AC825" s="86">
        <v>0.50285714285714289</v>
      </c>
      <c r="AD825" s="86"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v>11.758620689655173</v>
      </c>
      <c r="AB826" s="86">
        <v>0.43103448275862066</v>
      </c>
      <c r="AC826" s="86">
        <v>0.48482758620689653</v>
      </c>
      <c r="AD826" s="86"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v>15.6</v>
      </c>
      <c r="AB827" s="86">
        <v>0.52999999999999992</v>
      </c>
      <c r="AC827" s="86">
        <v>0.52800000000000002</v>
      </c>
      <c r="AD827" s="86"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v>20.678571428571427</v>
      </c>
      <c r="AB828" s="86">
        <v>0.4767857142857142</v>
      </c>
      <c r="AC828" s="86">
        <v>0.49571428571428583</v>
      </c>
      <c r="AD828" s="86"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v>16.166666666666668</v>
      </c>
      <c r="AB829" s="86">
        <v>0.52777777777777779</v>
      </c>
      <c r="AC829" s="86">
        <v>0.52166666666666672</v>
      </c>
      <c r="AD829" s="86"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v>15.45</v>
      </c>
      <c r="AB830" s="86">
        <v>0.5475000000000001</v>
      </c>
      <c r="AC830" s="86">
        <v>0.48849999999999999</v>
      </c>
      <c r="AD830" s="86"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v>12.263157894736842</v>
      </c>
      <c r="AB831" s="86">
        <v>0.62631578947368427</v>
      </c>
      <c r="AC831" s="86">
        <v>0.55105263157894735</v>
      </c>
      <c r="AD831" s="86"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v>12.590909090909092</v>
      </c>
      <c r="AB832" s="86">
        <v>0.52727272727272723</v>
      </c>
      <c r="AC832" s="86">
        <v>0.51250000000000007</v>
      </c>
      <c r="AD832" s="86"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v>9.7368421052631575</v>
      </c>
      <c r="AB833" s="86">
        <v>0.41052631578947374</v>
      </c>
      <c r="AC833" s="86">
        <v>0.45894736842105255</v>
      </c>
      <c r="AD833" s="86"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v>9.2285714285714278</v>
      </c>
      <c r="AB834" s="86">
        <v>0.47285714285714286</v>
      </c>
      <c r="AC834" s="86">
        <v>0.48514285714285715</v>
      </c>
      <c r="AD834" s="86"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v>21</v>
      </c>
      <c r="AB835" s="86">
        <v>0.6</v>
      </c>
      <c r="AC835" s="86">
        <v>0.51947368421052631</v>
      </c>
      <c r="AD835" s="86"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v>18.541666666666668</v>
      </c>
      <c r="AB836" s="86">
        <v>0.65</v>
      </c>
      <c r="AC836" s="86">
        <v>0.57708333333333317</v>
      </c>
      <c r="AD836" s="86"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v>24.52</v>
      </c>
      <c r="AB837" s="86">
        <v>0.66599999999999993</v>
      </c>
      <c r="AC837" s="86">
        <v>0.59</v>
      </c>
      <c r="AD837" s="86"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v>15.571428571428571</v>
      </c>
      <c r="AB838" s="86">
        <v>0.84999999999999987</v>
      </c>
      <c r="AC838" s="86">
        <v>0.68285714285714294</v>
      </c>
      <c r="AD838" s="86"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v>11.944444444444445</v>
      </c>
      <c r="AB839" s="86">
        <v>0.44166666666666665</v>
      </c>
      <c r="AC839" s="86">
        <v>0.48722222222222222</v>
      </c>
      <c r="AD839" s="86"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v>11.658536585365853</v>
      </c>
      <c r="AB840" s="86">
        <v>0.4158536585365854</v>
      </c>
      <c r="AC840" s="86">
        <v>0.47268292682926843</v>
      </c>
      <c r="AD840" s="86"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v>18.5</v>
      </c>
      <c r="AB841" s="86">
        <v>0.38181818181818178</v>
      </c>
      <c r="AC841" s="86">
        <v>0.45113636363636367</v>
      </c>
      <c r="AD841" s="86"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v>20.517241379310345</v>
      </c>
      <c r="AB842" s="86">
        <v>0.46034482758620682</v>
      </c>
      <c r="AC842" s="86">
        <v>0.48482758620689664</v>
      </c>
      <c r="AD842" s="86"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v>21.617647058823529</v>
      </c>
      <c r="AB843" s="86">
        <v>0.40441176470588236</v>
      </c>
      <c r="AC843" s="86">
        <v>0.45205882352941179</v>
      </c>
      <c r="AD843" s="86"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v>12.758620689655173</v>
      </c>
      <c r="AB844" s="86">
        <v>0.51724137931034475</v>
      </c>
      <c r="AC844" s="86">
        <v>0.49620689655172423</v>
      </c>
      <c r="AD844" s="86"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v>15.684210526315789</v>
      </c>
      <c r="AB845" s="86">
        <v>0.5</v>
      </c>
      <c r="AC845" s="86">
        <v>0.51052631578947372</v>
      </c>
      <c r="AD845" s="86"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v>18.288888888888888</v>
      </c>
      <c r="AB846" s="86">
        <v>0.37333333333333329</v>
      </c>
      <c r="AC846" s="86">
        <v>0.44800000000000001</v>
      </c>
      <c r="AD846" s="86"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v>20.2</v>
      </c>
      <c r="AB847" s="86">
        <v>0.44499999999999995</v>
      </c>
      <c r="AC847" s="86">
        <v>0.47900000000000009</v>
      </c>
      <c r="AD847" s="86"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v>11.8</v>
      </c>
      <c r="AB848" s="86">
        <v>0.59499999999999997</v>
      </c>
      <c r="AC848" s="86">
        <v>0.53900000000000003</v>
      </c>
      <c r="AD848" s="86"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v>21.885714285714286</v>
      </c>
      <c r="AB849" s="86">
        <v>0.39285714285714285</v>
      </c>
      <c r="AC849" s="86">
        <v>0.44800000000000006</v>
      </c>
      <c r="AD849" s="86"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v>21</v>
      </c>
      <c r="AB850" s="86">
        <v>0.46904761904761905</v>
      </c>
      <c r="AC850" s="86">
        <v>0.48523809523809514</v>
      </c>
      <c r="AD850" s="86"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v>24.44</v>
      </c>
      <c r="AB851" s="86">
        <v>0.56000000000000005</v>
      </c>
      <c r="AC851" s="86">
        <v>0.53799999999999992</v>
      </c>
      <c r="AD851" s="86"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v>26.125</v>
      </c>
      <c r="AB852" s="86">
        <v>0.48125000000000001</v>
      </c>
      <c r="AC852" s="86">
        <v>0.47499999999999998</v>
      </c>
      <c r="AD852" s="86"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v>17.59090909090909</v>
      </c>
      <c r="AB853" s="86">
        <v>0.47727272727272718</v>
      </c>
      <c r="AC853" s="86">
        <v>0.49590909090909091</v>
      </c>
      <c r="AD853" s="86"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v>11.571428571428571</v>
      </c>
      <c r="AB854" s="86">
        <v>0.42976190476190479</v>
      </c>
      <c r="AC854" s="86">
        <v>0.47785714285714304</v>
      </c>
      <c r="AD854" s="86"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v>16</v>
      </c>
      <c r="AB855" s="86">
        <v>0.63571428571428579</v>
      </c>
      <c r="AC855" s="86">
        <v>0.56285714285714283</v>
      </c>
      <c r="AD855" s="86"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v>18.217391304347824</v>
      </c>
      <c r="AB856" s="86">
        <v>0.48913043478260859</v>
      </c>
      <c r="AC856" s="86">
        <v>0.50173913043478269</v>
      </c>
      <c r="AD856" s="86"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v>27.058823529411764</v>
      </c>
      <c r="AB857" s="86">
        <v>0.61764705882352955</v>
      </c>
      <c r="AC857" s="86">
        <v>0.54352941176470604</v>
      </c>
      <c r="AD857" s="86"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v>21</v>
      </c>
      <c r="AB858" s="86">
        <v>0.58809523809523812</v>
      </c>
      <c r="AC858" s="86">
        <v>0.53428571428571436</v>
      </c>
      <c r="AD858" s="86"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v>9.5277777777777786</v>
      </c>
      <c r="AB859" s="86">
        <v>0.48055555555555557</v>
      </c>
      <c r="AC859" s="86">
        <v>0.48916666666666664</v>
      </c>
      <c r="AD859" s="86"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v>20.90909090909091</v>
      </c>
      <c r="AB860" s="86">
        <v>0.48181818181818181</v>
      </c>
      <c r="AC860" s="86">
        <v>0.49181818181818177</v>
      </c>
      <c r="AD860" s="86"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v>11.744186046511627</v>
      </c>
      <c r="AB861" s="86">
        <v>0.43720930232558142</v>
      </c>
      <c r="AC861" s="86">
        <v>0.48139534883720947</v>
      </c>
      <c r="AD861" s="86"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v>21.53846153846154</v>
      </c>
      <c r="AB862" s="86">
        <v>0.47692307692307695</v>
      </c>
      <c r="AC862" s="86">
        <v>0.47461538461538455</v>
      </c>
      <c r="AD862" s="86"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v>4.666666666666667</v>
      </c>
      <c r="AB863" s="86">
        <v>0.58333333333333337</v>
      </c>
      <c r="AC863" s="86">
        <v>0.55666666666666664</v>
      </c>
      <c r="AD863" s="86"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v>24.705882352941178</v>
      </c>
      <c r="AB864" s="86">
        <v>0.55392156862745101</v>
      </c>
      <c r="AC864" s="86">
        <v>0.53490196078431362</v>
      </c>
      <c r="AD864" s="86"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v>13</v>
      </c>
      <c r="AB865" s="86">
        <v>0.52111111111111097</v>
      </c>
      <c r="AC865" s="86">
        <v>0.50955555555555554</v>
      </c>
      <c r="AD865" s="86"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v>23.40625</v>
      </c>
      <c r="AB866" s="86">
        <v>0.41250000000000003</v>
      </c>
      <c r="AC866" s="86">
        <v>0.47218749999999993</v>
      </c>
      <c r="AD866" s="86"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v>18.260869565217391</v>
      </c>
      <c r="AB867" s="86">
        <v>0.37065217391304339</v>
      </c>
      <c r="AC867" s="86">
        <v>0.44652173913043475</v>
      </c>
      <c r="AD867" s="86"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v>11.9</v>
      </c>
      <c r="AB868" s="86">
        <v>0.42499999999999999</v>
      </c>
      <c r="AC868" s="86">
        <v>0.48133333333333334</v>
      </c>
      <c r="AD868" s="86"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v>12</v>
      </c>
      <c r="AB869" s="86">
        <v>0.5625</v>
      </c>
      <c r="AC869" s="86">
        <v>0.55499999999999994</v>
      </c>
      <c r="AD869" s="86"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v>12.566666666666666</v>
      </c>
      <c r="AB870" s="86">
        <v>0.5083333333333333</v>
      </c>
      <c r="AC870" s="86">
        <v>0.49233333333333346</v>
      </c>
      <c r="AD870" s="86"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v>5</v>
      </c>
      <c r="AB871" s="86">
        <v>0.25</v>
      </c>
      <c r="AC871" s="86">
        <v>0.38</v>
      </c>
      <c r="AD871" s="86"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v>18.458333333333332</v>
      </c>
      <c r="AB872" s="86">
        <v>0.49999999999999994</v>
      </c>
      <c r="AC872" s="86">
        <v>0.50291666666666668</v>
      </c>
      <c r="AD872" s="86"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v>26.833333333333332</v>
      </c>
      <c r="AB873" s="86">
        <v>0.62500000000000011</v>
      </c>
      <c r="AC873" s="86">
        <v>0.5427777777777778</v>
      </c>
      <c r="AD873" s="86"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v>15.428571428571429</v>
      </c>
      <c r="AB874" s="86">
        <v>0.5714285714285714</v>
      </c>
      <c r="AC874" s="86">
        <v>0.51571428571428568</v>
      </c>
      <c r="AD874" s="86"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v>20.85</v>
      </c>
      <c r="AB875" s="86">
        <v>0.48250000000000004</v>
      </c>
      <c r="AC875" s="86">
        <v>0.49199999999999983</v>
      </c>
      <c r="AD875" s="86"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v>13.4</v>
      </c>
      <c r="AB876" s="86">
        <v>0.4366666666666667</v>
      </c>
      <c r="AC876" s="86">
        <v>0.48066666666666669</v>
      </c>
      <c r="AD876" s="86"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v>20.75</v>
      </c>
      <c r="AB877" s="86">
        <v>0.60749999999999993</v>
      </c>
      <c r="AC877" s="86">
        <v>0.51999999999999991</v>
      </c>
      <c r="AD877" s="86"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v>22.5</v>
      </c>
      <c r="AB878" s="86">
        <v>0.57499999999999996</v>
      </c>
      <c r="AC878" s="86">
        <v>0.45500000000000002</v>
      </c>
      <c r="AD878" s="86"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v>11.838709677419354</v>
      </c>
      <c r="AB879" s="86">
        <v>0.43548387096774194</v>
      </c>
      <c r="AC879" s="86">
        <v>0.48290322580645156</v>
      </c>
      <c r="AD879" s="86"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v>23.636363636363637</v>
      </c>
      <c r="AB880" s="86">
        <v>0.40757575757575759</v>
      </c>
      <c r="AC880" s="86">
        <v>0.47212121212121205</v>
      </c>
      <c r="AD880" s="86"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v>24.4</v>
      </c>
      <c r="AB881" s="86">
        <v>0.42000000000000004</v>
      </c>
      <c r="AC881" s="86">
        <v>0.49800000000000005</v>
      </c>
      <c r="AD881" s="86"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v>18.25531914893617</v>
      </c>
      <c r="AB882" s="86">
        <v>0.36808510638297864</v>
      </c>
      <c r="AC882" s="86">
        <v>0.44702127659574464</v>
      </c>
      <c r="AD882" s="86"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v>11.886363636363637</v>
      </c>
      <c r="AB883" s="86">
        <v>0.43295454545454548</v>
      </c>
      <c r="AC883" s="86">
        <v>0.48113636363636375</v>
      </c>
      <c r="AD883" s="86"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v>21.75</v>
      </c>
      <c r="AB884" s="86">
        <v>0.3888888888888889</v>
      </c>
      <c r="AC884" s="86">
        <v>0.44861111111111118</v>
      </c>
      <c r="AD884" s="86"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v>13.043478260869565</v>
      </c>
      <c r="AB885" s="86">
        <v>0.51521739130434774</v>
      </c>
      <c r="AC885" s="86">
        <v>0.50869565217391299</v>
      </c>
      <c r="AD885" s="86"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v>24.384615384615383</v>
      </c>
      <c r="AB886" s="86">
        <v>0.54807692307692313</v>
      </c>
      <c r="AC886" s="86">
        <v>0.53365384615384603</v>
      </c>
      <c r="AD886" s="86"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v>5.166666666666667</v>
      </c>
      <c r="AB887" s="86">
        <v>0.19166666666666665</v>
      </c>
      <c r="AC887" s="86">
        <v>0.35666666666666663</v>
      </c>
      <c r="AD887" s="86"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v>15.428571428571429</v>
      </c>
      <c r="AB888" s="86">
        <v>0.55000000000000004</v>
      </c>
      <c r="AC888" s="86">
        <v>0.48999999999999994</v>
      </c>
      <c r="AD888" s="86"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v>24.415094339622641</v>
      </c>
      <c r="AB889" s="86">
        <v>0.54905660377358489</v>
      </c>
      <c r="AC889" s="86">
        <v>0.53339622641509421</v>
      </c>
      <c r="AD889" s="86"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v>24.73076923076923</v>
      </c>
      <c r="AB890" s="86">
        <v>0.66346153846153844</v>
      </c>
      <c r="AC890" s="86">
        <v>0.5873076923076922</v>
      </c>
      <c r="AD890" s="86"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v>20.826086956521738</v>
      </c>
      <c r="AB891" s="86">
        <v>0.4869565217391304</v>
      </c>
      <c r="AC891" s="86">
        <v>0.49304347826086947</v>
      </c>
      <c r="AD891" s="86"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v>21.136363636363637</v>
      </c>
      <c r="AB892" s="86">
        <v>0.58863636363636362</v>
      </c>
      <c r="AC892" s="86">
        <v>0.53363636363636369</v>
      </c>
      <c r="AD892" s="86"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v>13.148936170212766</v>
      </c>
      <c r="AB893" s="86">
        <v>0.51702127659574459</v>
      </c>
      <c r="AC893" s="86">
        <v>0.50893617021276594</v>
      </c>
      <c r="AD893" s="86"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v>13.333333333333334</v>
      </c>
      <c r="AB894" s="86">
        <v>0.33333333333333331</v>
      </c>
      <c r="AC894" s="86">
        <v>0.39999999999999997</v>
      </c>
      <c r="AD894" s="86"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v>9.85</v>
      </c>
      <c r="AB895" s="86">
        <v>0.42000000000000004</v>
      </c>
      <c r="AC895" s="86">
        <v>0.46199999999999991</v>
      </c>
      <c r="AD895" s="86"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v>15.6</v>
      </c>
      <c r="AB896" s="86">
        <v>0.495</v>
      </c>
      <c r="AC896" s="86">
        <v>0.50900000000000012</v>
      </c>
      <c r="AD896" s="86"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v>20.580645161290324</v>
      </c>
      <c r="AB897" s="86">
        <v>0.44354838709677413</v>
      </c>
      <c r="AC897" s="86">
        <v>0.47903225806451621</v>
      </c>
      <c r="AD897" s="86"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v>23.5</v>
      </c>
      <c r="AB898" s="86">
        <v>0.41666666666666669</v>
      </c>
      <c r="AC898" s="86">
        <v>0.49500000000000005</v>
      </c>
      <c r="AD898" s="86"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v>22.5</v>
      </c>
      <c r="AB899" s="86">
        <v>0.47142857142857147</v>
      </c>
      <c r="AC899" s="86">
        <v>0.47499999999999992</v>
      </c>
      <c r="AD899" s="86"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v>18.64</v>
      </c>
      <c r="AB900" s="86">
        <v>0.49599999999999994</v>
      </c>
      <c r="AC900" s="86">
        <v>0.502</v>
      </c>
      <c r="AD900" s="86"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v>11.90625</v>
      </c>
      <c r="AB901" s="86">
        <v>0.43437500000000001</v>
      </c>
      <c r="AC901" s="86">
        <v>0.48281249999999998</v>
      </c>
      <c r="AD901" s="86"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v>8.75</v>
      </c>
      <c r="AB902" s="86">
        <v>0.75</v>
      </c>
      <c r="AC902" s="86">
        <v>0.58750000000000002</v>
      </c>
      <c r="AD902" s="86"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v>10</v>
      </c>
      <c r="AB903" s="86">
        <v>0.4</v>
      </c>
      <c r="AC903" s="86">
        <v>0.48</v>
      </c>
      <c r="AD903" s="86"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v>11.755555555555556</v>
      </c>
      <c r="AB904" s="86">
        <v>0.42888888888888893</v>
      </c>
      <c r="AC904" s="86">
        <v>0.47822222222222238</v>
      </c>
      <c r="AD904" s="86"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v>21.756756756756758</v>
      </c>
      <c r="AB905" s="86">
        <v>0.38513513513513514</v>
      </c>
      <c r="AC905" s="86">
        <v>0.44594594594594605</v>
      </c>
      <c r="AD905" s="86"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v>18.291666666666668</v>
      </c>
      <c r="AB906" s="86">
        <v>0.36562499999999992</v>
      </c>
      <c r="AC906" s="86">
        <v>0.44500000000000001</v>
      </c>
      <c r="AD906" s="86"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v>13.3125</v>
      </c>
      <c r="AB907" s="86">
        <v>0.51145833333333324</v>
      </c>
      <c r="AC907" s="86">
        <v>0.50562499999999999</v>
      </c>
      <c r="AD907" s="86"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v>12.419354838709678</v>
      </c>
      <c r="AB908" s="86">
        <v>0.49999999999999994</v>
      </c>
      <c r="AC908" s="86">
        <v>0.48774193548387107</v>
      </c>
      <c r="AD908" s="86"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v>6</v>
      </c>
      <c r="AB909" s="86">
        <v>0.25</v>
      </c>
      <c r="AC909" s="86">
        <v>0.35</v>
      </c>
      <c r="AD909" s="86"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v>9.8571428571428577</v>
      </c>
      <c r="AB910" s="86">
        <v>0.43571428571428572</v>
      </c>
      <c r="AC910" s="86">
        <v>0.4709523809523809</v>
      </c>
      <c r="AD910" s="86"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v>25.037037037037038</v>
      </c>
      <c r="AB911" s="86">
        <v>0.66666666666666663</v>
      </c>
      <c r="AC911" s="86">
        <v>0.58962962962962961</v>
      </c>
      <c r="AD911" s="86"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v>22.571428571428573</v>
      </c>
      <c r="AB912" s="86">
        <v>0.4642857142857143</v>
      </c>
      <c r="AC912" s="86">
        <v>0.51714285714285713</v>
      </c>
      <c r="AD912" s="86"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v>11.894736842105264</v>
      </c>
      <c r="AB913" s="86">
        <v>0.45789473684210524</v>
      </c>
      <c r="AC913" s="86">
        <v>0.4957894736842105</v>
      </c>
      <c r="AD913" s="86"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v>5</v>
      </c>
      <c r="AB914" s="86">
        <v>0.625</v>
      </c>
      <c r="AC914" s="86">
        <v>0.57999999999999996</v>
      </c>
      <c r="AD914" s="86"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v>19.888888888888889</v>
      </c>
      <c r="AB915" s="86">
        <v>0.46111111111111114</v>
      </c>
      <c r="AC915" s="86">
        <v>0.49444444444444446</v>
      </c>
      <c r="AD915" s="86">
        <v>0.44444444444444442</v>
      </c>
    </row>
    <row r="916" spans="1:30" x14ac:dyDescent="0.25">
      <c r="A916" s="85">
        <v>46197</v>
      </c>
      <c r="B916" t="s">
        <v>148</v>
      </c>
      <c r="C916">
        <v>22</v>
      </c>
      <c r="D916" s="86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86">
        <v>13.489795918367347</v>
      </c>
      <c r="AB916" s="86">
        <v>0.5061224489795918</v>
      </c>
      <c r="AC916" s="86">
        <v>0.50367346938775515</v>
      </c>
      <c r="AD916" s="86">
        <v>0.46938775510204084</v>
      </c>
    </row>
    <row r="917" spans="1:30" x14ac:dyDescent="0.25">
      <c r="A917" s="85">
        <v>46197</v>
      </c>
      <c r="B917" t="s">
        <v>13</v>
      </c>
      <c r="C917">
        <v>27</v>
      </c>
      <c r="D917" s="86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86">
        <v>24.462962962962962</v>
      </c>
      <c r="AB917" s="86">
        <v>0.54351851851851851</v>
      </c>
      <c r="AC917" s="86">
        <v>0.53111111111111109</v>
      </c>
      <c r="AD917" s="86">
        <v>0.55555555555555558</v>
      </c>
    </row>
    <row r="918" spans="1:30" x14ac:dyDescent="0.25">
      <c r="A918" s="85">
        <v>46197</v>
      </c>
      <c r="B918" t="s">
        <v>3</v>
      </c>
      <c r="C918">
        <v>25</v>
      </c>
      <c r="D918" s="86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86">
        <v>22.875</v>
      </c>
      <c r="AB918" s="86">
        <v>0.4375</v>
      </c>
      <c r="AC918" s="86">
        <v>0.50375000000000003</v>
      </c>
      <c r="AD918" s="86">
        <v>0.375</v>
      </c>
    </row>
    <row r="919" spans="1:30" x14ac:dyDescent="0.25">
      <c r="A919" s="85">
        <v>46197</v>
      </c>
      <c r="B919" t="s">
        <v>139</v>
      </c>
      <c r="C919">
        <v>8</v>
      </c>
      <c r="D919" s="86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86">
        <v>11.787878787878787</v>
      </c>
      <c r="AB919" s="86">
        <v>0.42878787878787877</v>
      </c>
      <c r="AC919" s="86">
        <v>0.48060606060606059</v>
      </c>
      <c r="AD919" s="86">
        <v>0.45454545454545453</v>
      </c>
    </row>
    <row r="920" spans="1:30" x14ac:dyDescent="0.25">
      <c r="A920" s="85">
        <v>46197</v>
      </c>
      <c r="B920" t="s">
        <v>29</v>
      </c>
      <c r="C920">
        <v>9</v>
      </c>
      <c r="D920" s="86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86">
        <v>11.695652173913043</v>
      </c>
      <c r="AB920" s="86">
        <v>0.42499999999999999</v>
      </c>
      <c r="AC920" s="86">
        <v>0.47673913043478278</v>
      </c>
      <c r="AD920" s="86">
        <v>0.36956521739130432</v>
      </c>
    </row>
    <row r="921" spans="1:30" x14ac:dyDescent="0.25">
      <c r="A921" s="85">
        <v>46197</v>
      </c>
      <c r="B921" t="s">
        <v>214</v>
      </c>
      <c r="C921">
        <v>21</v>
      </c>
      <c r="D921" s="86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86">
        <v>11.2</v>
      </c>
      <c r="AB921" s="86">
        <v>0.65</v>
      </c>
      <c r="AC921" s="86">
        <v>0.55200000000000005</v>
      </c>
      <c r="AD921" s="86">
        <v>0.6</v>
      </c>
    </row>
    <row r="922" spans="1:30" x14ac:dyDescent="0.25">
      <c r="A922" s="85">
        <v>46197</v>
      </c>
      <c r="B922" t="s">
        <v>137</v>
      </c>
      <c r="C922">
        <v>7</v>
      </c>
      <c r="D922" s="86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86">
        <v>9.75</v>
      </c>
      <c r="AB922" s="86">
        <v>0.41249999999999998</v>
      </c>
      <c r="AC922" s="86">
        <v>0.44</v>
      </c>
      <c r="AD922" s="86">
        <v>0.25</v>
      </c>
    </row>
    <row r="923" spans="1:30" x14ac:dyDescent="0.25">
      <c r="A923" s="85">
        <v>46197</v>
      </c>
      <c r="B923" t="s">
        <v>155</v>
      </c>
      <c r="C923">
        <v>25</v>
      </c>
      <c r="D923" s="86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86">
        <v>18.428571428571427</v>
      </c>
      <c r="AB923" s="86">
        <v>0.37346938775510197</v>
      </c>
      <c r="AC923" s="86">
        <v>0.44795918367346937</v>
      </c>
      <c r="AD923" s="86">
        <v>0.34693877551020408</v>
      </c>
    </row>
    <row r="924" spans="1:30" x14ac:dyDescent="0.25">
      <c r="A924" s="85">
        <v>46197</v>
      </c>
      <c r="B924" t="s">
        <v>4</v>
      </c>
      <c r="C924">
        <v>30</v>
      </c>
      <c r="D924" s="86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86">
        <v>23</v>
      </c>
      <c r="AB924" s="86">
        <v>0.49000000000000005</v>
      </c>
      <c r="AC924" s="86">
        <v>0.48266666666666658</v>
      </c>
      <c r="AD924" s="86">
        <v>0.53333333333333333</v>
      </c>
    </row>
    <row r="925" spans="1:30" x14ac:dyDescent="0.25">
      <c r="A925" s="85">
        <v>46197</v>
      </c>
      <c r="B925" t="s">
        <v>113</v>
      </c>
      <c r="C925">
        <v>31</v>
      </c>
      <c r="D925" s="86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86">
        <v>21.565217391304348</v>
      </c>
      <c r="AB925" s="86">
        <v>0.59565217391304348</v>
      </c>
      <c r="AC925" s="86">
        <v>0.5360869565217391</v>
      </c>
      <c r="AD925" s="86">
        <v>0.69565217391304346</v>
      </c>
    </row>
    <row r="926" spans="1:30" x14ac:dyDescent="0.25">
      <c r="A926" s="85">
        <v>46197</v>
      </c>
      <c r="B926" t="s">
        <v>26</v>
      </c>
      <c r="C926">
        <v>15</v>
      </c>
      <c r="D926" s="86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86">
        <v>15.409090909090908</v>
      </c>
      <c r="AB926" s="86">
        <v>0.55909090909090908</v>
      </c>
      <c r="AC926" s="86">
        <v>0.49454545454545451</v>
      </c>
      <c r="AD926" s="86">
        <v>0.54545454545454541</v>
      </c>
    </row>
    <row r="927" spans="1:30" x14ac:dyDescent="0.25">
      <c r="A927" s="85">
        <v>46197</v>
      </c>
      <c r="B927" t="s">
        <v>140</v>
      </c>
      <c r="C927">
        <v>10</v>
      </c>
      <c r="D927" s="86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86">
        <v>9.5405405405405403</v>
      </c>
      <c r="AB927" s="86">
        <v>0.48783783783783785</v>
      </c>
      <c r="AC927" s="86">
        <v>0.49189189189189186</v>
      </c>
      <c r="AD927" s="86">
        <v>0.45945945945945948</v>
      </c>
    </row>
    <row r="928" spans="1:30" x14ac:dyDescent="0.25">
      <c r="A928" s="85">
        <v>46197</v>
      </c>
      <c r="B928" t="s">
        <v>38</v>
      </c>
      <c r="C928">
        <v>11</v>
      </c>
      <c r="D928" s="86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86">
        <v>9.9090909090909083</v>
      </c>
      <c r="AB928" s="86">
        <v>0.45</v>
      </c>
      <c r="AC928" s="86">
        <v>0.47636363636363632</v>
      </c>
      <c r="AD928" s="86">
        <v>0.45454545454545453</v>
      </c>
    </row>
    <row r="929" spans="1:30" x14ac:dyDescent="0.25">
      <c r="A929" s="85">
        <v>46197</v>
      </c>
      <c r="B929" t="s">
        <v>242</v>
      </c>
      <c r="C929">
        <v>16</v>
      </c>
      <c r="D929" s="86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86">
        <v>6.7142857142857144</v>
      </c>
      <c r="AB929" s="86">
        <v>0.27142857142857141</v>
      </c>
      <c r="AC929" s="86">
        <v>0.38999999999999996</v>
      </c>
      <c r="AD929" s="86">
        <v>0.14285714285714285</v>
      </c>
    </row>
    <row r="930" spans="1:30" x14ac:dyDescent="0.25">
      <c r="A930" s="85">
        <v>46198</v>
      </c>
      <c r="B930" t="s">
        <v>6</v>
      </c>
      <c r="C930">
        <v>24</v>
      </c>
      <c r="D930" s="86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86">
        <v>25</v>
      </c>
      <c r="AB930" s="86">
        <v>0.6696428571428571</v>
      </c>
      <c r="AC930" s="86">
        <v>0.59321428571428569</v>
      </c>
      <c r="AD930" s="86">
        <v>0.7142857142857143</v>
      </c>
    </row>
    <row r="931" spans="1:30" x14ac:dyDescent="0.25">
      <c r="A931" s="85">
        <v>46198</v>
      </c>
      <c r="B931" t="s">
        <v>40</v>
      </c>
      <c r="C931">
        <v>20</v>
      </c>
      <c r="D931" s="86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86">
        <v>20.714285714285715</v>
      </c>
      <c r="AB931" s="86">
        <v>0.61428571428571421</v>
      </c>
      <c r="AC931" s="86">
        <v>0.52809523809523795</v>
      </c>
      <c r="AD931" s="86">
        <v>0.66666666666666663</v>
      </c>
    </row>
    <row r="932" spans="1:30" x14ac:dyDescent="0.25">
      <c r="A932" s="85">
        <v>46198</v>
      </c>
      <c r="B932" t="s">
        <v>113</v>
      </c>
      <c r="C932">
        <v>25</v>
      </c>
      <c r="D932" s="86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86">
        <v>21.708333333333332</v>
      </c>
      <c r="AB932" s="86">
        <v>0.6020833333333333</v>
      </c>
      <c r="AC932" s="86">
        <v>0.54249999999999998</v>
      </c>
      <c r="AD932" s="86">
        <v>0.70833333333333337</v>
      </c>
    </row>
    <row r="933" spans="1:30" x14ac:dyDescent="0.25">
      <c r="A933" s="85">
        <v>46198</v>
      </c>
      <c r="B933" t="s">
        <v>147</v>
      </c>
      <c r="C933">
        <v>12</v>
      </c>
      <c r="D933" s="86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86">
        <v>17.23076923076923</v>
      </c>
      <c r="AB933" s="86">
        <v>0.51923076923076927</v>
      </c>
      <c r="AC933" s="86">
        <v>0.50538461538461543</v>
      </c>
      <c r="AD933" s="86">
        <v>0.61538461538461542</v>
      </c>
    </row>
    <row r="934" spans="1:30" x14ac:dyDescent="0.25">
      <c r="A934" s="85">
        <v>46198</v>
      </c>
      <c r="B934" t="s">
        <v>146</v>
      </c>
      <c r="C934">
        <v>19</v>
      </c>
      <c r="D934" s="86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86">
        <v>13.75</v>
      </c>
      <c r="AB934" s="86">
        <v>0.45625000000000004</v>
      </c>
      <c r="AC934" s="86">
        <v>0.49375000000000002</v>
      </c>
      <c r="AD934" s="86">
        <v>0.4375</v>
      </c>
    </row>
    <row r="935" spans="1:30" x14ac:dyDescent="0.25">
      <c r="A935" s="85">
        <v>46198</v>
      </c>
      <c r="B935" t="s">
        <v>154</v>
      </c>
      <c r="C935">
        <v>7</v>
      </c>
      <c r="D935" s="86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86">
        <v>11.65</v>
      </c>
      <c r="AB935" s="86">
        <v>0.47249999999999998</v>
      </c>
      <c r="AC935" s="86">
        <v>0.50549999999999995</v>
      </c>
      <c r="AD935" s="86">
        <v>0.55000000000000004</v>
      </c>
    </row>
    <row r="936" spans="1:30" x14ac:dyDescent="0.25">
      <c r="A936" s="85">
        <v>46198</v>
      </c>
      <c r="B936" t="s">
        <v>5</v>
      </c>
      <c r="C936">
        <v>13</v>
      </c>
      <c r="D936" s="86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86">
        <v>20.476190476190474</v>
      </c>
      <c r="AB936" s="86">
        <v>0.47142857142857142</v>
      </c>
      <c r="AC936" s="86">
        <v>0.48333333333333317</v>
      </c>
      <c r="AD936" s="86">
        <v>0.42857142857142855</v>
      </c>
    </row>
    <row r="937" spans="1:30" x14ac:dyDescent="0.25">
      <c r="A937" s="85">
        <v>46198</v>
      </c>
      <c r="B937" t="s">
        <v>4</v>
      </c>
      <c r="C937">
        <v>23</v>
      </c>
      <c r="D937" s="86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v>23</v>
      </c>
      <c r="AB937" s="86">
        <v>0.47500000000000003</v>
      </c>
      <c r="AC937" s="86">
        <v>0.47187499999999988</v>
      </c>
      <c r="AD937" s="86">
        <v>0.5</v>
      </c>
    </row>
    <row r="938" spans="1:30" x14ac:dyDescent="0.25">
      <c r="A938" s="85">
        <v>46198</v>
      </c>
      <c r="B938" t="s">
        <v>42</v>
      </c>
      <c r="C938">
        <v>15</v>
      </c>
      <c r="D938" s="86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v>13.571428571428571</v>
      </c>
      <c r="AB938" s="86">
        <v>0.32142857142857145</v>
      </c>
      <c r="AC938" s="86">
        <v>0.38714285714285712</v>
      </c>
      <c r="AD938" s="86">
        <v>0.2857142857142857</v>
      </c>
    </row>
    <row r="939" spans="1:30" x14ac:dyDescent="0.25">
      <c r="A939" s="85">
        <v>46198</v>
      </c>
      <c r="B939" t="s">
        <v>53</v>
      </c>
      <c r="C939">
        <v>9</v>
      </c>
      <c r="D939" s="86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v>14.8</v>
      </c>
      <c r="AB939" s="86">
        <v>0.55000000000000004</v>
      </c>
      <c r="AC939" s="86">
        <v>0.50600000000000001</v>
      </c>
      <c r="AD939" s="86">
        <v>0.6</v>
      </c>
    </row>
    <row r="940" spans="1:30" x14ac:dyDescent="0.25">
      <c r="A940" s="85">
        <v>46198</v>
      </c>
      <c r="B940" t="s">
        <v>20</v>
      </c>
      <c r="C940">
        <v>11</v>
      </c>
      <c r="D940" s="86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v>15.181818181818182</v>
      </c>
      <c r="AB940" s="86">
        <v>0.50454545454545441</v>
      </c>
      <c r="AC940" s="86">
        <v>0.50818181818181818</v>
      </c>
      <c r="AD940" s="86">
        <v>0.45454545454545453</v>
      </c>
    </row>
    <row r="941" spans="1:30" x14ac:dyDescent="0.25">
      <c r="A941" s="85">
        <v>46198</v>
      </c>
      <c r="B941" t="s">
        <v>137</v>
      </c>
      <c r="C941">
        <v>6</v>
      </c>
      <c r="D941" s="86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v>9</v>
      </c>
      <c r="AB941" s="86">
        <v>0.38</v>
      </c>
      <c r="AC941" s="86">
        <v>0.41399999999999998</v>
      </c>
      <c r="AD941" s="86">
        <v>0.2</v>
      </c>
    </row>
    <row r="942" spans="1:30" x14ac:dyDescent="0.25">
      <c r="A942" s="85">
        <v>46201</v>
      </c>
      <c r="B942" t="s">
        <v>140</v>
      </c>
      <c r="C942">
        <v>12</v>
      </c>
      <c r="D942" s="86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86">
        <v>9.6052631578947363</v>
      </c>
      <c r="AB942" s="86">
        <v>0.49078947368421061</v>
      </c>
      <c r="AC942" s="86">
        <v>0.49210526315789471</v>
      </c>
      <c r="AD942" s="86">
        <v>0.47368421052631576</v>
      </c>
    </row>
    <row r="943" spans="1:30" x14ac:dyDescent="0.25">
      <c r="A943" s="85">
        <v>46201</v>
      </c>
      <c r="B943" t="s">
        <v>141</v>
      </c>
      <c r="C943">
        <v>21</v>
      </c>
      <c r="D943" s="86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86">
        <v>18.73076923076923</v>
      </c>
      <c r="AB943" s="86">
        <v>0.49999999999999994</v>
      </c>
      <c r="AC943" s="86">
        <v>0.50192307692307692</v>
      </c>
      <c r="AD943" s="86">
        <v>0.5</v>
      </c>
    </row>
    <row r="944" spans="1:30" x14ac:dyDescent="0.25">
      <c r="A944" s="85">
        <v>46201</v>
      </c>
      <c r="B944" t="s">
        <v>139</v>
      </c>
      <c r="C944">
        <v>18</v>
      </c>
      <c r="D944" s="86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86">
        <v>11.970588235294118</v>
      </c>
      <c r="AB944" s="86">
        <v>0.43382352941176472</v>
      </c>
      <c r="AC944" s="86">
        <v>0.48117647058823526</v>
      </c>
      <c r="AD944" s="86">
        <v>0.47058823529411764</v>
      </c>
    </row>
    <row r="945" spans="1:30" x14ac:dyDescent="0.25">
      <c r="A945" s="85">
        <v>46201</v>
      </c>
      <c r="B945" t="s">
        <v>29</v>
      </c>
      <c r="C945">
        <v>22</v>
      </c>
      <c r="D945" s="86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86">
        <v>11.914893617021276</v>
      </c>
      <c r="AB945" s="86">
        <v>0.42872340425531918</v>
      </c>
      <c r="AC945" s="86">
        <v>0.47723404255319163</v>
      </c>
      <c r="AD945" s="86">
        <v>0.38297872340425532</v>
      </c>
    </row>
    <row r="946" spans="1:30" x14ac:dyDescent="0.25">
      <c r="A946" s="85">
        <v>46201</v>
      </c>
      <c r="B946" t="s">
        <v>15</v>
      </c>
      <c r="C946">
        <v>28</v>
      </c>
      <c r="D946" s="86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86">
        <v>20.8125</v>
      </c>
      <c r="AB946" s="86">
        <v>0.44843749999999993</v>
      </c>
      <c r="AC946" s="86">
        <v>0.4796875000000001</v>
      </c>
      <c r="AD946" s="86">
        <v>0.46875</v>
      </c>
    </row>
    <row r="947" spans="1:30" x14ac:dyDescent="0.25">
      <c r="A947" s="85">
        <v>46201</v>
      </c>
      <c r="B947" t="s">
        <v>13</v>
      </c>
      <c r="C947">
        <v>38</v>
      </c>
      <c r="D947" s="86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86">
        <v>24.709090909090911</v>
      </c>
      <c r="AB947" s="86">
        <v>0.54454545454545455</v>
      </c>
      <c r="AC947" s="86">
        <v>0.53054545454545443</v>
      </c>
      <c r="AD947" s="86">
        <v>0.5636363636363636</v>
      </c>
    </row>
    <row r="948" spans="1:30" x14ac:dyDescent="0.25">
      <c r="A948" s="85">
        <v>46201</v>
      </c>
      <c r="B948" t="s">
        <v>3</v>
      </c>
      <c r="C948">
        <v>23</v>
      </c>
      <c r="D948" s="86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86">
        <v>22.888888888888889</v>
      </c>
      <c r="AB948" s="86">
        <v>0.45555555555555549</v>
      </c>
      <c r="AC948" s="86">
        <v>0.50333333333333341</v>
      </c>
      <c r="AD948" s="86">
        <v>0.44444444444444442</v>
      </c>
    </row>
    <row r="949" spans="1:30" x14ac:dyDescent="0.25">
      <c r="A949" s="85">
        <v>46201</v>
      </c>
      <c r="B949" t="s">
        <v>155</v>
      </c>
      <c r="C949">
        <v>21</v>
      </c>
      <c r="D949" s="86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86">
        <v>18.48</v>
      </c>
      <c r="AB949" s="86">
        <v>0.37799999999999995</v>
      </c>
      <c r="AC949" s="86">
        <v>0.44900000000000001</v>
      </c>
      <c r="AD949" s="86">
        <v>0.36</v>
      </c>
    </row>
    <row r="950" spans="1:30" x14ac:dyDescent="0.25">
      <c r="A950" s="85">
        <v>46201</v>
      </c>
      <c r="B950" t="s">
        <v>26</v>
      </c>
      <c r="C950">
        <v>25</v>
      </c>
      <c r="D950" s="86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86">
        <v>15.826086956521738</v>
      </c>
      <c r="AB950" s="86">
        <v>0.55217391304347829</v>
      </c>
      <c r="AC950" s="86">
        <v>0.4947826086956521</v>
      </c>
      <c r="AD950" s="86">
        <v>0.52173913043478259</v>
      </c>
    </row>
    <row r="951" spans="1:30" x14ac:dyDescent="0.25">
      <c r="A951" s="85">
        <v>46201</v>
      </c>
      <c r="B951" t="s">
        <v>113</v>
      </c>
      <c r="C951">
        <v>27</v>
      </c>
      <c r="D951" s="86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86">
        <v>21.92</v>
      </c>
      <c r="AB951" s="86">
        <v>0.59399999999999997</v>
      </c>
      <c r="AC951" s="86">
        <v>0.54079999999999995</v>
      </c>
      <c r="AD951" s="86">
        <v>0.68</v>
      </c>
    </row>
    <row r="952" spans="1:30" x14ac:dyDescent="0.25">
      <c r="A952" s="85">
        <v>46201</v>
      </c>
      <c r="B952" t="s">
        <v>17</v>
      </c>
      <c r="C952">
        <v>39</v>
      </c>
      <c r="D952" s="86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86">
        <v>24.088235294117649</v>
      </c>
      <c r="AB952" s="86">
        <v>0.40735294117647064</v>
      </c>
      <c r="AC952" s="86">
        <v>0.4729411764705882</v>
      </c>
      <c r="AD952" s="86">
        <v>0.38235294117647056</v>
      </c>
    </row>
    <row r="953" spans="1:30" x14ac:dyDescent="0.25">
      <c r="A953" s="85">
        <v>46201</v>
      </c>
      <c r="B953" t="s">
        <v>242</v>
      </c>
      <c r="C953">
        <v>13</v>
      </c>
      <c r="D953" s="86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86">
        <v>7.5</v>
      </c>
      <c r="AB953" s="86">
        <v>0.28749999999999998</v>
      </c>
      <c r="AC953" s="86">
        <v>0.40374999999999994</v>
      </c>
      <c r="AD953" s="86">
        <v>0.125</v>
      </c>
    </row>
    <row r="954" spans="1:30" x14ac:dyDescent="0.25">
      <c r="A954" s="85">
        <v>46201</v>
      </c>
      <c r="B954" t="s">
        <v>148</v>
      </c>
      <c r="C954">
        <v>24</v>
      </c>
      <c r="D954" s="86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86">
        <v>13.7</v>
      </c>
      <c r="AB954" s="86">
        <v>0.50399999999999989</v>
      </c>
      <c r="AC954" s="86">
        <v>0.50360000000000005</v>
      </c>
      <c r="AD954" s="86">
        <v>0.46</v>
      </c>
    </row>
    <row r="955" spans="1:30" x14ac:dyDescent="0.25">
      <c r="A955" s="85">
        <v>46201</v>
      </c>
      <c r="B955" t="s">
        <v>27</v>
      </c>
      <c r="C955">
        <v>22</v>
      </c>
      <c r="D955" s="86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86">
        <v>15.904761904761905</v>
      </c>
      <c r="AB955" s="86">
        <v>0.49047619047619051</v>
      </c>
      <c r="AC955" s="86">
        <v>0.50857142857142867</v>
      </c>
      <c r="AD955" s="86">
        <v>0.47619047619047616</v>
      </c>
    </row>
    <row r="956" spans="1:30" x14ac:dyDescent="0.25">
      <c r="A956" s="85">
        <v>46201</v>
      </c>
      <c r="B956" t="s">
        <v>5</v>
      </c>
      <c r="C956">
        <v>24</v>
      </c>
      <c r="D956" s="86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86">
        <v>20.636363636363637</v>
      </c>
      <c r="AB956" s="86">
        <v>0.4681818181818182</v>
      </c>
      <c r="AC956" s="86">
        <v>0.48409090909090896</v>
      </c>
      <c r="AD956" s="86">
        <v>0.40909090909090912</v>
      </c>
    </row>
    <row r="957" spans="1:30" x14ac:dyDescent="0.25">
      <c r="A957" s="85">
        <v>46201</v>
      </c>
      <c r="B957" t="s">
        <v>51</v>
      </c>
      <c r="C957">
        <v>16</v>
      </c>
      <c r="D957" s="86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86">
        <v>16</v>
      </c>
      <c r="AB957" s="86">
        <v>0.4</v>
      </c>
      <c r="AC957" s="86">
        <v>0.5</v>
      </c>
      <c r="AD957" s="86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G13" sqref="G13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77</v>
      </c>
      <c r="E2" s="4">
        <f>AVERAGEIFS('Tourney History'!C:C,'Tourney History'!B:B,A2)</f>
        <v>19.25</v>
      </c>
      <c r="F2" s="35">
        <f t="array" ref="F2">MAX(IF('Tourney History'!B:B=A2, 'Tourney History'!C:C))</f>
        <v>35</v>
      </c>
      <c r="G2" s="34">
        <f>COUNTIFS('Tourney History'!B:B,A2,'Tourney History'!D:D, 1)</f>
        <v>3</v>
      </c>
      <c r="H2" s="2">
        <f>COUNTIFS('Tourney History'!B:B,A2,'Tourney History'!D:D, 0)</f>
        <v>1</v>
      </c>
      <c r="I2" s="88">
        <f>LOOKUP(2, 1/('Tourney History'!$B:$B=A2), 'Tourney History'!$AD:$AD)</f>
        <v>0.75</v>
      </c>
      <c r="J2" s="34">
        <f>SUMIFS('Tourney History'!F:F,'Tourney History'!B:B,A2)</f>
        <v>11</v>
      </c>
      <c r="K2" s="2">
        <f>SUMIFS('Tourney History'!E:E,'Tourney History'!B:B,A2)-J2</f>
        <v>7</v>
      </c>
      <c r="L2" s="88">
        <f>LOOKUP(2, 1/('Tourney History'!$B:$B=A2), 'Tourney History'!$AB:$AB)</f>
        <v>0.625</v>
      </c>
      <c r="M2" s="34">
        <f>SUMIFS('Tourney History'!H:H,'Tourney History'!B:B,A2)</f>
        <v>43</v>
      </c>
      <c r="N2" s="2">
        <f>SUMIFS('Tourney History'!G:G,'Tourney History'!B:B,A2)-M2</f>
        <v>36</v>
      </c>
      <c r="O2" s="88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250</v>
      </c>
      <c r="E4" s="4">
        <f>AVERAGEIFS('Tourney History'!C:C,'Tourney History'!B:B,A4)</f>
        <v>22.727272727272727</v>
      </c>
      <c r="F4" s="35">
        <f t="array" ref="F4">MAX(IF('Tourney History'!B:B=A4, 'Tourney History'!C:C))</f>
        <v>33</v>
      </c>
      <c r="G4" s="34">
        <f>COUNTIFS('Tourney History'!B:B,A4,'Tourney History'!D:D, 1)</f>
        <v>6</v>
      </c>
      <c r="H4" s="2">
        <f>COUNTIFS('Tourney History'!B:B,A4,'Tourney History'!D:D, 0)</f>
        <v>5</v>
      </c>
      <c r="I4" s="88">
        <f>LOOKUP(2, 1/('Tourney History'!$B:$B=A4), 'Tourney History'!$AD:$AD)</f>
        <v>0.54545454545454541</v>
      </c>
      <c r="J4" s="34">
        <f>SUMIFS('Tourney History'!F:F,'Tourney History'!B:B,A4)</f>
        <v>23</v>
      </c>
      <c r="K4" s="2">
        <f>SUMIFS('Tourney History'!E:E,'Tourney History'!B:B,A4)-J4</f>
        <v>24</v>
      </c>
      <c r="L4" s="88">
        <f>LOOKUP(2, 1/('Tourney History'!$B:$B=A4), 'Tourney History'!$AB:$AB)</f>
        <v>0.48181818181818181</v>
      </c>
      <c r="M4" s="34">
        <f>SUMIFS('Tourney History'!H:H,'Tourney History'!B:B,A4)</f>
        <v>93</v>
      </c>
      <c r="N4" s="2">
        <f>SUMIFS('Tourney History'!G:G,'Tourney History'!B:B,A4)-M4</f>
        <v>95</v>
      </c>
      <c r="O4" s="88">
        <f>LOOKUP(2, 1/('Tourney History'!$B:$B=A4), 'Tourney History'!$AC:$AC)</f>
        <v>0.48818181818181822</v>
      </c>
      <c r="P4" s="2">
        <f>COUNTIFS('Tourney History'!$B:$B,$A$4,'Tourney History'!K:K, 1)</f>
        <v>1</v>
      </c>
      <c r="Q4" s="2">
        <f>COUNTIFS('Tourney History'!$B:$B,$A$4,'Tourney History'!L:L, 1)</f>
        <v>1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87</v>
      </c>
      <c r="E8" s="4">
        <f>AVERAGEIFS('Tourney History'!C:C,'Tourney History'!B:B,A8)</f>
        <v>17.399999999999999</v>
      </c>
      <c r="F8" s="35">
        <f t="array" ref="F8">MAX(IF('Tourney History'!B:B=A8, 'Tourney History'!C:C))</f>
        <v>42</v>
      </c>
      <c r="G8" s="34">
        <f>COUNTIFS('Tourney History'!B:B,A8,'Tourney History'!D:D, 1)</f>
        <v>3</v>
      </c>
      <c r="H8" s="2">
        <f>COUNTIFS('Tourney History'!B:B,A8,'Tourney History'!D:D, 0)</f>
        <v>2</v>
      </c>
      <c r="I8" s="88">
        <f>LOOKUP(2, 1/('Tourney History'!$B:$B=A8), 'Tourney History'!$AD:$AD)</f>
        <v>0.6</v>
      </c>
      <c r="J8" s="34">
        <f>SUMIFS('Tourney History'!F:F,'Tourney History'!B:B,A8)</f>
        <v>12</v>
      </c>
      <c r="K8" s="2">
        <f>SUMIFS('Tourney History'!E:E,'Tourney History'!B:B,A8)-J8</f>
        <v>9</v>
      </c>
      <c r="L8" s="88">
        <f>LOOKUP(2, 1/('Tourney History'!$B:$B=A8), 'Tourney History'!$AB:$AB)</f>
        <v>0.6</v>
      </c>
      <c r="M8" s="34">
        <f>SUMIFS('Tourney History'!H:H,'Tourney History'!B:B,A8)</f>
        <v>44</v>
      </c>
      <c r="N8" s="2">
        <f>SUMIFS('Tourney History'!G:G,'Tourney History'!B:B,A8)-M8</f>
        <v>38</v>
      </c>
      <c r="O8" s="88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102</v>
      </c>
      <c r="E10" s="4">
        <f>AVERAGEIFS('Tourney History'!C:C,'Tourney History'!B:B,A10)</f>
        <v>20.399999999999999</v>
      </c>
      <c r="F10" s="35">
        <f t="array" ref="F10">MAX(IF('Tourney History'!B:B=A10, 'Tourney History'!C:C))</f>
        <v>27</v>
      </c>
      <c r="G10" s="34">
        <f>COUNTIFS('Tourney History'!B:B,A10,'Tourney History'!D:D, 1)</f>
        <v>3</v>
      </c>
      <c r="H10" s="2">
        <f>COUNTIFS('Tourney History'!B:B,A10,'Tourney History'!D:D, 0)</f>
        <v>2</v>
      </c>
      <c r="I10" s="88">
        <f>LOOKUP(2, 1/('Tourney History'!$B:$B=A10), 'Tourney History'!$AD:$AD)</f>
        <v>0.6</v>
      </c>
      <c r="J10" s="34">
        <f>SUMIFS('Tourney History'!F:F,'Tourney History'!B:B,A10)</f>
        <v>13</v>
      </c>
      <c r="K10" s="2">
        <f>SUMIFS('Tourney History'!E:E,'Tourney History'!B:B,A10)-J10</f>
        <v>10</v>
      </c>
      <c r="L10" s="88">
        <f>LOOKUP(2, 1/('Tourney History'!$B:$B=A10), 'Tourney History'!$AB:$AB)</f>
        <v>0.57999999999999996</v>
      </c>
      <c r="M10" s="34">
        <f>SUMIFS('Tourney History'!H:H,'Tourney History'!B:B,A10)</f>
        <v>51</v>
      </c>
      <c r="N10" s="2">
        <f>SUMIFS('Tourney History'!G:G,'Tourney History'!B:B,A10)-M10</f>
        <v>48</v>
      </c>
      <c r="O10" s="88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187</v>
      </c>
      <c r="E17" s="4">
        <f>AVERAGEIFS('Tourney History'!C:C,'Tourney History'!B:B,A17)</f>
        <v>13.357142857142858</v>
      </c>
      <c r="F17" s="35">
        <f t="array" ref="F17">MAX(IF('Tourney History'!B:B=A17, 'Tourney History'!C:C))</f>
        <v>21</v>
      </c>
      <c r="G17" s="34">
        <f>COUNTIFS('Tourney History'!B:B,A17,'Tourney History'!D:D, 1)</f>
        <v>12</v>
      </c>
      <c r="H17" s="2">
        <f>COUNTIFS('Tourney History'!B:B,A17,'Tourney History'!D:D, 0)</f>
        <v>2</v>
      </c>
      <c r="I17" s="88">
        <f>LOOKUP(2, 1/('Tourney History'!$B:$B=A17), 'Tourney History'!$AD:$AD)</f>
        <v>0.8571428571428571</v>
      </c>
      <c r="J17" s="34">
        <f>SUMIFS('Tourney History'!F:F,'Tourney History'!B:B,A17)</f>
        <v>38</v>
      </c>
      <c r="K17" s="2">
        <f>SUMIFS('Tourney History'!E:E,'Tourney History'!B:B,A17)-J17</f>
        <v>23</v>
      </c>
      <c r="L17" s="88">
        <f>LOOKUP(2, 1/('Tourney History'!$B:$B=A17), 'Tourney History'!$AB:$AB)</f>
        <v>0.63928571428571412</v>
      </c>
      <c r="M17" s="34">
        <f>SUMIFS('Tourney History'!H:H,'Tourney History'!B:B,A17)</f>
        <v>142</v>
      </c>
      <c r="N17" s="2">
        <f>SUMIFS('Tourney History'!G:G,'Tourney History'!B:B,A17)-M17</f>
        <v>108</v>
      </c>
      <c r="O17" s="88">
        <f>LOOKUP(2, 1/('Tourney History'!$B:$B=A17), 'Tourney History'!$AC:$AC)</f>
        <v>0.57857142857142851</v>
      </c>
      <c r="P17" s="2">
        <f>COUNTIFS('Tourney History'!$B:$B,$A$17,'Tourney History'!K:K, 1)</f>
        <v>1</v>
      </c>
      <c r="Q17" s="2">
        <f>COUNTIFS('Tourney History'!$B:$B,$A$17,'Tourney History'!L:L, 1)</f>
        <v>5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353</v>
      </c>
      <c r="E18" s="4">
        <f>AVERAGEIFS('Tourney History'!C:C,'Tourney History'!B:B,A18)</f>
        <v>32.090909090909093</v>
      </c>
      <c r="F18" s="35">
        <f t="array" ref="F18">MAX(IF('Tourney History'!B:B=A18, 'Tourney History'!C:C))</f>
        <v>48</v>
      </c>
      <c r="G18" s="34">
        <f>COUNTIFS('Tourney History'!B:B,A18,'Tourney History'!D:D, 1)</f>
        <v>9</v>
      </c>
      <c r="H18" s="2">
        <f>COUNTIFS('Tourney History'!B:B,A18,'Tourney History'!D:D, 0)</f>
        <v>2</v>
      </c>
      <c r="I18" s="88">
        <f>LOOKUP(2, 1/('Tourney History'!$B:$B=A18), 'Tourney History'!$AD:$AD)</f>
        <v>0.81818181818181823</v>
      </c>
      <c r="J18" s="34">
        <f>SUMIFS('Tourney History'!F:F,'Tourney History'!B:B,A18)</f>
        <v>30</v>
      </c>
      <c r="K18" s="2">
        <f>SUMIFS('Tourney History'!E:E,'Tourney History'!B:B,A18)-J18</f>
        <v>18</v>
      </c>
      <c r="L18" s="88">
        <f>LOOKUP(2, 1/('Tourney History'!$B:$B=A18), 'Tourney History'!$AB:$AB)</f>
        <v>0.64999999999999991</v>
      </c>
      <c r="M18" s="34">
        <f>SUMIFS('Tourney History'!H:H,'Tourney History'!B:B,A18)</f>
        <v>111</v>
      </c>
      <c r="N18" s="2">
        <f>SUMIFS('Tourney History'!G:G,'Tourney History'!B:B,A18)-M18</f>
        <v>91</v>
      </c>
      <c r="O18" s="88">
        <f>LOOKUP(2, 1/('Tourney History'!$B:$B=A18), 'Tourney History'!$AC:$AC)</f>
        <v>0.56545454545454543</v>
      </c>
      <c r="P18" s="2">
        <f>COUNTIFS('Tourney History'!$B:$B,$A$18,'Tourney History'!K:K, 1)</f>
        <v>0</v>
      </c>
      <c r="Q18" s="2">
        <f>COUNTIFS('Tourney History'!$B:$B,$A$18,'Tourney History'!L:L, 1)</f>
        <v>4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85</v>
      </c>
      <c r="E22" s="4">
        <f>AVERAGEIFS('Tourney History'!C:C,'Tourney History'!B:B,A22)</f>
        <v>14.166666666666666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3</v>
      </c>
      <c r="I22" s="88">
        <f>LOOKUP(2, 1/('Tourney History'!$B:$B=A22), 'Tourney History'!$AD:$AD)</f>
        <v>0.5</v>
      </c>
      <c r="J22" s="34">
        <f>SUMIFS('Tourney History'!F:F,'Tourney History'!B:B,A22)</f>
        <v>12</v>
      </c>
      <c r="K22" s="2">
        <f>SUMIFS('Tourney History'!E:E,'Tourney History'!B:B,A22)-J22</f>
        <v>14</v>
      </c>
      <c r="L22" s="88">
        <f>LOOKUP(2, 1/('Tourney History'!$B:$B=A22), 'Tourney History'!$AB:$AB)</f>
        <v>0.43333333333333335</v>
      </c>
      <c r="M22" s="34">
        <f>SUMIFS('Tourney History'!H:H,'Tourney History'!B:B,A22)</f>
        <v>51</v>
      </c>
      <c r="N22" s="2">
        <f>SUMIFS('Tourney History'!G:G,'Tourney History'!B:B,A22)-M22</f>
        <v>52</v>
      </c>
      <c r="O22" s="88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105</v>
      </c>
      <c r="E23" s="4">
        <f>AVERAGEIFS('Tourney History'!C:C,'Tourney History'!B:B,A23)</f>
        <v>17.5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14</v>
      </c>
      <c r="K23" s="2">
        <f>SUMIFS('Tourney History'!E:E,'Tourney History'!B:B,A23)-J23</f>
        <v>11</v>
      </c>
      <c r="L23" s="88">
        <f>LOOKUP(2, 1/('Tourney History'!$B:$B=A23), 'Tourney History'!$AB:$AB)</f>
        <v>0.59166666666666667</v>
      </c>
      <c r="M23" s="34">
        <f>SUMIFS('Tourney History'!H:H,'Tourney History'!B:B,A23)</f>
        <v>51</v>
      </c>
      <c r="N23" s="2">
        <f>SUMIFS('Tourney History'!G:G,'Tourney History'!B:B,A23)-M23</f>
        <v>49</v>
      </c>
      <c r="O23" s="88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223</v>
      </c>
      <c r="E24" s="4">
        <f>AVERAGEIFS('Tourney History'!C:C,'Tourney History'!B:B,A24)</f>
        <v>18.583333333333332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8</v>
      </c>
      <c r="I24" s="88">
        <f>LOOKUP(2, 1/('Tourney History'!$B:$B=A24), 'Tourney History'!$AD:$AD)</f>
        <v>0.33333333333333331</v>
      </c>
      <c r="J24" s="34">
        <f>SUMIFS('Tourney History'!F:F,'Tourney History'!B:B,A24)</f>
        <v>25</v>
      </c>
      <c r="K24" s="2">
        <f>SUMIFS('Tourney History'!E:E,'Tourney History'!B:B,A24)-J24</f>
        <v>28</v>
      </c>
      <c r="L24" s="88">
        <f>LOOKUP(2, 1/('Tourney History'!$B:$B=A24), 'Tourney History'!$AB:$AB)</f>
        <v>0.47916666666666669</v>
      </c>
      <c r="M24" s="34">
        <f>SUMIFS('Tourney History'!H:H,'Tourney History'!B:B,A24)</f>
        <v>107</v>
      </c>
      <c r="N24" s="2">
        <f>SUMIFS('Tourney History'!G:G,'Tourney History'!B:B,A24)-M24</f>
        <v>110</v>
      </c>
      <c r="O24" s="88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68</v>
      </c>
      <c r="E25" s="4">
        <f>AVERAGEIFS('Tourney History'!C:C,'Tourney History'!B:B,A25)</f>
        <v>9.7142857142857135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13</v>
      </c>
      <c r="K25" s="2">
        <f>SUMIFS('Tourney History'!E:E,'Tourney History'!B:B,A25)-J25</f>
        <v>15</v>
      </c>
      <c r="L25" s="88">
        <f>LOOKUP(2, 1/('Tourney History'!$B:$B=A25), 'Tourney History'!$AB:$AB)</f>
        <v>0.4642857142857143</v>
      </c>
      <c r="M25" s="34">
        <f>SUMIFS('Tourney History'!H:H,'Tourney History'!B:B,A25)</f>
        <v>56</v>
      </c>
      <c r="N25" s="2">
        <f>SUMIFS('Tourney History'!G:G,'Tourney History'!B:B,A25)-M25</f>
        <v>61</v>
      </c>
      <c r="O25" s="88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213</v>
      </c>
      <c r="E26" s="4">
        <f>AVERAGEIFS('Tourney History'!C:C,'Tourney History'!B:B,A26)</f>
        <v>30.428571428571427</v>
      </c>
      <c r="F26" s="35">
        <f t="array" ref="F26">MAX(IF('Tourney History'!B:B=A26, 'Tourney History'!C:C))</f>
        <v>44</v>
      </c>
      <c r="G26" s="34">
        <f>COUNTIFS('Tourney History'!B:B,A26,'Tourney History'!D:D, 1)</f>
        <v>5</v>
      </c>
      <c r="H26" s="2">
        <f>COUNTIFS('Tourney History'!B:B,A26,'Tourney History'!D:D, 0)</f>
        <v>2</v>
      </c>
      <c r="I26" s="88">
        <f>LOOKUP(2, 1/('Tourney History'!$B:$B=A26), 'Tourney History'!$AD:$AD)</f>
        <v>0.7142857142857143</v>
      </c>
      <c r="J26" s="34">
        <f>SUMIFS('Tourney History'!F:F,'Tourney History'!B:B,A26)</f>
        <v>17</v>
      </c>
      <c r="K26" s="2">
        <f>SUMIFS('Tourney History'!E:E,'Tourney History'!B:B,A26)-J26</f>
        <v>15</v>
      </c>
      <c r="L26" s="88">
        <f>LOOKUP(2, 1/('Tourney History'!$B:$B=A26), 'Tourney History'!$AB:$AB)</f>
        <v>0.52142857142857146</v>
      </c>
      <c r="M26" s="34">
        <f>SUMIFS('Tourney History'!H:H,'Tourney History'!B:B,A26)</f>
        <v>66</v>
      </c>
      <c r="N26" s="2">
        <f>SUMIFS('Tourney History'!G:G,'Tourney History'!B:B,A26)-M26</f>
        <v>63</v>
      </c>
      <c r="O26" s="88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263</v>
      </c>
      <c r="E32" s="4">
        <f>AVERAGEIFS('Tourney History'!C:C,'Tourney History'!B:B,A32)</f>
        <v>29.222222222222221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3</v>
      </c>
      <c r="I32" s="88">
        <f>LOOKUP(2, 1/('Tourney History'!$B:$B=A32), 'Tourney History'!$AD:$AD)</f>
        <v>0.66666666666666663</v>
      </c>
      <c r="J32" s="34">
        <f>SUMIFS('Tourney History'!F:F,'Tourney History'!B:B,A32)</f>
        <v>22</v>
      </c>
      <c r="K32" s="2">
        <f>SUMIFS('Tourney History'!E:E,'Tourney History'!B:B,A32)-J32</f>
        <v>18</v>
      </c>
      <c r="L32" s="88">
        <f>LOOKUP(2, 1/('Tourney History'!$B:$B=A32), 'Tourney History'!$AB:$AB)</f>
        <v>0.55000000000000016</v>
      </c>
      <c r="M32" s="34">
        <f>SUMIFS('Tourney History'!H:H,'Tourney History'!B:B,A32)</f>
        <v>87</v>
      </c>
      <c r="N32" s="2">
        <f>SUMIFS('Tourney History'!G:G,'Tourney History'!B:B,A32)-M32</f>
        <v>79</v>
      </c>
      <c r="O32" s="88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127</v>
      </c>
      <c r="E34" s="4">
        <f>AVERAGEIFS('Tourney History'!C:C,'Tourney History'!B:B,A34)</f>
        <v>25.4</v>
      </c>
      <c r="F34" s="35">
        <f t="array" ref="F34">MAX(IF('Tourney History'!B:B=A34, 'Tourney History'!C:C))</f>
        <v>48</v>
      </c>
      <c r="G34" s="34">
        <f>COUNTIFS('Tourney History'!B:B,A34,'Tourney History'!D:D, 1)</f>
        <v>4</v>
      </c>
      <c r="H34" s="2">
        <f>COUNTIFS('Tourney History'!B:B,A34,'Tourney History'!D:D, 0)</f>
        <v>1</v>
      </c>
      <c r="I34" s="88">
        <f>LOOKUP(2, 1/('Tourney History'!$B:$B=A34), 'Tourney History'!$AD:$AD)</f>
        <v>0.8</v>
      </c>
      <c r="J34" s="34">
        <f>SUMIFS('Tourney History'!F:F,'Tourney History'!B:B,A34)</f>
        <v>13</v>
      </c>
      <c r="K34" s="2">
        <f>SUMIFS('Tourney History'!E:E,'Tourney History'!B:B,A34)-J34</f>
        <v>9</v>
      </c>
      <c r="L34" s="88">
        <f>LOOKUP(2, 1/('Tourney History'!$B:$B=A34), 'Tourney History'!$AB:$AB)</f>
        <v>0.6100000000000001</v>
      </c>
      <c r="M34" s="34">
        <f>SUMIFS('Tourney History'!H:H,'Tourney History'!B:B,A34)</f>
        <v>48</v>
      </c>
      <c r="N34" s="2">
        <f>SUMIFS('Tourney History'!G:G,'Tourney History'!B:B,A34)-M34</f>
        <v>40</v>
      </c>
      <c r="O34" s="88">
        <f>LOOKUP(2, 1/('Tourney History'!$B:$B=A34), 'Tourney History'!$AC:$AC)</f>
        <v>0.55399999999999994</v>
      </c>
      <c r="P34" s="2">
        <f>COUNTIFS('Tourney History'!$B:$B,$A$34,'Tourney History'!K:K, 1)</f>
        <v>0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191</v>
      </c>
      <c r="E35" s="4">
        <f>AVERAGEIFS('Tourney History'!C:C,'Tourney History'!B:B,A35)</f>
        <v>27.285714285714285</v>
      </c>
      <c r="F35" s="35">
        <f t="array" ref="F35">MAX(IF('Tourney History'!B:B=A35, 'Tourney History'!C:C))</f>
        <v>40</v>
      </c>
      <c r="G35" s="34">
        <f>COUNTIFS('Tourney History'!B:B,A35,'Tourney History'!D:D, 1)</f>
        <v>4</v>
      </c>
      <c r="H35" s="2">
        <f>COUNTIFS('Tourney History'!B:B,A35,'Tourney History'!D:D, 0)</f>
        <v>3</v>
      </c>
      <c r="I35" s="88">
        <f>LOOKUP(2, 1/('Tourney History'!$B:$B=A35), 'Tourney History'!$AD:$AD)</f>
        <v>0.5714285714285714</v>
      </c>
      <c r="J35" s="34">
        <f>SUMIFS('Tourney History'!F:F,'Tourney History'!B:B,A35)</f>
        <v>17</v>
      </c>
      <c r="K35" s="2">
        <f>SUMIFS('Tourney History'!E:E,'Tourney History'!B:B,A35)-J35</f>
        <v>15</v>
      </c>
      <c r="L35" s="88">
        <f>LOOKUP(2, 1/('Tourney History'!$B:$B=A35), 'Tourney History'!$AB:$AB)</f>
        <v>0.5357142857142857</v>
      </c>
      <c r="M35" s="34">
        <f>SUMIFS('Tourney History'!H:H,'Tourney History'!B:B,A35)</f>
        <v>71</v>
      </c>
      <c r="N35" s="2">
        <f>SUMIFS('Tourney History'!G:G,'Tourney History'!B:B,A35)-M35</f>
        <v>67</v>
      </c>
      <c r="O35" s="88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134</v>
      </c>
      <c r="E36" s="4">
        <f>AVERAGEIFS('Tourney History'!C:C,'Tourney History'!B:B,A36)</f>
        <v>26.8</v>
      </c>
      <c r="F36" s="35">
        <f t="array" ref="F36">MAX(IF('Tourney History'!B:B=A36, 'Tourney History'!C:C))</f>
        <v>35</v>
      </c>
      <c r="G36" s="34">
        <f>COUNTIFS('Tourney History'!B:B,A36,'Tourney History'!D:D, 1)</f>
        <v>3</v>
      </c>
      <c r="H36" s="2">
        <f>COUNTIFS('Tourney History'!B:B,A36,'Tourney History'!D:D, 0)</f>
        <v>2</v>
      </c>
      <c r="I36" s="88">
        <f>LOOKUP(2, 1/('Tourney History'!$B:$B=A36), 'Tourney History'!$AD:$AD)</f>
        <v>0.6</v>
      </c>
      <c r="J36" s="34">
        <f>SUMIFS('Tourney History'!F:F,'Tourney History'!B:B,A36)</f>
        <v>13</v>
      </c>
      <c r="K36" s="2">
        <f>SUMIFS('Tourney History'!E:E,'Tourney History'!B:B,A36)-J36</f>
        <v>10</v>
      </c>
      <c r="L36" s="88">
        <f>LOOKUP(2, 1/('Tourney History'!$B:$B=A36), 'Tourney History'!$AB:$AB)</f>
        <v>0.57999999999999996</v>
      </c>
      <c r="M36" s="34">
        <f>SUMIFS('Tourney History'!H:H,'Tourney History'!B:B,A36)</f>
        <v>51</v>
      </c>
      <c r="N36" s="2">
        <f>SUMIFS('Tourney History'!G:G,'Tourney History'!B:B,A36)-M36</f>
        <v>48</v>
      </c>
      <c r="O36" s="88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349</v>
      </c>
      <c r="E39" s="4">
        <f>AVERAGEIFS('Tourney History'!C:C,'Tourney History'!B:B,A39)</f>
        <v>31.727272727272727</v>
      </c>
      <c r="F39" s="35">
        <f t="array" ref="F39">MAX(IF('Tourney History'!B:B=A39, 'Tourney History'!C:C))</f>
        <v>66</v>
      </c>
      <c r="G39" s="34">
        <f>COUNTIFS('Tourney History'!B:B,A39,'Tourney History'!D:D, 1)</f>
        <v>8</v>
      </c>
      <c r="H39" s="2">
        <f>COUNTIFS('Tourney History'!B:B,A39,'Tourney History'!D:D, 0)</f>
        <v>3</v>
      </c>
      <c r="I39" s="88">
        <f>LOOKUP(2, 1/('Tourney History'!$B:$B=A39), 'Tourney History'!$AD:$AD)</f>
        <v>0.72727272727272729</v>
      </c>
      <c r="J39" s="34">
        <f>SUMIFS('Tourney History'!F:F,'Tourney History'!B:B,A39)</f>
        <v>29</v>
      </c>
      <c r="K39" s="2">
        <f>SUMIFS('Tourney History'!E:E,'Tourney History'!B:B,A39)-J39</f>
        <v>17</v>
      </c>
      <c r="L39" s="88">
        <f>LOOKUP(2, 1/('Tourney History'!$B:$B=A39), 'Tourney History'!$AB:$AB)</f>
        <v>0.65909090909090906</v>
      </c>
      <c r="M39" s="34">
        <f>SUMIFS('Tourney History'!H:H,'Tourney History'!B:B,A39)</f>
        <v>106</v>
      </c>
      <c r="N39" s="2">
        <f>SUMIFS('Tourney History'!G:G,'Tourney History'!B:B,A39)-M39</f>
        <v>90</v>
      </c>
      <c r="O39" s="88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170</v>
      </c>
      <c r="E41" s="4">
        <f>AVERAGEIFS('Tourney History'!C:C,'Tourney History'!B:B,A41)</f>
        <v>42.5</v>
      </c>
      <c r="F41" s="35">
        <f t="array" ref="F41">MAX(IF('Tourney History'!B:B=A41, 'Tourney History'!C:C))</f>
        <v>50</v>
      </c>
      <c r="G41" s="34">
        <f>COUNTIFS('Tourney History'!B:B,A41,'Tourney History'!D:D, 1)</f>
        <v>3</v>
      </c>
      <c r="H41" s="2">
        <f>COUNTIFS('Tourney History'!B:B,A41,'Tourney History'!D:D, 0)</f>
        <v>1</v>
      </c>
      <c r="I41" s="88">
        <f>LOOKUP(2, 1/('Tourney History'!$B:$B=A41), 'Tourney History'!$AD:$AD)</f>
        <v>0.75</v>
      </c>
      <c r="J41" s="34">
        <f>SUMIFS('Tourney History'!F:F,'Tourney History'!B:B,A41)</f>
        <v>11</v>
      </c>
      <c r="K41" s="2">
        <f>SUMIFS('Tourney History'!E:E,'Tourney History'!B:B,A41)-J41</f>
        <v>7</v>
      </c>
      <c r="L41" s="88">
        <f>LOOKUP(2, 1/('Tourney History'!$B:$B=A41), 'Tourney History'!$AB:$AB)</f>
        <v>0.625</v>
      </c>
      <c r="M41" s="34">
        <f>SUMIFS('Tourney History'!H:H,'Tourney History'!B:B,A41)</f>
        <v>43</v>
      </c>
      <c r="N41" s="2">
        <f>SUMIFS('Tourney History'!G:G,'Tourney History'!B:B,A41)-M41</f>
        <v>36</v>
      </c>
      <c r="O41" s="88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154</v>
      </c>
      <c r="E43" s="4">
        <f>AVERAGEIFS('Tourney History'!C:C,'Tourney History'!B:B,A43)</f>
        <v>19.25</v>
      </c>
      <c r="F43" s="35">
        <f t="array" ref="F43">MAX(IF('Tourney History'!B:B=A43, 'Tourney History'!C:C))</f>
        <v>27</v>
      </c>
      <c r="G43" s="34">
        <f>COUNTIFS('Tourney History'!B:B,A43,'Tourney History'!D:D, 1)</f>
        <v>5</v>
      </c>
      <c r="H43" s="2">
        <f>COUNTIFS('Tourney History'!B:B,A43,'Tourney History'!D:D, 0)</f>
        <v>3</v>
      </c>
      <c r="I43" s="88">
        <f>LOOKUP(2, 1/('Tourney History'!$B:$B=A43), 'Tourney History'!$AD:$AD)</f>
        <v>0.625</v>
      </c>
      <c r="J43" s="34">
        <f>SUMIFS('Tourney History'!F:F,'Tourney History'!B:B,A43)</f>
        <v>20</v>
      </c>
      <c r="K43" s="2">
        <f>SUMIFS('Tourney History'!E:E,'Tourney History'!B:B,A43)-J43</f>
        <v>17</v>
      </c>
      <c r="L43" s="88">
        <f>LOOKUP(2, 1/('Tourney History'!$B:$B=A43), 'Tourney History'!$AB:$AB)</f>
        <v>0.55625000000000002</v>
      </c>
      <c r="M43" s="34">
        <f>SUMIFS('Tourney History'!H:H,'Tourney History'!B:B,A43)</f>
        <v>80</v>
      </c>
      <c r="N43" s="2">
        <f>SUMIFS('Tourney History'!G:G,'Tourney History'!B:B,A43)-M43</f>
        <v>73</v>
      </c>
      <c r="O43" s="88">
        <f>LOOKUP(2, 1/('Tourney History'!$B:$B=A43), 'Tourney History'!$AC:$AC)</f>
        <v>0.53125</v>
      </c>
      <c r="P43" s="2">
        <f>COUNTIFS('Tourney History'!$B:$B,$A$43,'Tourney History'!K:K, 1)</f>
        <v>1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236</v>
      </c>
      <c r="E44" s="4">
        <f>AVERAGEIFS('Tourney History'!C:C,'Tourney History'!B:B,A44)</f>
        <v>29.5</v>
      </c>
      <c r="F44" s="35">
        <f t="array" ref="F44">MAX(IF('Tourney History'!B:B=A44, 'Tourney History'!C:C))</f>
        <v>53</v>
      </c>
      <c r="G44" s="34">
        <f>COUNTIFS('Tourney History'!B:B,A44,'Tourney History'!D:D, 1)</f>
        <v>5</v>
      </c>
      <c r="H44" s="2">
        <f>COUNTIFS('Tourney History'!B:B,A44,'Tourney History'!D:D, 0)</f>
        <v>3</v>
      </c>
      <c r="I44" s="88">
        <f>LOOKUP(2, 1/('Tourney History'!$B:$B=A44), 'Tourney History'!$AD:$AD)</f>
        <v>0.625</v>
      </c>
      <c r="J44" s="34">
        <f>SUMIFS('Tourney History'!F:F,'Tourney History'!B:B,A44)</f>
        <v>18</v>
      </c>
      <c r="K44" s="2">
        <f>SUMIFS('Tourney History'!E:E,'Tourney History'!B:B,A44)-J44</f>
        <v>17</v>
      </c>
      <c r="L44" s="88">
        <f>LOOKUP(2, 1/('Tourney History'!$B:$B=A44), 'Tourney History'!$AB:$AB)</f>
        <v>0.49375000000000002</v>
      </c>
      <c r="M44" s="34">
        <f>SUMIFS('Tourney History'!H:H,'Tourney History'!B:B,A44)</f>
        <v>71</v>
      </c>
      <c r="N44" s="2">
        <f>SUMIFS('Tourney History'!G:G,'Tourney History'!B:B,A44)-M44</f>
        <v>68</v>
      </c>
      <c r="O44" s="88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03"/>
  <sheetViews>
    <sheetView workbookViewId="0">
      <selection activeCell="AG298" sqref="AG298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  <row r="280" spans="1:30" x14ac:dyDescent="0.25">
      <c r="A280" s="85">
        <v>46198</v>
      </c>
      <c r="B280" t="s">
        <v>6</v>
      </c>
      <c r="C280">
        <v>24</v>
      </c>
      <c r="D280" s="86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31.727272727272727</v>
      </c>
      <c r="AB280" s="86">
        <f>AVERAGEIFS($I$2:I280, $B$2:B280, B280)</f>
        <v>0.65909090909090906</v>
      </c>
      <c r="AC280" s="86">
        <f>AVERAGEIFS($J$2:J280, $B$2:B280, B280)</f>
        <v>0.55727272727272714</v>
      </c>
      <c r="AD280" s="86">
        <f>AVERAGEIFS($D$2:D280, $B$2:B280, B280)</f>
        <v>0.72727272727272729</v>
      </c>
    </row>
    <row r="281" spans="1:30" x14ac:dyDescent="0.25">
      <c r="A281" s="85">
        <v>46198</v>
      </c>
      <c r="B281" t="s">
        <v>40</v>
      </c>
      <c r="C281">
        <v>20</v>
      </c>
      <c r="D281" s="86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27.285714285714285</v>
      </c>
      <c r="AB281" s="86">
        <f>AVERAGEIFS($I$2:I281, $B$2:B281, B281)</f>
        <v>0.5357142857142857</v>
      </c>
      <c r="AC281" s="86">
        <f>AVERAGEIFS($J$2:J281, $B$2:B281, B281)</f>
        <v>0.51857142857142857</v>
      </c>
      <c r="AD281" s="86">
        <f>AVERAGEIFS($D$2:D281, $B$2:B281, B281)</f>
        <v>0.5714285714285714</v>
      </c>
    </row>
    <row r="282" spans="1:30" x14ac:dyDescent="0.25">
      <c r="A282" s="85">
        <v>46198</v>
      </c>
      <c r="B282" t="s">
        <v>113</v>
      </c>
      <c r="C282">
        <v>25</v>
      </c>
      <c r="D282" s="86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86">
        <f>AVERAGEIFS($C$2:C282, $B$2:B282, B282)</f>
        <v>42.5</v>
      </c>
      <c r="AB282" s="86">
        <f>AVERAGEIFS($I$2:I282, $B$2:B282, B282)</f>
        <v>0.625</v>
      </c>
      <c r="AC282" s="86">
        <f>AVERAGEIFS($J$2:J282, $B$2:B282, B282)</f>
        <v>0.55499999999999994</v>
      </c>
      <c r="AD282" s="86">
        <f>AVERAGEIFS($D$2:D282, $B$2:B282, B282)</f>
        <v>0.75</v>
      </c>
    </row>
    <row r="283" spans="1:30" x14ac:dyDescent="0.25">
      <c r="A283" s="85">
        <v>46198</v>
      </c>
      <c r="B283" t="s">
        <v>147</v>
      </c>
      <c r="C283">
        <v>12</v>
      </c>
      <c r="D283" s="86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86">
        <f>AVERAGEIFS($C$2:C283, $B$2:B283, B283)</f>
        <v>26.8</v>
      </c>
      <c r="AB283" s="86">
        <f>AVERAGEIFS($I$2:I283, $B$2:B283, B283)</f>
        <v>0.57999999999999996</v>
      </c>
      <c r="AC283" s="86">
        <f>AVERAGEIFS($J$2:J283, $B$2:B283, B283)</f>
        <v>0.52400000000000002</v>
      </c>
      <c r="AD283" s="86">
        <f>AVERAGEIFS($D$2:D283, $B$2:B283, B283)</f>
        <v>0.6</v>
      </c>
    </row>
    <row r="284" spans="1:30" x14ac:dyDescent="0.25">
      <c r="A284" s="85">
        <v>46198</v>
      </c>
      <c r="B284" t="s">
        <v>146</v>
      </c>
      <c r="C284">
        <v>19</v>
      </c>
      <c r="D284" s="86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86">
        <f>AVERAGEIFS($C$2:C284, $B$2:B284, B284)</f>
        <v>20.399999999999999</v>
      </c>
      <c r="AB284" s="86">
        <f>AVERAGEIFS($I$2:I284, $B$2:B284, B284)</f>
        <v>0.57999999999999996</v>
      </c>
      <c r="AC284" s="86">
        <f>AVERAGEIFS($J$2:J284, $B$2:B284, B284)</f>
        <v>0.52400000000000002</v>
      </c>
      <c r="AD284" s="86">
        <f>AVERAGEIFS($D$2:D284, $B$2:B284, B284)</f>
        <v>0.6</v>
      </c>
    </row>
    <row r="285" spans="1:30" x14ac:dyDescent="0.25">
      <c r="A285" s="85">
        <v>46198</v>
      </c>
      <c r="B285" t="s">
        <v>154</v>
      </c>
      <c r="C285">
        <v>7</v>
      </c>
      <c r="D285" s="86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86">
        <f>AVERAGEIFS($C$2:C285, $B$2:B285, B285)</f>
        <v>19.25</v>
      </c>
      <c r="AB285" s="86">
        <f>AVERAGEIFS($I$2:I285, $B$2:B285, B285)</f>
        <v>0.625</v>
      </c>
      <c r="AC285" s="86">
        <f>AVERAGEIFS($J$2:J285, $B$2:B285, B285)</f>
        <v>0.55499999999999994</v>
      </c>
      <c r="AD285" s="86">
        <f>AVERAGEIFS($D$2:D285, $B$2:B285, B285)</f>
        <v>0.75</v>
      </c>
    </row>
    <row r="286" spans="1:30" x14ac:dyDescent="0.25">
      <c r="A286" s="85">
        <v>46198</v>
      </c>
      <c r="B286" t="s">
        <v>5</v>
      </c>
      <c r="C286">
        <v>13</v>
      </c>
      <c r="D286" s="86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86">
        <f>AVERAGEIFS($C$2:C286, $B$2:B286, B286)</f>
        <v>29.125</v>
      </c>
      <c r="AB286" s="86">
        <f>AVERAGEIFS($I$2:I286, $B$2:B286, B286)</f>
        <v>0.56875000000000009</v>
      </c>
      <c r="AC286" s="86">
        <f>AVERAGEIFS($J$2:J286, $B$2:B286, B286)</f>
        <v>0.51749999999999996</v>
      </c>
      <c r="AD286" s="86">
        <f>AVERAGEIFS($D$2:D286, $B$2:B286, B286)</f>
        <v>0.75</v>
      </c>
    </row>
    <row r="287" spans="1:30" x14ac:dyDescent="0.25">
      <c r="A287" s="85">
        <v>46198</v>
      </c>
      <c r="B287" t="s">
        <v>4</v>
      </c>
      <c r="C287">
        <v>23</v>
      </c>
      <c r="D287" s="86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86">
        <f>AVERAGEIFS($C$2:C287, $B$2:B287, B287)</f>
        <v>26.142857142857142</v>
      </c>
      <c r="AB287" s="86">
        <f>AVERAGEIFS($I$2:I287, $B$2:B287, B287)</f>
        <v>0.50714285714285723</v>
      </c>
      <c r="AC287" s="86">
        <f>AVERAGEIFS($J$2:J287, $B$2:B287, B287)</f>
        <v>0.48571428571428571</v>
      </c>
      <c r="AD287" s="86">
        <f>AVERAGEIFS($D$2:D287, $B$2:B287, B287)</f>
        <v>0.7142857142857143</v>
      </c>
    </row>
    <row r="288" spans="1:30" x14ac:dyDescent="0.25">
      <c r="A288" s="85">
        <v>46198</v>
      </c>
      <c r="B288" t="s">
        <v>42</v>
      </c>
      <c r="C288">
        <v>15</v>
      </c>
      <c r="D288" s="86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11.25</v>
      </c>
      <c r="AB288" s="86">
        <f>AVERAGEIFS($I$2:I288, $B$2:B288, B288)</f>
        <v>0.65</v>
      </c>
      <c r="AC288" s="86">
        <f>AVERAGEIFS($J$2:J288, $B$2:B288, B288)</f>
        <v>0.5625</v>
      </c>
      <c r="AD288" s="86">
        <f>AVERAGEIFS($D$2:D288, $B$2:B288, B288)</f>
        <v>0.75</v>
      </c>
    </row>
    <row r="289" spans="1:30" x14ac:dyDescent="0.25">
      <c r="A289" s="85">
        <v>46198</v>
      </c>
      <c r="B289" t="s">
        <v>53</v>
      </c>
      <c r="C289">
        <v>9</v>
      </c>
      <c r="D289" s="86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12.8</v>
      </c>
      <c r="AB289" s="86">
        <f>AVERAGEIFS($I$2:I289, $B$2:B289, B289)</f>
        <v>0.44000000000000006</v>
      </c>
      <c r="AC289" s="86">
        <f>AVERAGEIFS($J$2:J289, $B$2:B289, B289)</f>
        <v>0.47400000000000003</v>
      </c>
      <c r="AD289" s="86">
        <f>AVERAGEIFS($D$2:D289, $B$2:B289, B289)</f>
        <v>0.6</v>
      </c>
    </row>
    <row r="290" spans="1:30" x14ac:dyDescent="0.25">
      <c r="A290" s="85">
        <v>46198</v>
      </c>
      <c r="B290" t="s">
        <v>20</v>
      </c>
      <c r="C290">
        <v>11</v>
      </c>
      <c r="D290" s="86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17.636363636363637</v>
      </c>
      <c r="AB290" s="86">
        <f>AVERAGEIFS($I$2:I290, $B$2:B290, B290)</f>
        <v>0.48636363636363633</v>
      </c>
      <c r="AC290" s="86">
        <f>AVERAGEIFS($J$2:J290, $B$2:B290, B290)</f>
        <v>0.49727272727272714</v>
      </c>
      <c r="AD290" s="86">
        <f>AVERAGEIFS($D$2:D290, $B$2:B290, B290)</f>
        <v>0.36363636363636365</v>
      </c>
    </row>
    <row r="291" spans="1:30" x14ac:dyDescent="0.25">
      <c r="A291" s="85">
        <v>46198</v>
      </c>
      <c r="B291" t="s">
        <v>137</v>
      </c>
      <c r="C291">
        <v>6</v>
      </c>
      <c r="D291" s="86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9.7142857142857135</v>
      </c>
      <c r="AB291" s="86">
        <f>AVERAGEIFS($I$2:I291, $B$2:B291, B291)</f>
        <v>0.4642857142857143</v>
      </c>
      <c r="AC291" s="86">
        <f>AVERAGEIFS($J$2:J291, $B$2:B291, B291)</f>
        <v>0.46857142857142858</v>
      </c>
      <c r="AD291" s="86">
        <f>AVERAGEIFS($D$2:D291, $B$2:B291, B291)</f>
        <v>0.42857142857142855</v>
      </c>
    </row>
    <row r="292" spans="1:30" x14ac:dyDescent="0.25">
      <c r="A292" s="85">
        <v>46206</v>
      </c>
      <c r="B292" t="s">
        <v>1</v>
      </c>
      <c r="C292">
        <v>47</v>
      </c>
      <c r="D292" s="86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86">
        <f>AVERAGEIFS($C$2:C292, $B$2:B292, B292)</f>
        <v>32.090909090909093</v>
      </c>
      <c r="AB292" s="86">
        <f>AVERAGEIFS($I$2:I292, $B$2:B292, B292)</f>
        <v>0.64999999999999991</v>
      </c>
      <c r="AC292" s="86">
        <f>AVERAGEIFS($J$2:J292, $B$2:B292, B292)</f>
        <v>0.56545454545454543</v>
      </c>
      <c r="AD292" s="86">
        <f>AVERAGEIFS($D$2:D292, $B$2:B292, B292)</f>
        <v>0.81818181818181823</v>
      </c>
    </row>
    <row r="293" spans="1:30" x14ac:dyDescent="0.25">
      <c r="A293" s="85">
        <v>46206</v>
      </c>
      <c r="B293" t="s">
        <v>37</v>
      </c>
      <c r="C293">
        <v>30</v>
      </c>
      <c r="D293" s="86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86">
        <f>AVERAGEIFS($C$2:C293, $B$2:B293, B293)</f>
        <v>22.727272727272727</v>
      </c>
      <c r="AB293" s="86">
        <f>AVERAGEIFS($I$2:I293, $B$2:B293, B293)</f>
        <v>0.48181818181818181</v>
      </c>
      <c r="AC293" s="86">
        <f>AVERAGEIFS($J$2:J293, $B$2:B293, B293)</f>
        <v>0.48818181818181822</v>
      </c>
      <c r="AD293" s="86">
        <f>AVERAGEIFS($D$2:D293, $B$2:B293, B293)</f>
        <v>0.54545454545454541</v>
      </c>
    </row>
    <row r="294" spans="1:30" x14ac:dyDescent="0.25">
      <c r="A294" s="85">
        <v>46206</v>
      </c>
      <c r="B294" t="s">
        <v>3</v>
      </c>
      <c r="C294">
        <v>29</v>
      </c>
      <c r="D294" s="86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86">
        <f>AVERAGEIFS($C$2:C294, $B$2:B294, B294)</f>
        <v>30.428571428571427</v>
      </c>
      <c r="AB294" s="86">
        <f>AVERAGEIFS($I$2:I294, $B$2:B294, B294)</f>
        <v>0.52142857142857146</v>
      </c>
      <c r="AC294" s="86">
        <f>AVERAGEIFS($J$2:J294, $B$2:B294, B294)</f>
        <v>0.5099999999999999</v>
      </c>
      <c r="AD294" s="86">
        <f>AVERAGEIFS($D$2:D294, $B$2:B294, B294)</f>
        <v>0.7142857142857143</v>
      </c>
    </row>
    <row r="295" spans="1:30" x14ac:dyDescent="0.25">
      <c r="A295" s="85">
        <v>46206</v>
      </c>
      <c r="B295" t="s">
        <v>29</v>
      </c>
      <c r="C295">
        <v>19</v>
      </c>
      <c r="D295" s="86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86">
        <f>AVERAGEIFS($C$2:C295, $B$2:B295, B295)</f>
        <v>13.357142857142858</v>
      </c>
      <c r="AB295" s="86">
        <f>AVERAGEIFS($I$2:I295, $B$2:B295, B295)</f>
        <v>0.63928571428571412</v>
      </c>
      <c r="AC295" s="86">
        <f>AVERAGEIFS($J$2:J295, $B$2:B295, B295)</f>
        <v>0.57857142857142851</v>
      </c>
      <c r="AD295" s="86">
        <f>AVERAGEIFS($D$2:D295, $B$2:B295, B295)</f>
        <v>0.8571428571428571</v>
      </c>
    </row>
    <row r="296" spans="1:30" x14ac:dyDescent="0.25">
      <c r="A296" s="85">
        <v>46206</v>
      </c>
      <c r="B296" t="s">
        <v>141</v>
      </c>
      <c r="C296">
        <v>48</v>
      </c>
      <c r="D296" s="86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86">
        <f>AVERAGEIFS($C$2:C296, $B$2:B296, B296)</f>
        <v>25.4</v>
      </c>
      <c r="AB296" s="86">
        <f>AVERAGEIFS($I$2:I296, $B$2:B296, B296)</f>
        <v>0.6100000000000001</v>
      </c>
      <c r="AC296" s="86">
        <f>AVERAGEIFS($J$2:J296, $B$2:B296, B296)</f>
        <v>0.55399999999999994</v>
      </c>
      <c r="AD296" s="86">
        <f>AVERAGEIFS($D$2:D296, $B$2:B296, B296)</f>
        <v>0.8</v>
      </c>
    </row>
    <row r="297" spans="1:30" x14ac:dyDescent="0.25">
      <c r="A297" s="85">
        <v>46206</v>
      </c>
      <c r="B297" t="s">
        <v>70</v>
      </c>
      <c r="C297">
        <v>24</v>
      </c>
      <c r="D297" s="86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86">
        <f>AVERAGEIFS($C$2:C297, $B$2:B297, B297)</f>
        <v>19.25</v>
      </c>
      <c r="AB297" s="86">
        <f>AVERAGEIFS($I$2:I297, $B$2:B297, B297)</f>
        <v>0.55625000000000002</v>
      </c>
      <c r="AC297" s="86">
        <f>AVERAGEIFS($J$2:J297, $B$2:B297, B297)</f>
        <v>0.53125</v>
      </c>
      <c r="AD297" s="86">
        <f>AVERAGEIFS($D$2:D297, $B$2:B297, B297)</f>
        <v>0.625</v>
      </c>
    </row>
    <row r="298" spans="1:30" x14ac:dyDescent="0.25">
      <c r="A298" s="85">
        <v>46206</v>
      </c>
      <c r="B298" t="s">
        <v>5</v>
      </c>
      <c r="C298">
        <v>30</v>
      </c>
      <c r="D298" s="86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86">
        <f>AVERAGEIFS($C$2:C298, $B$2:B298, B298)</f>
        <v>29.222222222222221</v>
      </c>
      <c r="AB298" s="86">
        <f>AVERAGEIFS($I$2:I298, $B$2:B298, B298)</f>
        <v>0.55000000000000016</v>
      </c>
      <c r="AC298" s="86">
        <f>AVERAGEIFS($J$2:J298, $B$2:B298, B298)</f>
        <v>0.51888888888888884</v>
      </c>
      <c r="AD298" s="86">
        <f>AVERAGEIFS($D$2:D298, $B$2:B298, B298)</f>
        <v>0.66666666666666663</v>
      </c>
    </row>
    <row r="299" spans="1:30" x14ac:dyDescent="0.25">
      <c r="A299" s="85">
        <v>46206</v>
      </c>
      <c r="B299" t="s">
        <v>4</v>
      </c>
      <c r="C299">
        <v>53</v>
      </c>
      <c r="D299" s="86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86">
        <f>AVERAGEIFS($C$2:C299, $B$2:B299, B299)</f>
        <v>29.5</v>
      </c>
      <c r="AB299" s="86">
        <f>AVERAGEIFS($I$2:I299, $B$2:B299, B299)</f>
        <v>0.49375000000000002</v>
      </c>
      <c r="AC299" s="86">
        <f>AVERAGEIFS($J$2:J299, $B$2:B299, B299)</f>
        <v>0.49124999999999996</v>
      </c>
      <c r="AD299" s="86">
        <f>AVERAGEIFS($D$2:D299, $B$2:B299, B299)</f>
        <v>0.625</v>
      </c>
    </row>
    <row r="300" spans="1:30" x14ac:dyDescent="0.25">
      <c r="A300" s="85">
        <v>46206</v>
      </c>
      <c r="B300" t="s">
        <v>42</v>
      </c>
      <c r="C300">
        <v>42</v>
      </c>
      <c r="D300" s="86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86">
        <f>AVERAGEIFS($C$2:C300, $B$2:B300, B300)</f>
        <v>17.399999999999999</v>
      </c>
      <c r="AB300" s="86">
        <f>AVERAGEIFS($I$2:I300, $B$2:B300, B300)</f>
        <v>0.6</v>
      </c>
      <c r="AC300" s="86">
        <f>AVERAGEIFS($J$2:J300, $B$2:B300, B300)</f>
        <v>0.55600000000000005</v>
      </c>
      <c r="AD300" s="86">
        <f>AVERAGEIFS($D$2:D300, $B$2:B300, B300)</f>
        <v>0.6</v>
      </c>
    </row>
    <row r="301" spans="1:30" x14ac:dyDescent="0.25">
      <c r="A301" s="85">
        <v>46206</v>
      </c>
      <c r="B301" t="s">
        <v>51</v>
      </c>
      <c r="C301">
        <v>21</v>
      </c>
      <c r="D301" s="86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86">
        <f>AVERAGEIFS($C$2:C301, $B$2:B301, B301)</f>
        <v>17.5</v>
      </c>
      <c r="AB301" s="86">
        <f>AVERAGEIFS($I$2:I301, $B$2:B301, B301)</f>
        <v>0.59166666666666667</v>
      </c>
      <c r="AC301" s="86">
        <f>AVERAGEIFS($J$2:J301, $B$2:B301, B301)</f>
        <v>0.51833333333333342</v>
      </c>
      <c r="AD301" s="86">
        <f>AVERAGEIFS($D$2:D301, $B$2:B301, B301)</f>
        <v>0.5</v>
      </c>
    </row>
    <row r="302" spans="1:30" x14ac:dyDescent="0.25">
      <c r="A302" s="85">
        <v>46206</v>
      </c>
      <c r="B302" t="s">
        <v>20</v>
      </c>
      <c r="C302">
        <v>29</v>
      </c>
      <c r="D302" s="86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86">
        <f>AVERAGEIFS($C$2:C302, $B$2:B302, B302)</f>
        <v>18.583333333333332</v>
      </c>
      <c r="AB302" s="86">
        <f>AVERAGEIFS($I$2:I302, $B$2:B302, B302)</f>
        <v>0.47916666666666669</v>
      </c>
      <c r="AC302" s="86">
        <f>AVERAGEIFS($J$2:J302, $B$2:B302, B302)</f>
        <v>0.49999999999999994</v>
      </c>
      <c r="AD302" s="86">
        <f>AVERAGEIFS($D$2:D302, $B$2:B302, B302)</f>
        <v>0.33333333333333331</v>
      </c>
    </row>
    <row r="303" spans="1:30" x14ac:dyDescent="0.25">
      <c r="A303" s="85">
        <v>46206</v>
      </c>
      <c r="B303" t="s">
        <v>53</v>
      </c>
      <c r="C303">
        <v>21</v>
      </c>
      <c r="D303" s="86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86">
        <f>AVERAGEIFS($C$2:C303, $B$2:B303, B303)</f>
        <v>14.166666666666666</v>
      </c>
      <c r="AB303" s="86">
        <f>AVERAGEIFS($I$2:I303, $B$2:B303, B303)</f>
        <v>0.43333333333333335</v>
      </c>
      <c r="AC303" s="86">
        <f>AVERAGEIFS($J$2:J303, $B$2:B303, B303)</f>
        <v>0.48333333333333339</v>
      </c>
      <c r="AD303" s="86">
        <f>AVERAGEIFS($D$2:D303, $B$2:B303, B303)</f>
        <v>0.5</v>
      </c>
    </row>
  </sheetData>
  <autoFilter ref="A1:AD159" xr:uid="{683C13F5-AE6A-44E6-924D-3936AA002E17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P63"/>
  <sheetViews>
    <sheetView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AP1" sqref="AP1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1" width="9.140625" style="1"/>
    <col min="32" max="32" width="11.85546875" style="1" bestFit="1" customWidth="1"/>
    <col min="33" max="33" width="9.140625" style="1"/>
    <col min="34" max="34" width="13" style="1" customWidth="1"/>
    <col min="35" max="36" width="13.140625" style="1" customWidth="1"/>
    <col min="37" max="37" width="9.140625" style="1"/>
    <col min="38" max="38" width="12.85546875" style="1" customWidth="1"/>
    <col min="39" max="39" width="9.140625" style="1"/>
    <col min="40" max="40" width="12.42578125" style="1" bestFit="1" customWidth="1"/>
    <col min="41" max="41" width="12.42578125" style="1" customWidth="1"/>
    <col min="42" max="42" width="9.140625" style="1"/>
  </cols>
  <sheetData>
    <row r="1" spans="1:42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1" t="s">
        <v>7</v>
      </c>
      <c r="H1" s="52" t="s">
        <v>36</v>
      </c>
      <c r="I1" s="52" t="s">
        <v>231</v>
      </c>
      <c r="J1" s="33" t="s">
        <v>49</v>
      </c>
      <c r="K1" s="51" t="s">
        <v>97</v>
      </c>
      <c r="L1" s="52" t="s">
        <v>98</v>
      </c>
      <c r="M1" s="46" t="s">
        <v>123</v>
      </c>
      <c r="N1" s="51" t="s">
        <v>64</v>
      </c>
      <c r="O1" s="52" t="s">
        <v>101</v>
      </c>
      <c r="P1" s="46" t="s">
        <v>121</v>
      </c>
      <c r="Q1" s="51" t="s">
        <v>99</v>
      </c>
      <c r="R1" s="52" t="s">
        <v>100</v>
      </c>
      <c r="S1" s="46" t="s">
        <v>122</v>
      </c>
      <c r="T1" s="90" t="s">
        <v>93</v>
      </c>
      <c r="U1" s="91" t="s">
        <v>41</v>
      </c>
      <c r="V1" s="91" t="s">
        <v>69</v>
      </c>
      <c r="W1" s="92" t="s">
        <v>63</v>
      </c>
      <c r="X1" s="92" t="s">
        <v>116</v>
      </c>
      <c r="Y1" s="91" t="s">
        <v>112</v>
      </c>
      <c r="Z1" s="92" t="s">
        <v>32</v>
      </c>
      <c r="AA1" s="91" t="s">
        <v>106</v>
      </c>
      <c r="AB1" s="91" t="s">
        <v>144</v>
      </c>
      <c r="AC1" s="92" t="s">
        <v>62</v>
      </c>
      <c r="AD1" s="91" t="s">
        <v>73</v>
      </c>
      <c r="AE1" s="91" t="s">
        <v>91</v>
      </c>
      <c r="AF1" s="92" t="s">
        <v>95</v>
      </c>
      <c r="AG1" s="91" t="s">
        <v>92</v>
      </c>
      <c r="AH1" s="92" t="s">
        <v>67</v>
      </c>
      <c r="AI1" s="92" t="s">
        <v>56</v>
      </c>
      <c r="AJ1" s="92" t="s">
        <v>218</v>
      </c>
      <c r="AK1" s="91" t="s">
        <v>104</v>
      </c>
      <c r="AL1" s="91" t="s">
        <v>66</v>
      </c>
      <c r="AM1" s="91" t="s">
        <v>72</v>
      </c>
      <c r="AN1" s="92" t="s">
        <v>68</v>
      </c>
      <c r="AO1" s="92" t="s">
        <v>135</v>
      </c>
      <c r="AP1" s="93" t="s">
        <v>96</v>
      </c>
    </row>
    <row r="2" spans="1:42" x14ac:dyDescent="0.25">
      <c r="A2" s="2" t="s">
        <v>140</v>
      </c>
      <c r="B2" s="3" t="s">
        <v>79</v>
      </c>
      <c r="C2" s="3" t="s">
        <v>79</v>
      </c>
      <c r="D2" s="3"/>
      <c r="E2" s="3"/>
      <c r="F2" s="3"/>
      <c r="G2" s="34">
        <f>SUMIFS('BA History'!C:C,'BA History'!B:B,A2)</f>
        <v>388</v>
      </c>
      <c r="H2" s="66">
        <f>AVERAGEIFS('BA History'!C:C,'BA History'!B:B,A2)</f>
        <v>12.516129032258064</v>
      </c>
      <c r="I2" s="66">
        <f t="array" ref="I2">MEDIAN(IF('BA History'!B:B=A2, 'BA History'!C:C))</f>
        <v>12</v>
      </c>
      <c r="J2" s="35">
        <f t="array" ref="J2">MAX(IF('BA History'!B:B=A2, 'BA History'!C:C))</f>
        <v>23</v>
      </c>
      <c r="K2" s="34">
        <f>COUNTIFS('BA History'!B:B,A2,'BA History'!D:D, 1)</f>
        <v>15</v>
      </c>
      <c r="L2" s="2">
        <f>COUNTIFS('BA History'!B:B,A2,'BA History'!D:D, 0)</f>
        <v>16</v>
      </c>
      <c r="M2" s="75">
        <f>LOOKUP(2, 1/('BA History'!$B:$B=A2), 'BA History'!$AK:$AK)</f>
        <v>0.4838709677419355</v>
      </c>
      <c r="N2" s="34">
        <f>SUMIFS('BA History'!F:F,'BA History'!B:B,A2)</f>
        <v>65</v>
      </c>
      <c r="O2" s="2">
        <f>SUMIFS('BA History'!E:E,'BA History'!B:B,A2)-N2</f>
        <v>63</v>
      </c>
      <c r="P2" s="75">
        <f>LOOKUP(2, 1/('BA History'!$B:$B=A2), 'BA History'!$AI:$AI)</f>
        <v>0.51129032258064522</v>
      </c>
      <c r="Q2" s="34">
        <f>SUMIFS('BA History'!H:H,'BA History'!B:B,A2)</f>
        <v>268</v>
      </c>
      <c r="R2" s="2">
        <f>SUMIFS('BA History'!G:G,'BA History'!B:B,A2)-Q2</f>
        <v>263</v>
      </c>
      <c r="S2" s="89">
        <f>LOOKUP(2, 1/('BA History'!$B:$B=A2), 'BA History'!$AJ:$AJ)</f>
        <v>0.50451612903225806</v>
      </c>
      <c r="T2" s="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History'!$B:$B,$A$2,'BA History'!U:U, 1)</f>
        <v>2</v>
      </c>
      <c r="AE2" s="2">
        <f>COUNTIFS('BA History'!$B:$B,$A$2,'BA History'!V:V, 1)</f>
        <v>3</v>
      </c>
      <c r="AF2" s="2">
        <f>COUNTIFS('BA History'!$B:$B,$A$2,'BA History'!W:W, 1)</f>
        <v>2</v>
      </c>
      <c r="AG2" s="2">
        <f>COUNTIFS('BA History'!$B:$B,$A$2,'BA History'!X:X, 1)</f>
        <v>0</v>
      </c>
      <c r="AH2" s="2">
        <f>COUNTIFS('BA History'!$B:$B,$A$2,'BA History'!Y:Y, 1)</f>
        <v>2</v>
      </c>
      <c r="AI2" s="2">
        <f>COUNTIFS('BA History'!$B:$B,$A$2,'BA History'!Z:Z, 1)</f>
        <v>8</v>
      </c>
      <c r="AJ2" s="2">
        <f>COUNTIFS('BA History'!$B:$B,$A2,'BA History'!AA:AA, 1)</f>
        <v>0</v>
      </c>
      <c r="AK2" s="2">
        <f>COUNTIFS('BA History'!$B:$B,$A$2,'BA History'!AB:AB, 1)</f>
        <v>0</v>
      </c>
      <c r="AL2" s="2">
        <f>COUNTIFS('BA History'!$B:$B,$A$2,'BA History'!AC:AC, 1)</f>
        <v>9</v>
      </c>
      <c r="AM2" s="2">
        <f>COUNTIFS('BA History'!$B:$B,$A$2,'BA History'!AD:AD, 1)</f>
        <v>1</v>
      </c>
      <c r="AN2" s="2">
        <f>COUNTIFS('BA History'!$B:$B,$A$2,'BA History'!AE:AE, 1)</f>
        <v>4</v>
      </c>
      <c r="AO2" s="2">
        <f>COUNTIFS('BA History'!$B:$B,$A$2,'BA History'!AF:AF, 1)</f>
        <v>0</v>
      </c>
      <c r="AP2" s="2">
        <f>COUNTIFS('BA History'!$B:$B,$A$2,'BA History'!AG:AG, 1)</f>
        <v>6</v>
      </c>
    </row>
    <row r="3" spans="1:42" x14ac:dyDescent="0.25">
      <c r="A3" s="2" t="s">
        <v>37</v>
      </c>
      <c r="B3" s="2" t="s">
        <v>60</v>
      </c>
      <c r="C3" s="3" t="s">
        <v>79</v>
      </c>
      <c r="D3" s="2">
        <v>1</v>
      </c>
      <c r="E3" s="2"/>
      <c r="F3" s="2"/>
      <c r="G3" s="34">
        <f>SUMIFS('BA History'!C:C,'BA History'!B:B,A3)</f>
        <v>280</v>
      </c>
      <c r="H3" s="66">
        <f>AVERAGEIFS('BA History'!C:C,'BA History'!B:B,A3)</f>
        <v>14.736842105263158</v>
      </c>
      <c r="I3" s="66">
        <f t="array" ref="I3">MEDIAN(IF('BA History'!B:B=A3, 'BA History'!C:C))</f>
        <v>14</v>
      </c>
      <c r="J3" s="35">
        <f t="array" ref="J3">MAX(IF('BA History'!B:B=A3, 'BA History'!C:C))</f>
        <v>27</v>
      </c>
      <c r="K3" s="34">
        <f>COUNTIFS('BA History'!B:B,A3,'BA History'!D:D, 1)</f>
        <v>12</v>
      </c>
      <c r="L3" s="2">
        <f>COUNTIFS('BA History'!B:B,A3,'BA History'!D:D, 0)</f>
        <v>7</v>
      </c>
      <c r="M3" s="75">
        <f>LOOKUP(2, 1/('BA History'!$B:$B=A3), 'BA History'!$AK:$AK)</f>
        <v>0.63157894736842102</v>
      </c>
      <c r="N3" s="34">
        <f>SUMIFS('BA History'!F:F,'BA History'!B:B,A3)</f>
        <v>46</v>
      </c>
      <c r="O3" s="2">
        <f>SUMIFS('BA History'!E:E,'BA History'!B:B,A3)-N3</f>
        <v>29</v>
      </c>
      <c r="P3" s="75">
        <f>LOOKUP(2, 1/('BA History'!$B:$B=A3), 'BA History'!$AI:$AI)</f>
        <v>0.63684210526315788</v>
      </c>
      <c r="Q3" s="34">
        <f>SUMIFS('BA History'!H:H,'BA History'!B:B,A3)</f>
        <v>171</v>
      </c>
      <c r="R3" s="2">
        <f>SUMIFS('BA History'!G:G,'BA History'!B:B,A3)-Q3</f>
        <v>141</v>
      </c>
      <c r="S3" s="89">
        <f>LOOKUP(2, 1/('BA History'!$B:$B=A3), 'BA History'!$AJ:$AJ)</f>
        <v>0.55157894736842095</v>
      </c>
      <c r="T3" s="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History'!$B:$B,$A$3,'BA History'!U:U, 1)</f>
        <v>0</v>
      </c>
      <c r="AE3" s="2">
        <f>COUNTIFS('BA History'!$B:$B,$A$3,'BA History'!V:V, 1)</f>
        <v>2</v>
      </c>
      <c r="AF3" s="2">
        <f>COUNTIFS('BA History'!$B:$B,$A$3,'BA History'!W:W, 1)</f>
        <v>0</v>
      </c>
      <c r="AG3" s="2">
        <f>COUNTIFS('BA History'!$B:$B,$A$3,'BA History'!X:X, 1)</f>
        <v>0</v>
      </c>
      <c r="AH3" s="2">
        <f>COUNTIFS('BA History'!$B:$B,$A$3,'BA History'!Y:Y, 1)</f>
        <v>4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History'!$B:$B,$A$3,'BA History'!AB:AB, 1)</f>
        <v>0</v>
      </c>
      <c r="AL3" s="2">
        <f>COUNTIFS('BA History'!$B:$B,$A$3,'BA History'!AC:AC, 1)</f>
        <v>5</v>
      </c>
      <c r="AM3" s="2">
        <f>COUNTIFS('BA History'!$B:$B,$A$3,'BA History'!AD:AD, 1)</f>
        <v>2</v>
      </c>
      <c r="AN3" s="2">
        <f>COUNTIFS('BA History'!$B:$B,$A$3,'BA History'!AE:AE, 1)</f>
        <v>5</v>
      </c>
      <c r="AO3" s="2">
        <f>COUNTIFS('BA History'!$B:$B,$A$3,'BA History'!AF:AF, 1)</f>
        <v>0</v>
      </c>
      <c r="AP3" s="2">
        <f>COUNTIFS('BA History'!$B:$B,$A$3,'BA History'!AG:AG, 1)</f>
        <v>5</v>
      </c>
    </row>
    <row r="4" spans="1:42" x14ac:dyDescent="0.25">
      <c r="A4" s="2" t="s">
        <v>103</v>
      </c>
      <c r="B4" s="2" t="s">
        <v>79</v>
      </c>
      <c r="C4" s="3" t="s">
        <v>79</v>
      </c>
      <c r="D4" s="2"/>
      <c r="E4" s="2"/>
      <c r="F4" s="2"/>
      <c r="G4" s="34">
        <f>SUMIFS('BA History'!C:C,'BA History'!B:B,A4)</f>
        <v>30</v>
      </c>
      <c r="H4" s="66">
        <f>AVERAGEIFS('BA History'!C:C,'BA History'!B:B,A4)</f>
        <v>10</v>
      </c>
      <c r="I4" s="66">
        <f t="array" ref="I4">MEDIAN(IF('BA History'!B:B=A4, 'BA History'!C:C))</f>
        <v>9</v>
      </c>
      <c r="J4" s="35">
        <f t="array" ref="J4">MAX(IF('BA History'!B:B=A4, 'BA History'!C:C))</f>
        <v>13</v>
      </c>
      <c r="K4" s="34">
        <f>COUNTIFS('BA History'!B:B,A4,'BA History'!D:D, 1)</f>
        <v>1</v>
      </c>
      <c r="L4" s="2">
        <f>COUNTIFS('BA History'!B:B,A4,'BA History'!D:D, 0)</f>
        <v>2</v>
      </c>
      <c r="M4" s="75">
        <f>LOOKUP(2, 1/('BA History'!$B:$B=A4), 'BA History'!$AK:$AK)</f>
        <v>0.33333333333333331</v>
      </c>
      <c r="N4" s="34">
        <f>SUMIFS('BA History'!F:F,'BA History'!B:B,A4)</f>
        <v>6</v>
      </c>
      <c r="O4" s="2">
        <f>SUMIFS('BA History'!E:E,'BA History'!B:B,A4)-N4</f>
        <v>7</v>
      </c>
      <c r="P4" s="75">
        <f>LOOKUP(2, 1/('BA History'!$B:$B=A4), 'BA History'!$AI:$AI)</f>
        <v>0.46666666666666662</v>
      </c>
      <c r="Q4" s="34">
        <f>SUMIFS('BA History'!H:H,'BA History'!B:B,A4)</f>
        <v>24</v>
      </c>
      <c r="R4" s="2">
        <f>SUMIFS('BA History'!G:G,'BA History'!B:B,A4)-Q4</f>
        <v>29</v>
      </c>
      <c r="S4" s="89">
        <f>LOOKUP(2, 1/('BA History'!$B:$B=A4), 'BA History'!$AJ:$AJ)</f>
        <v>0.44333333333333336</v>
      </c>
      <c r="T4" s="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History'!$B:$B,$A$4,'BA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1</v>
      </c>
      <c r="AJ4" s="2">
        <f>COUNTIFS('BA History'!$B:$B,$A4,'BA History'!AA:AA, 1)</f>
        <v>0</v>
      </c>
      <c r="AK4" s="2">
        <f>COUNTIFS('BA History'!$B:$B,$A$4,'BA History'!AB:AB, 1)</f>
        <v>0</v>
      </c>
      <c r="AL4" s="2">
        <f>COUNTIFS('BA History'!$B:$B,$A$4,'BA History'!AC:AC, 1)</f>
        <v>0</v>
      </c>
      <c r="AM4" s="2">
        <f>COUNTIFS('BA History'!$B:$B,$A$4,'BA History'!AD:AD, 1)</f>
        <v>0</v>
      </c>
      <c r="AN4" s="2">
        <f>COUNTIFS('BA History'!$B:$B,$A$4,'BA History'!AE:AE, 1)</f>
        <v>2</v>
      </c>
      <c r="AO4" s="2">
        <f>COUNTIFS('BA History'!$B:$B,$A$4,'BA History'!AF:AF, 1)</f>
        <v>0</v>
      </c>
      <c r="AP4" s="2">
        <f>COUNTIFS('BA History'!$B:$B,$A$4,'BA History'!AG:AG, 1)</f>
        <v>0</v>
      </c>
    </row>
    <row r="5" spans="1:42" x14ac:dyDescent="0.25">
      <c r="A5" s="2" t="s">
        <v>71</v>
      </c>
      <c r="B5" s="2" t="s">
        <v>79</v>
      </c>
      <c r="C5" s="3" t="s">
        <v>79</v>
      </c>
      <c r="D5" s="2"/>
      <c r="E5" s="2">
        <v>1</v>
      </c>
      <c r="F5" s="2"/>
      <c r="G5" s="34">
        <f>SUMIFS('BA History'!C:C,'BA History'!B:B,A5)</f>
        <v>780</v>
      </c>
      <c r="H5" s="66">
        <f>AVERAGEIFS('BA History'!C:C,'BA History'!B:B,A5)</f>
        <v>16.595744680851062</v>
      </c>
      <c r="I5" s="66">
        <f t="array" ref="I5">MEDIAN(IF('BA History'!B:B=A5, 'BA History'!C:C))</f>
        <v>15</v>
      </c>
      <c r="J5" s="35">
        <f t="array" ref="J5">MAX(IF('BA History'!B:B=A5, 'BA History'!C:C))</f>
        <v>44</v>
      </c>
      <c r="K5" s="34">
        <f>COUNTIFS('BA History'!B:B,A5,'BA History'!D:D, 1)</f>
        <v>25</v>
      </c>
      <c r="L5" s="2">
        <f>COUNTIFS('BA History'!B:B,A5,'BA History'!D:D, 0)</f>
        <v>22</v>
      </c>
      <c r="M5" s="75">
        <f>LOOKUP(2, 1/('BA History'!$B:$B=A5), 'BA History'!$AK:$AK)</f>
        <v>0.53191489361702127</v>
      </c>
      <c r="N5" s="34">
        <f>SUMIFS('BA History'!F:F,'BA History'!B:B,A5)</f>
        <v>99</v>
      </c>
      <c r="O5" s="2">
        <f>SUMIFS('BA History'!E:E,'BA History'!B:B,A5)-N5</f>
        <v>97</v>
      </c>
      <c r="P5" s="75">
        <f>LOOKUP(2, 1/('BA History'!$B:$B=A5), 'BA History'!$AI:$AI)</f>
        <v>0.49468085106382981</v>
      </c>
      <c r="Q5" s="34">
        <f>SUMIFS('BA History'!H:H,'BA History'!B:B,A5)</f>
        <v>404</v>
      </c>
      <c r="R5" s="2">
        <f>SUMIFS('BA History'!G:G,'BA History'!B:B,A5)-Q5</f>
        <v>416</v>
      </c>
      <c r="S5" s="89">
        <f>LOOKUP(2, 1/('BA History'!$B:$B=A5), 'BA History'!$AJ:$AJ)</f>
        <v>0.48617021276595734</v>
      </c>
      <c r="T5" s="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10</v>
      </c>
      <c r="W5" s="2">
        <f>COUNTIFS('BA History'!$B:$B,$A$5,'BA History'!N:N, 1)</f>
        <v>8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History'!$B:$B,$A$5,'BA History'!U:U, 1)</f>
        <v>4</v>
      </c>
      <c r="AE5" s="2">
        <f>COUNTIFS('BA History'!$B:$B,$A$5,'BA History'!V:V, 1)</f>
        <v>7</v>
      </c>
      <c r="AF5" s="2">
        <f>COUNTIFS('BA History'!$B:$B,$A$5,'BA History'!W:W, 1)</f>
        <v>3</v>
      </c>
      <c r="AG5" s="2">
        <f>COUNTIFS('BA History'!$B:$B,$A$5,'BA History'!X:X, 1)</f>
        <v>0</v>
      </c>
      <c r="AH5" s="2">
        <f>COUNTIFS('BA History'!$B:$B,$A$5,'BA History'!Y:Y, 1)</f>
        <v>8</v>
      </c>
      <c r="AI5" s="2">
        <f>COUNTIFS('BA History'!$B:$B,$A$5,'BA History'!Z:Z, 1)</f>
        <v>8</v>
      </c>
      <c r="AJ5" s="2">
        <f>COUNTIFS('BA History'!$B:$B,$A5,'BA History'!AA:AA, 1)</f>
        <v>1</v>
      </c>
      <c r="AK5" s="2">
        <f>COUNTIFS('BA History'!$B:$B,$A$5,'BA History'!AB:AB, 1)</f>
        <v>2</v>
      </c>
      <c r="AL5" s="2">
        <f>COUNTIFS('BA History'!$B:$B,$A$5,'BA History'!AC:AC, 1)</f>
        <v>10</v>
      </c>
      <c r="AM5" s="2">
        <f>COUNTIFS('BA History'!$B:$B,$A$5,'BA History'!AD:AD, 1)</f>
        <v>4</v>
      </c>
      <c r="AN5" s="2">
        <f>COUNTIFS('BA History'!$B:$B,$A$5,'BA History'!AE:AE, 1)</f>
        <v>8</v>
      </c>
      <c r="AO5" s="2">
        <f>COUNTIFS('BA History'!$B:$B,$A$5,'BA History'!AF:AF, 1)</f>
        <v>2</v>
      </c>
      <c r="AP5" s="2">
        <f>COUNTIFS('BA History'!$B:$B,$A$5,'BA History'!AG:AG, 1)</f>
        <v>9</v>
      </c>
    </row>
    <row r="6" spans="1:42" x14ac:dyDescent="0.25">
      <c r="A6" s="2" t="s">
        <v>114</v>
      </c>
      <c r="B6" s="2" t="s">
        <v>79</v>
      </c>
      <c r="C6" s="3" t="s">
        <v>79</v>
      </c>
      <c r="D6" s="2"/>
      <c r="E6" s="2"/>
      <c r="F6" s="2"/>
      <c r="G6" s="34">
        <f>SUMIFS('BA History'!C:C,'BA History'!B:B,A6)</f>
        <v>6</v>
      </c>
      <c r="H6" s="66">
        <f>AVERAGEIFS('BA History'!C:C,'BA History'!B:B,A6)</f>
        <v>6</v>
      </c>
      <c r="I6" s="66">
        <f t="array" ref="I6">MEDIAN(IF('BA History'!B:B=A6, 'BA History'!C:C))</f>
        <v>6</v>
      </c>
      <c r="J6" s="35">
        <f t="array" ref="J6">MAX(IF('BA History'!B:B=A6, 'BA History'!C:C))</f>
        <v>6</v>
      </c>
      <c r="K6" s="34">
        <f>COUNTIFS('BA History'!B:B,A6,'BA History'!D:D, 1)</f>
        <v>0</v>
      </c>
      <c r="L6" s="2">
        <f>COUNTIFS('BA History'!B:B,A6,'BA History'!D:D, 0)</f>
        <v>1</v>
      </c>
      <c r="M6" s="75">
        <f>LOOKUP(2, 1/('BA History'!$B:$B=A6), 'BA History'!$AK:$AK)</f>
        <v>0</v>
      </c>
      <c r="N6" s="34">
        <f>SUMIFS('BA History'!F:F,'BA History'!B:B,A6)</f>
        <v>1</v>
      </c>
      <c r="O6" s="2">
        <f>SUMIFS('BA History'!E:E,'BA History'!B:B,A6)-N6</f>
        <v>3</v>
      </c>
      <c r="P6" s="75">
        <f>LOOKUP(2, 1/('BA History'!$B:$B=A6), 'BA History'!$AI:$AI)</f>
        <v>0.25</v>
      </c>
      <c r="Q6" s="34">
        <f>SUMIFS('BA History'!H:H,'BA History'!B:B,A6)</f>
        <v>8</v>
      </c>
      <c r="R6" s="2">
        <f>SUMIFS('BA History'!G:G,'BA History'!B:B,A6)-Q6</f>
        <v>11</v>
      </c>
      <c r="S6" s="89">
        <f>LOOKUP(2, 1/('BA History'!$B:$B=A6), 'BA History'!$AJ:$AJ)</f>
        <v>0.42</v>
      </c>
      <c r="T6" s="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History'!$B:$B,$A$6,'BA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History'!$B:$B,$A$6,'BA History'!AB:AB, 1)</f>
        <v>0</v>
      </c>
      <c r="AL6" s="2">
        <f>COUNTIFS('BA History'!$B:$B,$A$6,'BA History'!AC:AC, 1)</f>
        <v>0</v>
      </c>
      <c r="AM6" s="2">
        <f>COUNTIFS('BA History'!$B:$B,$A$6,'BA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</row>
    <row r="7" spans="1:42" x14ac:dyDescent="0.25">
      <c r="A7" s="2" t="s">
        <v>35</v>
      </c>
      <c r="B7" s="2" t="s">
        <v>79</v>
      </c>
      <c r="C7" s="3" t="s">
        <v>79</v>
      </c>
      <c r="D7" s="2"/>
      <c r="E7" s="2"/>
      <c r="F7" s="2"/>
      <c r="G7" s="34">
        <f>SUMIFS('BA History'!C:C,'BA History'!B:B,A7)</f>
        <v>466</v>
      </c>
      <c r="H7" s="66">
        <f>AVERAGEIFS('BA History'!C:C,'BA History'!B:B,A7)</f>
        <v>10.130434782608695</v>
      </c>
      <c r="I7" s="66">
        <f t="array" ref="I7">MEDIAN(IF('BA History'!B:B=A7, 'BA History'!C:C))</f>
        <v>9</v>
      </c>
      <c r="J7" s="35">
        <f t="array" ref="J7">MAX(IF('BA History'!B:B=A7, 'BA History'!C:C))</f>
        <v>24</v>
      </c>
      <c r="K7" s="34">
        <f>COUNTIFS('BA History'!B:B,A7,'BA History'!D:D, 1)</f>
        <v>20</v>
      </c>
      <c r="L7" s="2">
        <f>COUNTIFS('BA History'!B:B,A7,'BA History'!D:D, 0)</f>
        <v>26</v>
      </c>
      <c r="M7" s="75">
        <f>LOOKUP(2, 1/('BA History'!$B:$B=A7), 'BA History'!$AK:$AK)</f>
        <v>0.43478260869565216</v>
      </c>
      <c r="N7" s="34">
        <f>SUMIFS('BA History'!F:F,'BA History'!B:B,A7)</f>
        <v>89</v>
      </c>
      <c r="O7" s="2">
        <f>SUMIFS('BA History'!E:E,'BA History'!B:B,A7)-N7</f>
        <v>99</v>
      </c>
      <c r="P7" s="75">
        <f>LOOKUP(2, 1/('BA History'!$B:$B=A7), 'BA History'!$AI:$AI)</f>
        <v>0.46152173913043482</v>
      </c>
      <c r="Q7" s="34">
        <f>SUMIFS('BA History'!H:H,'BA History'!B:B,A7)</f>
        <v>384</v>
      </c>
      <c r="R7" s="2">
        <f>SUMIFS('BA History'!G:G,'BA History'!B:B,A7)-Q7</f>
        <v>400</v>
      </c>
      <c r="S7" s="89">
        <f>LOOKUP(2, 1/('BA History'!$B:$B=A7), 'BA History'!$AJ:$AJ)</f>
        <v>0.4854347826086956</v>
      </c>
      <c r="T7" s="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History'!$B:$B,$A$7,'BA History'!U:U, 1)</f>
        <v>3</v>
      </c>
      <c r="AE7" s="2">
        <f>COUNTIFS('BA History'!$B:$B,$A$7,'BA History'!V:V, 1)</f>
        <v>5</v>
      </c>
      <c r="AF7" s="2">
        <f>COUNTIFS('BA History'!$B:$B,$A$7,'BA History'!W:W, 1)</f>
        <v>1</v>
      </c>
      <c r="AG7" s="2">
        <f>COUNTIFS('BA History'!$B:$B,$A$7,'BA History'!X:X, 1)</f>
        <v>1</v>
      </c>
      <c r="AH7" s="2">
        <f>COUNTIFS('BA History'!$B:$B,$A$7,'BA History'!Y:Y, 1)</f>
        <v>5</v>
      </c>
      <c r="AI7" s="2">
        <f>COUNTIFS('BA History'!$B:$B,$A$7,'BA History'!Z:Z, 1)</f>
        <v>11</v>
      </c>
      <c r="AJ7" s="2">
        <f>COUNTIFS('BA History'!$B:$B,$A7,'BA History'!AA:AA, 1)</f>
        <v>0</v>
      </c>
      <c r="AK7" s="2">
        <f>COUNTIFS('BA History'!$B:$B,$A$7,'BA History'!AB:AB, 1)</f>
        <v>2</v>
      </c>
      <c r="AL7" s="2">
        <f>COUNTIFS('BA History'!$B:$B,$A$7,'BA History'!AC:AC, 1)</f>
        <v>11</v>
      </c>
      <c r="AM7" s="2">
        <f>COUNTIFS('BA History'!$B:$B,$A$7,'BA History'!AD:AD, 1)</f>
        <v>6</v>
      </c>
      <c r="AN7" s="2">
        <f>COUNTIFS('BA History'!$B:$B,$A$7,'BA History'!AE:AE, 1)</f>
        <v>8</v>
      </c>
      <c r="AO7" s="2">
        <f>COUNTIFS('BA History'!$B:$B,$A$7,'BA History'!AF:AF, 1)</f>
        <v>1</v>
      </c>
      <c r="AP7" s="2">
        <f>COUNTIFS('BA History'!$B:$B,$A$7,'BA History'!AG:AG, 1)</f>
        <v>3</v>
      </c>
    </row>
    <row r="8" spans="1:42" x14ac:dyDescent="0.25">
      <c r="A8" s="2" t="s">
        <v>19</v>
      </c>
      <c r="B8" s="2" t="s">
        <v>79</v>
      </c>
      <c r="C8" s="3" t="s">
        <v>79</v>
      </c>
      <c r="D8" s="2"/>
      <c r="E8" s="2"/>
      <c r="F8" s="2"/>
      <c r="G8" s="34">
        <f>SUMIFS('BA History'!C:C,'BA History'!B:B,A8)</f>
        <v>112</v>
      </c>
      <c r="H8" s="66">
        <f>AVERAGEIFS('BA History'!C:C,'BA History'!B:B,A8)</f>
        <v>8</v>
      </c>
      <c r="I8" s="66">
        <f t="array" ref="I8">MEDIAN(IF('BA History'!B:B=A8, 'BA History'!C:C))</f>
        <v>8</v>
      </c>
      <c r="J8" s="35">
        <f t="array" ref="J8">MAX(IF('BA History'!B:B=A8, 'BA History'!C:C))</f>
        <v>11</v>
      </c>
      <c r="K8" s="34">
        <f>COUNTIFS('BA History'!B:B,A8,'BA History'!D:D, 1)</f>
        <v>9</v>
      </c>
      <c r="L8" s="2">
        <f>COUNTIFS('BA History'!B:B,A8,'BA History'!D:D, 0)</f>
        <v>5</v>
      </c>
      <c r="M8" s="75">
        <f>LOOKUP(2, 1/('BA History'!$B:$B=A8), 'BA History'!$AK:$AK)</f>
        <v>0.6428571428571429</v>
      </c>
      <c r="N8" s="34">
        <f>SUMIFS('BA History'!F:F,'BA History'!B:B,A8)</f>
        <v>31</v>
      </c>
      <c r="O8" s="2">
        <f>SUMIFS('BA History'!E:E,'BA History'!B:B,A8)-N8</f>
        <v>24</v>
      </c>
      <c r="P8" s="75">
        <f>LOOKUP(2, 1/('BA History'!$B:$B=A8), 'BA History'!$AI:$AI)</f>
        <v>0.56285714285714283</v>
      </c>
      <c r="Q8" s="34">
        <f>SUMIFS('BA History'!H:H,'BA History'!B:B,A8)</f>
        <v>125</v>
      </c>
      <c r="R8" s="2">
        <f>SUMIFS('BA History'!G:G,'BA History'!B:B,A8)-Q8</f>
        <v>101</v>
      </c>
      <c r="S8" s="89">
        <f>LOOKUP(2, 1/('BA History'!$B:$B=A8), 'BA History'!$AJ:$AJ)</f>
        <v>0.56285714285714283</v>
      </c>
      <c r="T8" s="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History'!$B:$B,$A$8,'BA History'!U:U, 1)</f>
        <v>2</v>
      </c>
      <c r="AE8" s="2">
        <f>COUNTIFS('BA History'!$B:$B,$A$8,'BA History'!V:V, 1)</f>
        <v>1</v>
      </c>
      <c r="AF8" s="2">
        <f>COUNTIFS('BA History'!$B:$B,$A$8,'BA History'!W:W, 1)</f>
        <v>0</v>
      </c>
      <c r="AG8" s="2">
        <f>COUNTIFS('BA History'!$B:$B,$A$8,'BA History'!X:X, 1)</f>
        <v>1</v>
      </c>
      <c r="AH8" s="2">
        <f>COUNTIFS('BA History'!$B:$B,$A$8,'BA History'!Y:Y, 1)</f>
        <v>2</v>
      </c>
      <c r="AI8" s="2">
        <f>COUNTIFS('BA History'!$B:$B,$A$8,'BA History'!Z:Z, 1)</f>
        <v>3</v>
      </c>
      <c r="AJ8" s="2">
        <f>COUNTIFS('BA History'!$B:$B,$A8,'BA History'!AA:AA, 1)</f>
        <v>0</v>
      </c>
      <c r="AK8" s="2">
        <f>COUNTIFS('BA History'!$B:$B,$A$8,'BA History'!AB:AB, 1)</f>
        <v>0</v>
      </c>
      <c r="AL8" s="2">
        <f>COUNTIFS('BA History'!$B:$B,$A$8,'BA History'!AC:AC, 1)</f>
        <v>5</v>
      </c>
      <c r="AM8" s="2">
        <f>COUNTIFS('BA History'!$B:$B,$A$8,'BA History'!AD:AD, 1)</f>
        <v>3</v>
      </c>
      <c r="AN8" s="2">
        <f>COUNTIFS('BA History'!$B:$B,$A$8,'BA History'!AE:AE, 1)</f>
        <v>3</v>
      </c>
      <c r="AO8" s="2">
        <f>COUNTIFS('BA History'!$B:$B,$A$8,'BA History'!AF:AF, 1)</f>
        <v>0</v>
      </c>
      <c r="AP8" s="2">
        <f>COUNTIFS('BA History'!$B:$B,$A$8,'BA History'!AG:AG, 1)</f>
        <v>1</v>
      </c>
    </row>
    <row r="9" spans="1:42" x14ac:dyDescent="0.25">
      <c r="A9" s="2" t="s">
        <v>42</v>
      </c>
      <c r="B9" s="2" t="s">
        <v>79</v>
      </c>
      <c r="C9" s="3" t="s">
        <v>79</v>
      </c>
      <c r="D9" s="2"/>
      <c r="E9" s="2"/>
      <c r="F9" s="2"/>
      <c r="G9" s="34">
        <f>SUMIFS('BA History'!C:C,'BA History'!B:B,A9)</f>
        <v>1198</v>
      </c>
      <c r="H9" s="66">
        <f>AVERAGEIFS('BA History'!C:C,'BA History'!B:B,A9)</f>
        <v>17.880597014925375</v>
      </c>
      <c r="I9" s="66">
        <f t="array" ref="I9">MEDIAN(IF('BA History'!B:B=A9, 'BA History'!C:C))</f>
        <v>17</v>
      </c>
      <c r="J9" s="35">
        <f t="array" ref="J9">MAX(IF('BA History'!B:B=A9, 'BA History'!C:C))</f>
        <v>40</v>
      </c>
      <c r="K9" s="34">
        <f>COUNTIFS('BA History'!B:B,A9,'BA History'!D:D, 1)</f>
        <v>31</v>
      </c>
      <c r="L9" s="2">
        <f>COUNTIFS('BA History'!B:B,A9,'BA History'!D:D, 0)</f>
        <v>36</v>
      </c>
      <c r="M9" s="75">
        <f>LOOKUP(2, 1/('BA History'!$B:$B=A9), 'BA History'!$AK:$AK)</f>
        <v>0.46268656716417911</v>
      </c>
      <c r="N9" s="34">
        <f>SUMIFS('BA History'!F:F,'BA History'!B:B,A9)</f>
        <v>126</v>
      </c>
      <c r="O9" s="2">
        <f>SUMIFS('BA History'!E:E,'BA History'!B:B,A9)-N9</f>
        <v>145</v>
      </c>
      <c r="P9" s="75">
        <f>LOOKUP(2, 1/('BA History'!$B:$B=A9), 'BA History'!$AI:$AI)</f>
        <v>0.45671641791044776</v>
      </c>
      <c r="Q9" s="34">
        <f>SUMIFS('BA History'!H:H,'BA History'!B:B,A9)</f>
        <v>540</v>
      </c>
      <c r="R9" s="2">
        <f>SUMIFS('BA History'!G:G,'BA History'!B:B,A9)-Q9</f>
        <v>589</v>
      </c>
      <c r="S9" s="89">
        <f>LOOKUP(2, 1/('BA History'!$B:$B=A9), 'BA History'!$AJ:$AJ)</f>
        <v>0.47074626865671632</v>
      </c>
      <c r="T9" s="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History'!$B:$B,$A$9,'BA History'!U:U, 1)</f>
        <v>4</v>
      </c>
      <c r="AE9" s="2">
        <f>COUNTIFS('BA History'!$B:$B,$A$9,'BA History'!V:V, 1)</f>
        <v>5</v>
      </c>
      <c r="AF9" s="2">
        <f>COUNTIFS('BA History'!$B:$B,$A$9,'BA History'!W:W, 1)</f>
        <v>2</v>
      </c>
      <c r="AG9" s="2">
        <f>COUNTIFS('BA History'!$B:$B,$A$9,'BA History'!X:X, 1)</f>
        <v>0</v>
      </c>
      <c r="AH9" s="2">
        <f>COUNTIFS('BA History'!$B:$B,$A$9,'BA History'!Y:Y, 1)</f>
        <v>9</v>
      </c>
      <c r="AI9" s="2">
        <f>COUNTIFS('BA History'!$B:$B,$A$9,'BA History'!Z:Z, 1)</f>
        <v>13</v>
      </c>
      <c r="AJ9" s="2">
        <f>COUNTIFS('BA History'!$B:$B,$A9,'BA History'!AA:AA, 1)</f>
        <v>0</v>
      </c>
      <c r="AK9" s="2">
        <f>COUNTIFS('BA History'!$B:$B,$A$9,'BA History'!AB:AB, 1)</f>
        <v>4</v>
      </c>
      <c r="AL9" s="2">
        <f>COUNTIFS('BA History'!$B:$B,$A$9,'BA History'!AC:AC, 1)</f>
        <v>16</v>
      </c>
      <c r="AM9" s="2">
        <f>COUNTIFS('BA History'!$B:$B,$A$9,'BA History'!AD:AD, 1)</f>
        <v>6</v>
      </c>
      <c r="AN9" s="2">
        <f>COUNTIFS('BA History'!$B:$B,$A$9,'BA History'!AE:AE, 1)</f>
        <v>12</v>
      </c>
      <c r="AO9" s="2">
        <f>COUNTIFS('BA History'!$B:$B,$A$9,'BA History'!AF:AF, 1)</f>
        <v>0</v>
      </c>
      <c r="AP9" s="2">
        <f>COUNTIFS('BA History'!$B:$B,$A$9,'BA History'!AG:AG, 1)</f>
        <v>6</v>
      </c>
    </row>
    <row r="10" spans="1:42" x14ac:dyDescent="0.25">
      <c r="A10" s="2" t="s">
        <v>179</v>
      </c>
      <c r="B10" s="1" t="s">
        <v>60</v>
      </c>
      <c r="C10" s="1" t="s">
        <v>159</v>
      </c>
      <c r="D10" s="2">
        <v>2</v>
      </c>
      <c r="E10" s="2"/>
      <c r="F10" s="2"/>
      <c r="G10" s="34">
        <f>SUMIFS('BA History'!C:C,'BA History'!B:B,A10)</f>
        <v>534</v>
      </c>
      <c r="H10" s="66">
        <f>AVERAGEIFS('BA History'!C:C,'BA History'!B:B,A10)</f>
        <v>20.53846153846154</v>
      </c>
      <c r="I10" s="66">
        <f t="array" ref="I10">MEDIAN(IF('BA History'!B:B=A10, 'BA History'!C:C))</f>
        <v>21</v>
      </c>
      <c r="J10" s="35">
        <f t="array" ref="J10">MAX(IF('BA History'!B:B=A10, 'BA History'!C:C))</f>
        <v>33</v>
      </c>
      <c r="K10" s="34">
        <f>COUNTIFS('BA History'!B:B,A10,'BA History'!D:D, 1)</f>
        <v>15</v>
      </c>
      <c r="L10" s="2">
        <f>COUNTIFS('BA History'!B:B,A10,'BA History'!D:D, 0)</f>
        <v>11</v>
      </c>
      <c r="M10" s="75">
        <f>LOOKUP(2, 1/('BA History'!$B:$B=A10), 'BA History'!$AK:$AK)</f>
        <v>0.57692307692307687</v>
      </c>
      <c r="N10" s="34">
        <f>SUMIFS('BA History'!F:F,'BA History'!B:B,A10)</f>
        <v>57</v>
      </c>
      <c r="O10" s="2">
        <f>SUMIFS('BA History'!E:E,'BA History'!B:B,A10)-N10</f>
        <v>49</v>
      </c>
      <c r="P10" s="75">
        <f>LOOKUP(2, 1/('BA History'!$B:$B=A10), 'BA History'!$AI:$AI)</f>
        <v>0.53846153846153844</v>
      </c>
      <c r="Q10" s="34">
        <f>SUMIFS('BA History'!H:H,'BA History'!B:B,A10)</f>
        <v>229</v>
      </c>
      <c r="R10" s="2">
        <f>SUMIFS('BA History'!G:G,'BA History'!B:B,A10)-Q10</f>
        <v>209</v>
      </c>
      <c r="S10" s="89">
        <f>LOOKUP(2, 1/('BA History'!$B:$B=A10), 'BA History'!$AJ:$AJ)</f>
        <v>0.52884615384615374</v>
      </c>
      <c r="T10" s="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History'!$B:$B,$A$10,'BA History'!U:U, 1)</f>
        <v>2</v>
      </c>
      <c r="AE10" s="2">
        <f>COUNTIFS('BA History'!$B:$B,$A$10,'BA History'!V:V, 1)</f>
        <v>2</v>
      </c>
      <c r="AF10" s="2">
        <f>COUNTIFS('BA History'!$B:$B,$A$10,'BA History'!W:W, 1)</f>
        <v>1</v>
      </c>
      <c r="AG10" s="2">
        <f>COUNTIFS('BA History'!$B:$B,$A$10,'BA History'!X:X, 1)</f>
        <v>0</v>
      </c>
      <c r="AH10" s="2">
        <f>COUNTIFS('BA History'!$B:$B,$A$10,'BA History'!Y:Y, 1)</f>
        <v>3</v>
      </c>
      <c r="AI10" s="2">
        <f>COUNTIFS('BA History'!$B:$B,$A$10,'BA History'!Z:Z, 1)</f>
        <v>4</v>
      </c>
      <c r="AJ10" s="2">
        <f>COUNTIFS('BA History'!$B:$B,$A10,'BA History'!AA:AA, 1)</f>
        <v>0</v>
      </c>
      <c r="AK10" s="2">
        <f>COUNTIFS('BA History'!$B:$B,$A$10,'BA History'!AB:AB, 1)</f>
        <v>0</v>
      </c>
      <c r="AL10" s="2">
        <f>COUNTIFS('BA History'!$B:$B,$A$10,'BA History'!AC:AC, 1)</f>
        <v>7</v>
      </c>
      <c r="AM10" s="2">
        <f>COUNTIFS('BA History'!$B:$B,$A$10,'BA History'!AD:AD, 1)</f>
        <v>0</v>
      </c>
      <c r="AN10" s="2">
        <f>COUNTIFS('BA History'!$B:$B,$A$10,'BA History'!AE:AE, 1)</f>
        <v>7</v>
      </c>
      <c r="AO10" s="2">
        <f>COUNTIFS('BA History'!$B:$B,$A$10,'BA History'!AF:AF, 1)</f>
        <v>1</v>
      </c>
      <c r="AP10" s="2">
        <f>COUNTIFS('BA History'!$B:$B,$A$10,'BA History'!AG:AG, 1)</f>
        <v>3</v>
      </c>
    </row>
    <row r="11" spans="1:42" x14ac:dyDescent="0.25">
      <c r="A11" s="2" t="s">
        <v>214</v>
      </c>
      <c r="B11" s="2" t="s">
        <v>60</v>
      </c>
      <c r="C11" s="3" t="s">
        <v>79</v>
      </c>
      <c r="D11" s="2"/>
      <c r="E11" s="2"/>
      <c r="F11" s="2"/>
      <c r="G11" s="34">
        <f>SUMIFS('BA History'!C:C,'BA History'!B:B,A11)</f>
        <v>76</v>
      </c>
      <c r="H11" s="66">
        <f>AVERAGEIFS('BA History'!C:C,'BA History'!B:B,A11)</f>
        <v>6.333333333333333</v>
      </c>
      <c r="I11" s="66">
        <f t="array" ref="I11">MEDIAN(IF('BA History'!B:B=A11, 'BA History'!C:C))</f>
        <v>6.5</v>
      </c>
      <c r="J11" s="35">
        <f t="array" ref="J11">MAX(IF('BA History'!B:B=A11, 'BA History'!C:C))</f>
        <v>12</v>
      </c>
      <c r="K11" s="34">
        <f>COUNTIFS('BA History'!B:B,A11,'BA History'!D:D, 1)</f>
        <v>9</v>
      </c>
      <c r="L11" s="2">
        <f>COUNTIFS('BA History'!B:B,A11,'BA History'!D:D, 0)</f>
        <v>3</v>
      </c>
      <c r="M11" s="75">
        <f>LOOKUP(2, 1/('BA History'!$B:$B=A11), 'BA History'!$AK:$AK)</f>
        <v>0.75</v>
      </c>
      <c r="N11" s="34">
        <f>SUMIFS('BA History'!F:F,'BA History'!B:B,A11)</f>
        <v>30</v>
      </c>
      <c r="O11" s="2">
        <f>SUMIFS('BA History'!E:E,'BA History'!B:B,A11)-N11</f>
        <v>15</v>
      </c>
      <c r="P11" s="75">
        <f>LOOKUP(2, 1/('BA History'!$B:$B=A11), 'BA History'!$AI:$AI)</f>
        <v>0.6958333333333333</v>
      </c>
      <c r="Q11" s="34">
        <f>SUMIFS('BA History'!H:H,'BA History'!B:B,A11)</f>
        <v>108</v>
      </c>
      <c r="R11" s="2">
        <f>SUMIFS('BA History'!G:G,'BA History'!B:B,A11)-Q11</f>
        <v>85</v>
      </c>
      <c r="S11" s="89">
        <f>LOOKUP(2, 1/('BA History'!$B:$B=A11), 'BA History'!$AJ:$AJ)</f>
        <v>0.5724999999999999</v>
      </c>
      <c r="T11" s="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4</v>
      </c>
      <c r="W11" s="2">
        <f>COUNTIFS('BA History'!$B:$B,$A$11,'BA History'!N:N, 1)</f>
        <v>7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History'!$B:$B,$A$11,'BA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0</v>
      </c>
      <c r="AH11" s="2">
        <f>COUNTIFS('BA History'!$B:$B,$A$11,'BA History'!Y:Y, 1)</f>
        <v>3</v>
      </c>
      <c r="AI11" s="2">
        <f>COUNTIFS('BA History'!$B:$B,$A$11,'BA History'!Z:Z, 1)</f>
        <v>2</v>
      </c>
      <c r="AJ11" s="2">
        <f>COUNTIFS('BA History'!$B:$B,$A$11,'BA History'!AA:AA, 1)</f>
        <v>0</v>
      </c>
      <c r="AK11" s="2">
        <f>COUNTIFS('BA History'!$B:$B,$A$11,'BA History'!AB:AB, 1)</f>
        <v>1</v>
      </c>
      <c r="AL11" s="2">
        <f>COUNTIFS('BA History'!$B:$B,$A$11,'BA History'!AC:AC, 1)</f>
        <v>1</v>
      </c>
      <c r="AM11" s="2">
        <f>COUNTIFS('BA History'!$B:$B,$A$11,'BA History'!AD:AD, 1)</f>
        <v>0</v>
      </c>
      <c r="AN11" s="2">
        <f>COUNTIFS('BA History'!$B:$B,$A$11,'BA History'!AE:AE, 1)</f>
        <v>4</v>
      </c>
      <c r="AO11" s="2">
        <f>COUNTIFS('BA History'!$B:$B,$A$11,'BA History'!AF:AF, 1)</f>
        <v>0</v>
      </c>
      <c r="AP11" s="2">
        <f>COUNTIFS('BA History'!$B:$B,$A$11,'BA History'!AG:AG, 1)</f>
        <v>1</v>
      </c>
    </row>
    <row r="12" spans="1:42" x14ac:dyDescent="0.25">
      <c r="A12" s="2" t="s">
        <v>25</v>
      </c>
      <c r="B12" s="2" t="s">
        <v>79</v>
      </c>
      <c r="C12" s="3" t="s">
        <v>79</v>
      </c>
      <c r="D12" s="2"/>
      <c r="E12" s="2"/>
      <c r="F12" s="2"/>
      <c r="G12" s="34">
        <f>SUMIFS('BA History'!C:C,'BA History'!B:B,A12)</f>
        <v>125</v>
      </c>
      <c r="H12" s="66">
        <f>AVERAGEIFS('BA History'!C:C,'BA History'!B:B,A12)</f>
        <v>12.5</v>
      </c>
      <c r="I12" s="66">
        <f t="array" ref="I12">MEDIAN(IF('BA History'!B:B=A12, 'BA History'!C:C))</f>
        <v>11</v>
      </c>
      <c r="J12" s="35">
        <f t="array" ref="J12">MAX(IF('BA History'!B:B=A12, 'BA History'!C:C))</f>
        <v>29</v>
      </c>
      <c r="K12" s="34">
        <f>COUNTIFS('BA History'!B:B,A12,'BA History'!D:D, 1)</f>
        <v>6</v>
      </c>
      <c r="L12" s="2">
        <f>COUNTIFS('BA History'!B:B,A12,'BA History'!D:D, 0)</f>
        <v>4</v>
      </c>
      <c r="M12" s="75">
        <f>LOOKUP(2, 1/('BA History'!$B:$B=A12), 'BA History'!$AK:$AK)</f>
        <v>0.6</v>
      </c>
      <c r="N12" s="34">
        <f>SUMIFS('BA History'!F:F,'BA History'!B:B,A12)</f>
        <v>23</v>
      </c>
      <c r="O12" s="2">
        <f>SUMIFS('BA History'!E:E,'BA History'!B:B,A12)-N12</f>
        <v>16</v>
      </c>
      <c r="P12" s="75">
        <f>LOOKUP(2, 1/('BA History'!$B:$B=A12), 'BA History'!$AI:$AI)</f>
        <v>0.61499999999999999</v>
      </c>
      <c r="Q12" s="34">
        <f>SUMIFS('BA History'!H:H,'BA History'!B:B,A12)</f>
        <v>88</v>
      </c>
      <c r="R12" s="2">
        <f>SUMIFS('BA History'!G:G,'BA History'!B:B,A12)-Q12</f>
        <v>71</v>
      </c>
      <c r="S12" s="89">
        <f>LOOKUP(2, 1/('BA History'!$B:$B=A12), 'BA History'!$AJ:$AJ)</f>
        <v>0.57900000000000007</v>
      </c>
      <c r="T12" s="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History'!$B:$B,$A$12,'BA History'!U:U, 1)</f>
        <v>1</v>
      </c>
      <c r="AE12" s="2">
        <f>COUNTIFS('BA History'!$B:$B,$A$12,'BA History'!V:V, 1)</f>
        <v>2</v>
      </c>
      <c r="AF12" s="2">
        <f>COUNTIFS('BA History'!$B:$B,$A$12,'BA History'!W:W, 1)</f>
        <v>0</v>
      </c>
      <c r="AG12" s="2">
        <f>COUNTIFS('BA History'!$B:$B,$A$12,'BA History'!X:X, 1)</f>
        <v>0</v>
      </c>
      <c r="AH12" s="2">
        <f>COUNTIFS('BA History'!$B:$B,$A$12,'BA History'!Y:Y, 1)</f>
        <v>3</v>
      </c>
      <c r="AI12" s="2">
        <f>COUNTIFS('BA History'!$B:$B,$A$12,'BA History'!Z:Z, 1)</f>
        <v>4</v>
      </c>
      <c r="AJ12" s="2">
        <f>COUNTIFS('BA History'!$B:$B,$A12,'BA History'!AA:AA, 1)</f>
        <v>0</v>
      </c>
      <c r="AK12" s="2">
        <f>COUNTIFS('BA History'!$B:$B,$A$12,'BA History'!AB:AB, 1)</f>
        <v>0</v>
      </c>
      <c r="AL12" s="2">
        <f>COUNTIFS('BA History'!$B:$B,$A$12,'BA History'!AC:AC, 1)</f>
        <v>1</v>
      </c>
      <c r="AM12" s="2">
        <f>COUNTIFS('BA History'!$B:$B,$A$12,'BA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0</v>
      </c>
      <c r="AP12" s="2">
        <f>COUNTIFS('BA History'!$B:$B,$A$12,'BA History'!AG:AG, 1)</f>
        <v>4</v>
      </c>
    </row>
    <row r="13" spans="1:42" x14ac:dyDescent="0.25">
      <c r="A13" s="2" t="s">
        <v>115</v>
      </c>
      <c r="B13" s="2" t="s">
        <v>79</v>
      </c>
      <c r="C13" s="3" t="s">
        <v>79</v>
      </c>
      <c r="D13" s="2"/>
      <c r="E13" s="2"/>
      <c r="F13" s="2"/>
      <c r="G13" s="34">
        <f>SUMIFS('BA History'!C:C,'BA History'!B:B,A13)</f>
        <v>356</v>
      </c>
      <c r="H13" s="66">
        <f>AVERAGEIFS('BA History'!C:C,'BA History'!B:B,A13)</f>
        <v>13.185185185185185</v>
      </c>
      <c r="I13" s="66">
        <f t="array" ref="I13">MEDIAN(IF('BA History'!B:B=A13, 'BA History'!C:C))</f>
        <v>13</v>
      </c>
      <c r="J13" s="35">
        <f t="array" ref="J13">MAX(IF('BA History'!B:B=A13, 'BA History'!C:C))</f>
        <v>24</v>
      </c>
      <c r="K13" s="34">
        <f>COUNTIFS('BA History'!B:B,A13,'BA History'!D:D, 1)</f>
        <v>15</v>
      </c>
      <c r="L13" s="2">
        <f>COUNTIFS('BA History'!B:B,A13,'BA History'!D:D, 0)</f>
        <v>12</v>
      </c>
      <c r="M13" s="75">
        <f>LOOKUP(2, 1/('BA History'!$B:$B=A13), 'BA History'!$AK:$AK)</f>
        <v>0.55555555555555558</v>
      </c>
      <c r="N13" s="34">
        <f>SUMIFS('BA History'!F:F,'BA History'!B:B,A13)</f>
        <v>59</v>
      </c>
      <c r="O13" s="2">
        <f>SUMIFS('BA History'!E:E,'BA History'!B:B,A13)-N13</f>
        <v>55</v>
      </c>
      <c r="P13" s="75">
        <f>LOOKUP(2, 1/('BA History'!$B:$B=A13), 'BA History'!$AI:$AI)</f>
        <v>0.52037037037037037</v>
      </c>
      <c r="Q13" s="34">
        <f>SUMIFS('BA History'!H:H,'BA History'!B:B,A13)</f>
        <v>238</v>
      </c>
      <c r="R13" s="2">
        <f>SUMIFS('BA History'!G:G,'BA History'!B:B,A13)-Q13</f>
        <v>239</v>
      </c>
      <c r="S13" s="89">
        <f>LOOKUP(2, 1/('BA History'!$B:$B=A13), 'BA History'!$AJ:$AJ)</f>
        <v>0.49851851851851842</v>
      </c>
      <c r="T13" s="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History'!$B:$B,$A$13,'BA History'!U:U, 1)</f>
        <v>3</v>
      </c>
      <c r="AE13" s="2">
        <f>COUNTIFS('BA History'!$B:$B,$A$13,'BA History'!V:V, 1)</f>
        <v>2</v>
      </c>
      <c r="AF13" s="2">
        <f>COUNTIFS('BA History'!$B:$B,$A$13,'BA History'!W:W, 1)</f>
        <v>3</v>
      </c>
      <c r="AG13" s="2">
        <f>COUNTIFS('BA History'!$B:$B,$A$13,'BA History'!X:X, 1)</f>
        <v>1</v>
      </c>
      <c r="AH13" s="2">
        <f>COUNTIFS('BA History'!$B:$B,$A$13,'BA History'!Y:Y, 1)</f>
        <v>3</v>
      </c>
      <c r="AI13" s="2">
        <f>COUNTIFS('BA History'!$B:$B,$A$13,'BA History'!Z:Z, 1)</f>
        <v>6</v>
      </c>
      <c r="AJ13" s="2">
        <f>COUNTIFS('BA History'!$B:$B,$A13,'BA History'!AA:AA, 1)</f>
        <v>1</v>
      </c>
      <c r="AK13" s="2">
        <f>COUNTIFS('BA History'!$B:$B,$A$13,'BA History'!AB:AB, 1)</f>
        <v>0</v>
      </c>
      <c r="AL13" s="2">
        <f>COUNTIFS('BA History'!$B:$B,$A$13,'BA History'!AC:AC, 1)</f>
        <v>2</v>
      </c>
      <c r="AM13" s="2">
        <f>COUNTIFS('BA History'!$B:$B,$A$13,'BA History'!AD:AD, 1)</f>
        <v>4</v>
      </c>
      <c r="AN13" s="2">
        <f>COUNTIFS('BA History'!$B:$B,$A$13,'BA History'!AE:AE, 1)</f>
        <v>4</v>
      </c>
      <c r="AO13" s="2">
        <f>COUNTIFS('BA History'!$B:$B,$A$13,'BA History'!AF:AF, 1)</f>
        <v>0</v>
      </c>
      <c r="AP13" s="2">
        <f>COUNTIFS('BA History'!$B:$B,$A$13,'BA History'!AG:AG, 1)</f>
        <v>7</v>
      </c>
    </row>
    <row r="14" spans="1:42" x14ac:dyDescent="0.25">
      <c r="A14" s="2" t="s">
        <v>146</v>
      </c>
      <c r="B14" s="2" t="s">
        <v>79</v>
      </c>
      <c r="C14" s="3" t="s">
        <v>79</v>
      </c>
      <c r="D14" s="2"/>
      <c r="E14" s="2"/>
      <c r="F14" s="2"/>
      <c r="G14" s="34">
        <f>SUMIFS('BA History'!C:C,'BA History'!B:B,A14)</f>
        <v>204</v>
      </c>
      <c r="H14" s="66">
        <f>AVERAGEIFS('BA History'!C:C,'BA History'!B:B,A14)</f>
        <v>12</v>
      </c>
      <c r="I14" s="66">
        <f t="array" ref="I14">MEDIAN(IF('BA History'!B:B=A14, 'BA History'!C:C))</f>
        <v>13</v>
      </c>
      <c r="J14" s="35">
        <f t="array" ref="J14">MAX(IF('BA History'!B:B=A14, 'BA History'!C:C))</f>
        <v>21</v>
      </c>
      <c r="K14" s="34">
        <f>COUNTIFS('BA History'!B:B,A14,'BA History'!D:D, 1)</f>
        <v>6</v>
      </c>
      <c r="L14" s="2">
        <f>COUNTIFS('BA History'!B:B,A14,'BA History'!D:D, 0)</f>
        <v>11</v>
      </c>
      <c r="M14" s="75">
        <f>LOOKUP(2, 1/('BA History'!$B:$B=A14), 'BA History'!$AK:$AK)</f>
        <v>0.35294117647058826</v>
      </c>
      <c r="N14" s="34">
        <f>SUMIFS('BA History'!F:F,'BA History'!B:B,A14)</f>
        <v>27</v>
      </c>
      <c r="O14" s="2">
        <f>SUMIFS('BA History'!E:E,'BA History'!B:B,A14)-N14</f>
        <v>42</v>
      </c>
      <c r="P14" s="75">
        <f>LOOKUP(2, 1/('BA History'!$B:$B=A14), 'BA History'!$AI:$AI)</f>
        <v>0.36470588235294121</v>
      </c>
      <c r="Q14" s="34">
        <f>SUMIFS('BA History'!H:H,'BA History'!B:B,A14)</f>
        <v>131</v>
      </c>
      <c r="R14" s="2">
        <f>SUMIFS('BA History'!G:G,'BA History'!B:B,A14)-Q14</f>
        <v>157</v>
      </c>
      <c r="S14" s="89">
        <f>LOOKUP(2, 1/('BA History'!$B:$B=A14), 'BA History'!$AJ:$AJ)</f>
        <v>0.43117647058823533</v>
      </c>
      <c r="T14" s="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History'!$B:$B,$A$14,'BA History'!U:U, 1)</f>
        <v>2</v>
      </c>
      <c r="AE14" s="2">
        <f>COUNTIFS('BA History'!$B:$B,$A$14,'BA History'!V:V, 1)</f>
        <v>0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1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History'!$B:$B,$A$14,'BA History'!AB:AB, 1)</f>
        <v>0</v>
      </c>
      <c r="AL14" s="2">
        <f>COUNTIFS('BA History'!$B:$B,$A$14,'BA History'!AC:AC, 1)</f>
        <v>2</v>
      </c>
      <c r="AM14" s="2">
        <f>COUNTIFS('BA History'!$B:$B,$A$14,'BA History'!AD:AD, 1)</f>
        <v>3</v>
      </c>
      <c r="AN14" s="2">
        <f>COUNTIFS('BA History'!$B:$B,$A$14,'BA History'!AE:AE, 1)</f>
        <v>3</v>
      </c>
      <c r="AO14" s="2">
        <f>COUNTIFS('BA History'!$B:$B,$A$14,'BA History'!AF:AF, 1)</f>
        <v>0</v>
      </c>
      <c r="AP14" s="2">
        <f>COUNTIFS('BA History'!$B:$B,$A$14,'BA History'!AG:AG, 1)</f>
        <v>1</v>
      </c>
    </row>
    <row r="15" spans="1:42" x14ac:dyDescent="0.25">
      <c r="A15" s="2" t="s">
        <v>27</v>
      </c>
      <c r="B15" s="2" t="s">
        <v>79</v>
      </c>
      <c r="C15" s="3" t="s">
        <v>79</v>
      </c>
      <c r="D15" s="2"/>
      <c r="E15" s="2"/>
      <c r="F15" s="2"/>
      <c r="G15" s="34">
        <f>SUMIFS('BA History'!C:C,'BA History'!B:B,A15)</f>
        <v>254</v>
      </c>
      <c r="H15" s="66">
        <f>AVERAGEIFS('BA History'!C:C,'BA History'!B:B,A15)</f>
        <v>12.7</v>
      </c>
      <c r="I15" s="66">
        <f t="array" ref="I15">MEDIAN(IF('BA History'!B:B=A15, 'BA History'!C:C))</f>
        <v>14</v>
      </c>
      <c r="J15" s="35">
        <f t="array" ref="J15">MAX(IF('BA History'!B:B=A15, 'BA History'!C:C))</f>
        <v>20</v>
      </c>
      <c r="K15" s="34">
        <f>COUNTIFS('BA History'!B:B,A15,'BA History'!D:D, 1)</f>
        <v>9</v>
      </c>
      <c r="L15" s="2">
        <f>COUNTIFS('BA History'!B:B,A15,'BA History'!D:D, 0)</f>
        <v>11</v>
      </c>
      <c r="M15" s="75">
        <f>LOOKUP(2, 1/('BA History'!$B:$B=A15), 'BA History'!$AK:$AK)</f>
        <v>0.45</v>
      </c>
      <c r="N15" s="34">
        <f>SUMIFS('BA History'!F:F,'BA History'!B:B,A15)</f>
        <v>39</v>
      </c>
      <c r="O15" s="2">
        <f>SUMIFS('BA History'!E:E,'BA History'!B:B,A15)-N15</f>
        <v>42</v>
      </c>
      <c r="P15" s="75">
        <f>LOOKUP(2, 1/('BA History'!$B:$B=A15), 'BA History'!$AI:$AI)</f>
        <v>0.48749999999999999</v>
      </c>
      <c r="Q15" s="34">
        <f>SUMIFS('BA History'!H:H,'BA History'!B:B,A15)</f>
        <v>155</v>
      </c>
      <c r="R15" s="2">
        <f>SUMIFS('BA History'!G:G,'BA History'!B:B,A15)-Q15</f>
        <v>183</v>
      </c>
      <c r="S15" s="89">
        <f>LOOKUP(2, 1/('BA History'!$B:$B=A15), 'BA History'!$AJ:$AJ)</f>
        <v>0.4539999999999999</v>
      </c>
      <c r="T15" s="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History'!$B:$B,$A$15,'BA History'!U:U, 1)</f>
        <v>6</v>
      </c>
      <c r="AE15" s="2">
        <f>COUNTIFS('BA History'!$B:$B,$A$15,'BA History'!V:V, 1)</f>
        <v>1</v>
      </c>
      <c r="AF15" s="2">
        <f>COUNTIFS('BA History'!$B:$B,$A$15,'BA History'!W:W, 1)</f>
        <v>0</v>
      </c>
      <c r="AG15" s="2">
        <f>COUNTIFS('BA History'!$B:$B,$A$15,'BA History'!X:X, 1)</f>
        <v>0</v>
      </c>
      <c r="AH15" s="2">
        <f>COUNTIFS('BA History'!$B:$B,$A$15,'BA History'!Y:Y, 1)</f>
        <v>1</v>
      </c>
      <c r="AI15" s="2">
        <f>COUNTIFS('BA History'!$B:$B,$A$15,'BA History'!Z:Z, 1)</f>
        <v>5</v>
      </c>
      <c r="AJ15" s="2">
        <f>COUNTIFS('BA History'!$B:$B,$A15,'BA History'!AA:AA, 1)</f>
        <v>1</v>
      </c>
      <c r="AK15" s="2">
        <f>COUNTIFS('BA History'!$B:$B,$A$15,'BA History'!AB:AB, 1)</f>
        <v>1</v>
      </c>
      <c r="AL15" s="2">
        <f>COUNTIFS('BA History'!$B:$B,$A$15,'BA History'!AC:AC, 1)</f>
        <v>6</v>
      </c>
      <c r="AM15" s="2">
        <f>COUNTIFS('BA History'!$B:$B,$A$15,'BA History'!AD:AD, 1)</f>
        <v>3</v>
      </c>
      <c r="AN15" s="2">
        <f>COUNTIFS('BA History'!$B:$B,$A$15,'BA History'!AE:AE, 1)</f>
        <v>1</v>
      </c>
      <c r="AO15" s="2">
        <f>COUNTIFS('BA History'!$B:$B,$A$15,'BA History'!AF:AF, 1)</f>
        <v>2</v>
      </c>
      <c r="AP15" s="2">
        <f>COUNTIFS('BA History'!$B:$B,$A$15,'BA History'!AG:AG, 1)</f>
        <v>1</v>
      </c>
    </row>
    <row r="16" spans="1:42" x14ac:dyDescent="0.25">
      <c r="A16" s="2" t="s">
        <v>74</v>
      </c>
      <c r="B16" s="2" t="s">
        <v>79</v>
      </c>
      <c r="C16" s="3" t="s">
        <v>79</v>
      </c>
      <c r="D16" s="2"/>
      <c r="E16" s="2"/>
      <c r="F16" s="2"/>
      <c r="G16" s="34">
        <f>SUMIFS('BA History'!C:C,'BA History'!B:B,A16)</f>
        <v>9</v>
      </c>
      <c r="H16" s="66">
        <f>AVERAGEIFS('BA History'!C:C,'BA History'!B:B,A16)</f>
        <v>9</v>
      </c>
      <c r="I16" s="66">
        <f t="array" ref="I16">MEDIAN(IF('BA History'!B:B=A16, 'BA History'!C:C))</f>
        <v>9</v>
      </c>
      <c r="J16" s="35">
        <f t="array" ref="J16">MAX(IF('BA History'!B:B=A16, 'BA History'!C:C))</f>
        <v>9</v>
      </c>
      <c r="K16" s="34">
        <f>COUNTIFS('BA History'!B:B,A16,'BA History'!D:D, 1)</f>
        <v>0</v>
      </c>
      <c r="L16" s="2">
        <f>COUNTIFS('BA History'!B:B,A16,'BA History'!D:D, 0)</f>
        <v>1</v>
      </c>
      <c r="M16" s="75">
        <f>LOOKUP(2, 1/('BA History'!$B:$B=A16), 'BA History'!$AK:$AK)</f>
        <v>0</v>
      </c>
      <c r="N16" s="34">
        <f>SUMIFS('BA History'!F:F,'BA History'!B:B,A16)</f>
        <v>1</v>
      </c>
      <c r="O16" s="2">
        <f>SUMIFS('BA History'!E:E,'BA History'!B:B,A16)-N16</f>
        <v>3</v>
      </c>
      <c r="P16" s="75">
        <f>LOOKUP(2, 1/('BA History'!$B:$B=A16), 'BA History'!$AI:$AI)</f>
        <v>0.25</v>
      </c>
      <c r="Q16" s="34">
        <f>SUMIFS('BA History'!H:H,'BA History'!B:B,A16)</f>
        <v>6</v>
      </c>
      <c r="R16" s="2">
        <f>SUMIFS('BA History'!G:G,'BA History'!B:B,A16)-Q16</f>
        <v>9</v>
      </c>
      <c r="S16" s="89">
        <f>LOOKUP(2, 1/('BA History'!$B:$B=A16), 'BA History'!$AJ:$AJ)</f>
        <v>0.4</v>
      </c>
      <c r="T16" s="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History'!$B:$B,$A$16,'BA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History'!$B:$B,$A$16,'BA History'!AB:AB, 1)</f>
        <v>0</v>
      </c>
      <c r="AL16" s="2">
        <f>COUNTIFS('BA History'!$B:$B,$A$16,'BA History'!AC:AC, 1)</f>
        <v>0</v>
      </c>
      <c r="AM16" s="2">
        <f>COUNTIFS('BA History'!$B:$B,$A$16,'BA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</row>
    <row r="17" spans="1:42" x14ac:dyDescent="0.25">
      <c r="A17" s="2" t="s">
        <v>152</v>
      </c>
      <c r="B17" s="2" t="s">
        <v>79</v>
      </c>
      <c r="C17" s="3" t="s">
        <v>79</v>
      </c>
      <c r="D17" s="2"/>
      <c r="E17" s="2"/>
      <c r="F17" s="2"/>
      <c r="G17" s="34">
        <f>SUMIFS('BA History'!C:C,'BA History'!B:B,A17)</f>
        <v>305</v>
      </c>
      <c r="H17" s="66">
        <f>AVERAGEIFS('BA History'!C:C,'BA History'!B:B,A17)</f>
        <v>14.523809523809524</v>
      </c>
      <c r="I17" s="66">
        <f t="array" ref="I17">MEDIAN(IF('BA History'!B:B=A17, 'BA History'!C:C))</f>
        <v>12</v>
      </c>
      <c r="J17" s="35">
        <f t="array" ref="J17">MAX(IF('BA History'!B:B=A17, 'BA History'!C:C))</f>
        <v>37</v>
      </c>
      <c r="K17" s="34">
        <f>COUNTIFS('BA History'!B:B,A17,'BA History'!D:D, 1)</f>
        <v>8</v>
      </c>
      <c r="L17" s="2">
        <f>COUNTIFS('BA History'!B:B,A17,'BA History'!D:D, 0)</f>
        <v>13</v>
      </c>
      <c r="M17" s="75">
        <f>LOOKUP(2, 1/('BA History'!$B:$B=A17), 'BA History'!$AK:$AK)</f>
        <v>0.38095238095238093</v>
      </c>
      <c r="N17" s="34">
        <f>SUMIFS('BA History'!F:F,'BA History'!B:B,A17)</f>
        <v>41</v>
      </c>
      <c r="O17" s="2">
        <f>SUMIFS('BA History'!E:E,'BA History'!B:B,A17)-N17</f>
        <v>50</v>
      </c>
      <c r="P17" s="75">
        <f>LOOKUP(2, 1/('BA History'!$B:$B=A17), 'BA History'!$AI:$AI)</f>
        <v>0.42857142857142855</v>
      </c>
      <c r="Q17" s="34">
        <f>SUMIFS('BA History'!H:H,'BA History'!B:B,A17)</f>
        <v>184</v>
      </c>
      <c r="R17" s="2">
        <f>SUMIFS('BA History'!G:G,'BA History'!B:B,A17)-Q17</f>
        <v>191</v>
      </c>
      <c r="S17" s="89">
        <f>LOOKUP(2, 1/('BA History'!$B:$B=A17), 'BA History'!$AJ:$AJ)</f>
        <v>0.48142857142857143</v>
      </c>
      <c r="T17" s="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4</v>
      </c>
      <c r="W17" s="2">
        <f>COUNTIFS('BA History'!$B:$B,$A$17,'BA History'!N:N, 1)</f>
        <v>3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1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History'!$B:$B,$A$17,'BA History'!U:U, 1)</f>
        <v>1</v>
      </c>
      <c r="AE17" s="2">
        <f>COUNTIFS('BA History'!$B:$B,$A$17,'BA History'!V:V, 1)</f>
        <v>3</v>
      </c>
      <c r="AF17" s="2">
        <f>COUNTIFS('BA History'!$B:$B,$A$17,'BA History'!W:W, 1)</f>
        <v>1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6</v>
      </c>
      <c r="AJ17" s="2">
        <f>COUNTIFS('BA History'!$B:$B,$A17,'BA History'!AA:AA, 1)</f>
        <v>1</v>
      </c>
      <c r="AK17" s="2">
        <f>COUNTIFS('BA History'!$B:$B,$A$17,'BA History'!AB:AB, 1)</f>
        <v>0</v>
      </c>
      <c r="AL17" s="2">
        <f>COUNTIFS('BA History'!$B:$B,$A$17,'BA History'!AC:AC, 1)</f>
        <v>7</v>
      </c>
      <c r="AM17" s="2">
        <f>COUNTIFS('BA History'!$B:$B,$A$17,'BA History'!AD:AD, 1)</f>
        <v>4</v>
      </c>
      <c r="AN17" s="2">
        <f>COUNTIFS('BA History'!$B:$B,$A$17,'BA History'!AE:AE, 1)</f>
        <v>1</v>
      </c>
      <c r="AO17" s="2">
        <f>COUNTIFS('BA History'!$B:$B,$A$17,'BA History'!AF:AF, 1)</f>
        <v>1</v>
      </c>
      <c r="AP17" s="2">
        <f>COUNTIFS('BA History'!$B:$B,$A$17,'BA History'!AG:AG, 1)</f>
        <v>3</v>
      </c>
    </row>
    <row r="18" spans="1:42" x14ac:dyDescent="0.25">
      <c r="A18" s="2" t="s">
        <v>89</v>
      </c>
      <c r="B18" s="2" t="s">
        <v>79</v>
      </c>
      <c r="C18" s="3" t="s">
        <v>79</v>
      </c>
      <c r="D18" s="2"/>
      <c r="E18" s="2"/>
      <c r="F18" s="2"/>
      <c r="G18" s="34">
        <f>SUMIFS('BA History'!C:C,'BA History'!B:B,A18)</f>
        <v>7</v>
      </c>
      <c r="H18" s="66">
        <f>AVERAGEIFS('BA History'!C:C,'BA History'!B:B,A18)</f>
        <v>3.5</v>
      </c>
      <c r="I18" s="66">
        <f t="array" ref="I18">MEDIAN(IF('BA History'!B:B=A18, 'BA History'!C:C))</f>
        <v>3.5</v>
      </c>
      <c r="J18" s="35">
        <f t="array" ref="J18">MAX(IF('BA History'!B:B=A18, 'BA History'!C:C))</f>
        <v>4</v>
      </c>
      <c r="K18" s="34">
        <f>COUNTIFS('BA History'!B:B,A18,'BA History'!D:D, 1)</f>
        <v>0</v>
      </c>
      <c r="L18" s="2">
        <f>COUNTIFS('BA History'!B:B,A18,'BA History'!D:D, 0)</f>
        <v>2</v>
      </c>
      <c r="M18" s="75">
        <f>LOOKUP(2, 1/('BA History'!$B:$B=A18), 'BA History'!$AK:$AK)</f>
        <v>0</v>
      </c>
      <c r="N18" s="34">
        <f>SUMIFS('BA History'!F:F,'BA History'!B:B,A18)</f>
        <v>1</v>
      </c>
      <c r="O18" s="2">
        <f>SUMIFS('BA History'!E:E,'BA History'!B:B,A18)-N18</f>
        <v>6</v>
      </c>
      <c r="P18" s="75">
        <f>LOOKUP(2, 1/('BA History'!$B:$B=A18), 'BA History'!$AI:$AI)</f>
        <v>0.125</v>
      </c>
      <c r="Q18" s="34">
        <f>SUMIFS('BA History'!H:H,'BA History'!B:B,A18)</f>
        <v>9</v>
      </c>
      <c r="R18" s="2">
        <f>SUMIFS('BA History'!G:G,'BA History'!B:B,A18)-Q18</f>
        <v>19</v>
      </c>
      <c r="S18" s="89">
        <f>LOOKUP(2, 1/('BA History'!$B:$B=A18), 'BA History'!$AJ:$AJ)</f>
        <v>0.32</v>
      </c>
      <c r="T18" s="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History'!$B:$B,$A$18,'BA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History'!$B:$B,$A$18,'BA History'!AB:AB, 1)</f>
        <v>0</v>
      </c>
      <c r="AL18" s="2">
        <f>COUNTIFS('BA History'!$B:$B,$A$18,'BA History'!AC:AC, 1)</f>
        <v>0</v>
      </c>
      <c r="AM18" s="2">
        <f>COUNTIFS('BA History'!$B:$B,$A$18,'BA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1</v>
      </c>
      <c r="AP18" s="2">
        <f>COUNTIFS('BA History'!$B:$B,$A$19,'BA History'!AG:AG, 1)</f>
        <v>0</v>
      </c>
    </row>
    <row r="19" spans="1:42" x14ac:dyDescent="0.25">
      <c r="A19" s="2" t="s">
        <v>45</v>
      </c>
      <c r="B19" s="2" t="s">
        <v>79</v>
      </c>
      <c r="C19" s="3" t="s">
        <v>79</v>
      </c>
      <c r="D19" s="2"/>
      <c r="E19" s="2"/>
      <c r="F19" s="2"/>
      <c r="G19" s="34">
        <f>SUMIFS('BA History'!C:C,'BA History'!B:B,A19)</f>
        <v>66</v>
      </c>
      <c r="H19" s="66">
        <f>AVERAGEIFS('BA History'!C:C,'BA History'!B:B,A19)</f>
        <v>9.4285714285714288</v>
      </c>
      <c r="I19" s="66">
        <f t="array" ref="I19">MEDIAN(IF('BA History'!B:B=A19, 'BA History'!C:C))</f>
        <v>11</v>
      </c>
      <c r="J19" s="35">
        <f t="array" ref="J19">MAX(IF('BA History'!B:B=A19, 'BA History'!C:C))</f>
        <v>14</v>
      </c>
      <c r="K19" s="34">
        <f>COUNTIFS('BA History'!B:B,A19,'BA History'!D:D, 1)</f>
        <v>3</v>
      </c>
      <c r="L19" s="2">
        <f>COUNTIFS('BA History'!B:B,A19,'BA History'!D:D, 0)</f>
        <v>4</v>
      </c>
      <c r="M19" s="75">
        <f>LOOKUP(2, 1/('BA History'!$B:$B=A19), 'BA History'!$AK:$AK)</f>
        <v>0.42857142857142855</v>
      </c>
      <c r="N19" s="34">
        <f>SUMIFS('BA History'!F:F,'BA History'!B:B,A19)</f>
        <v>13</v>
      </c>
      <c r="O19" s="2">
        <f>SUMIFS('BA History'!E:E,'BA History'!B:B,A19)-N19</f>
        <v>15</v>
      </c>
      <c r="P19" s="75">
        <f>LOOKUP(2, 1/('BA History'!$B:$B=A19), 'BA History'!$AI:$AI)</f>
        <v>0.45999999999999996</v>
      </c>
      <c r="Q19" s="34">
        <f>SUMIFS('BA History'!H:H,'BA History'!B:B,A19)</f>
        <v>62</v>
      </c>
      <c r="R19" s="2">
        <f>SUMIFS('BA History'!G:G,'BA History'!B:B,A19)-Q19</f>
        <v>66</v>
      </c>
      <c r="S19" s="89">
        <f>LOOKUP(2, 1/('BA History'!$B:$B=A19), 'BA History'!$AJ:$AJ)</f>
        <v>0.48142857142857143</v>
      </c>
      <c r="T19" s="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History'!$B:$B,$A$19,'BA History'!U:U, 1)</f>
        <v>1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2</v>
      </c>
      <c r="AI19" s="2">
        <f>COUNTIFS('BA History'!$B:$B,$A$19,'BA History'!Z:Z, 1)</f>
        <v>1</v>
      </c>
      <c r="AJ19" s="2">
        <f>COUNTIFS('BA History'!$B:$B,$A19,'BA History'!AA:AA, 1)</f>
        <v>0</v>
      </c>
      <c r="AK19" s="2">
        <f>COUNTIFS('BA History'!$B:$B,$A$19,'BA History'!AB:AB, 1)</f>
        <v>1</v>
      </c>
      <c r="AL19" s="2">
        <f>COUNTIFS('BA History'!$B:$B,$A$19,'BA History'!AC:AC, 1)</f>
        <v>2</v>
      </c>
      <c r="AM19" s="2">
        <f>COUNTIFS('BA History'!$B:$B,$A$19,'BA History'!AD:AD, 1)</f>
        <v>2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</row>
    <row r="20" spans="1:42" x14ac:dyDescent="0.25">
      <c r="A20" s="2" t="s">
        <v>50</v>
      </c>
      <c r="B20" s="2" t="s">
        <v>79</v>
      </c>
      <c r="C20" s="3" t="s">
        <v>79</v>
      </c>
      <c r="D20" s="2">
        <v>3</v>
      </c>
      <c r="E20" s="2">
        <v>1</v>
      </c>
      <c r="F20" s="2"/>
      <c r="G20" s="34">
        <f>SUMIFS('BA History'!C:C,'BA History'!B:B,A20)</f>
        <v>1052</v>
      </c>
      <c r="H20" s="66">
        <f>AVERAGEIFS('BA History'!C:C,'BA History'!B:B,A20)</f>
        <v>18.137931034482758</v>
      </c>
      <c r="I20" s="66">
        <f t="array" ref="I20">MEDIAN(IF('BA History'!B:B=A20, 'BA History'!C:C))</f>
        <v>19</v>
      </c>
      <c r="J20" s="35">
        <f t="array" ref="J20">MAX(IF('BA History'!B:B=A20, 'BA History'!C:C))</f>
        <v>31</v>
      </c>
      <c r="K20" s="34">
        <f>COUNTIFS('BA History'!B:B,A20,'BA History'!D:D, 1)</f>
        <v>28</v>
      </c>
      <c r="L20" s="2">
        <f>COUNTIFS('BA History'!B:B,A20,'BA History'!D:D, 0)</f>
        <v>30</v>
      </c>
      <c r="M20" s="75">
        <f>LOOKUP(2, 1/('BA History'!$B:$B=A20), 'BA History'!$AK:$AK)</f>
        <v>0.48275862068965519</v>
      </c>
      <c r="N20" s="34">
        <f>SUMIFS('BA History'!F:F,'BA History'!B:B,A20)</f>
        <v>114</v>
      </c>
      <c r="O20" s="2">
        <f>SUMIFS('BA History'!E:E,'BA History'!B:B,A20)-N20</f>
        <v>117</v>
      </c>
      <c r="P20" s="75">
        <f>LOOKUP(2, 1/('BA History'!$B:$B=A20), 'BA History'!$AI:$AI)</f>
        <v>0.49793103448275866</v>
      </c>
      <c r="Q20" s="34">
        <f>SUMIFS('BA History'!H:H,'BA History'!B:B,A20)</f>
        <v>490</v>
      </c>
      <c r="R20" s="2">
        <f>SUMIFS('BA History'!G:G,'BA History'!B:B,A20)-Q20</f>
        <v>490</v>
      </c>
      <c r="S20" s="89">
        <f>LOOKUP(2, 1/('BA History'!$B:$B=A20), 'BA History'!$AJ:$AJ)</f>
        <v>0.50672413793103432</v>
      </c>
      <c r="T20" s="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History'!$B:$B,$A$20,'BA History'!U:U, 1)</f>
        <v>1</v>
      </c>
      <c r="AE20" s="2">
        <f>COUNTIFS('BA History'!$B:$B,$A$20,'BA History'!V:V, 1)</f>
        <v>9</v>
      </c>
      <c r="AF20" s="2">
        <f>COUNTIFS('BA History'!$B:$B,$A$20,'BA History'!W:W, 1)</f>
        <v>3</v>
      </c>
      <c r="AG20" s="2">
        <f>COUNTIFS('BA History'!$B:$B,$A$20,'BA History'!X:X, 1)</f>
        <v>1</v>
      </c>
      <c r="AH20" s="2">
        <f>COUNTIFS('BA History'!$B:$B,$A$20,'BA History'!Y:Y, 1)</f>
        <v>4</v>
      </c>
      <c r="AI20" s="2">
        <f>COUNTIFS('BA History'!$B:$B,$A$20,'BA History'!Z:Z, 1)</f>
        <v>11</v>
      </c>
      <c r="AJ20" s="2">
        <f>COUNTIFS('BA History'!$B:$B,$A20,'BA History'!AA:AA, 1)</f>
        <v>0</v>
      </c>
      <c r="AK20" s="2">
        <f>COUNTIFS('BA History'!$B:$B,$A$20,'BA History'!AB:AB, 1)</f>
        <v>1</v>
      </c>
      <c r="AL20" s="2">
        <f>COUNTIFS('BA History'!$B:$B,$A$20,'BA History'!AC:AC, 1)</f>
        <v>15</v>
      </c>
      <c r="AM20" s="2">
        <f>COUNTIFS('BA History'!$B:$B,$A$20,'BA History'!AD:AD, 1)</f>
        <v>4</v>
      </c>
      <c r="AN20" s="2">
        <f>COUNTIFS('BA History'!$B:$B,$A$20,'BA History'!AE:AE, 1)</f>
        <v>11</v>
      </c>
      <c r="AO20" s="2">
        <f>COUNTIFS('BA History'!$B:$B,$A$20,'BA History'!AF:AF, 1)</f>
        <v>5</v>
      </c>
      <c r="AP20" s="2">
        <f>COUNTIFS('BA History'!$B:$B,$A$20,'BA History'!AG:AG, 1)</f>
        <v>4</v>
      </c>
    </row>
    <row r="21" spans="1:42" x14ac:dyDescent="0.25">
      <c r="A21" s="2" t="s">
        <v>52</v>
      </c>
      <c r="B21" s="2" t="s">
        <v>79</v>
      </c>
      <c r="C21" s="3" t="s">
        <v>79</v>
      </c>
      <c r="D21" s="2">
        <v>1</v>
      </c>
      <c r="E21" s="2"/>
      <c r="F21" s="2"/>
      <c r="G21" s="34">
        <f>SUMIFS('BA History'!C:C,'BA History'!B:B,A21)</f>
        <v>260</v>
      </c>
      <c r="H21" s="66">
        <f>AVERAGEIFS('BA History'!C:C,'BA History'!B:B,A21)</f>
        <v>15.294117647058824</v>
      </c>
      <c r="I21" s="66">
        <f t="array" ref="I21">MEDIAN(IF('BA History'!B:B=A21, 'BA History'!C:C))</f>
        <v>13</v>
      </c>
      <c r="J21" s="35">
        <f t="array" ref="J21">MAX(IF('BA History'!B:B=A21, 'BA History'!C:C))</f>
        <v>31</v>
      </c>
      <c r="K21" s="34">
        <f>COUNTIFS('BA History'!B:B,A21,'BA History'!D:D, 1)</f>
        <v>6</v>
      </c>
      <c r="L21" s="2">
        <f>COUNTIFS('BA History'!B:B,A21,'BA History'!D:D, 0)</f>
        <v>11</v>
      </c>
      <c r="M21" s="75">
        <f>LOOKUP(2, 1/('BA History'!$B:$B=A21), 'BA History'!$AK:$AK)</f>
        <v>0.35294117647058826</v>
      </c>
      <c r="N21" s="34">
        <f>SUMIFS('BA History'!F:F,'BA History'!B:B,A21)</f>
        <v>33</v>
      </c>
      <c r="O21" s="2">
        <f>SUMIFS('BA History'!E:E,'BA History'!B:B,A21)-N21</f>
        <v>38</v>
      </c>
      <c r="P21" s="75">
        <f>LOOKUP(2, 1/('BA History'!$B:$B=A21), 'BA History'!$AI:$AI)</f>
        <v>0.4882352941176471</v>
      </c>
      <c r="Q21" s="34">
        <f>SUMIFS('BA History'!H:H,'BA History'!B:B,A21)</f>
        <v>138</v>
      </c>
      <c r="R21" s="2">
        <f>SUMIFS('BA History'!G:G,'BA History'!B:B,A21)-Q21</f>
        <v>149</v>
      </c>
      <c r="S21" s="89">
        <f>LOOKUP(2, 1/('BA History'!$B:$B=A21), 'BA History'!$AJ:$AJ)</f>
        <v>0.49176470588235299</v>
      </c>
      <c r="T21" s="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History'!$B:$B,$A$21,'BA History'!U:U, 1)</f>
        <v>5</v>
      </c>
      <c r="AE21" s="2">
        <f>COUNTIFS('BA History'!$B:$B,$A$21,'BA History'!V:V, 1)</f>
        <v>0</v>
      </c>
      <c r="AF21" s="2">
        <f>COUNTIFS('BA History'!$B:$B,$A$21,'BA History'!W:W, 1)</f>
        <v>1</v>
      </c>
      <c r="AG21" s="2">
        <f>COUNTIFS('BA History'!$B:$B,$A$21,'BA History'!X:X, 1)</f>
        <v>0</v>
      </c>
      <c r="AH21" s="2">
        <f>COUNTIFS('BA History'!$B:$B,$A$21,'BA History'!Y:Y, 1)</f>
        <v>1</v>
      </c>
      <c r="AI21" s="2">
        <f>COUNTIFS('BA History'!$B:$B,$A$21,'BA History'!Z:Z, 1)</f>
        <v>4</v>
      </c>
      <c r="AJ21" s="2">
        <f>COUNTIFS('BA History'!$B:$B,$A21,'BA History'!AA:AA, 1)</f>
        <v>1</v>
      </c>
      <c r="AK21" s="2">
        <f>COUNTIFS('BA History'!$B:$B,$A$21,'BA History'!AB:AB, 1)</f>
        <v>0</v>
      </c>
      <c r="AL21" s="2">
        <f>COUNTIFS('BA History'!$B:$B,$A$21,'BA History'!AC:AC, 1)</f>
        <v>5</v>
      </c>
      <c r="AM21" s="2">
        <f>COUNTIFS('BA History'!$B:$B,$A$21,'BA History'!AD:AD, 1)</f>
        <v>4</v>
      </c>
      <c r="AN21" s="2">
        <f>COUNTIFS('BA History'!$B:$B,$A$21,'BA History'!AE:AE, 1)</f>
        <v>1</v>
      </c>
      <c r="AO21" s="2">
        <f>COUNTIFS('BA History'!$B:$B,$A$21,'BA History'!AF:AF, 1)</f>
        <v>0</v>
      </c>
      <c r="AP21" s="2">
        <f>COUNTIFS('BA History'!$B:$B,$A$21,'BA History'!AG:AG, 1)</f>
        <v>0</v>
      </c>
    </row>
    <row r="22" spans="1:42" x14ac:dyDescent="0.25">
      <c r="A22" s="2" t="s">
        <v>44</v>
      </c>
      <c r="B22" s="2" t="s">
        <v>60</v>
      </c>
      <c r="C22" s="3" t="s">
        <v>79</v>
      </c>
      <c r="D22" s="2">
        <v>1</v>
      </c>
      <c r="E22" s="2"/>
      <c r="F22" s="2"/>
      <c r="G22" s="34">
        <f>SUMIFS('BA History'!C:C,'BA History'!B:B,A22)</f>
        <v>1098</v>
      </c>
      <c r="H22" s="66">
        <f>AVERAGEIFS('BA History'!C:C,'BA History'!B:B,A22)</f>
        <v>16.388059701492537</v>
      </c>
      <c r="I22" s="66">
        <f t="array" ref="I22">MEDIAN(IF('BA History'!B:B=A22, 'BA History'!C:C))</f>
        <v>16</v>
      </c>
      <c r="J22" s="35">
        <f t="array" ref="J22">MAX(IF('BA History'!B:B=A22, 'BA History'!C:C))</f>
        <v>36</v>
      </c>
      <c r="K22" s="34">
        <f>COUNTIFS('BA History'!B:B,A22,'BA History'!D:D, 1)</f>
        <v>39</v>
      </c>
      <c r="L22" s="2">
        <f>COUNTIFS('BA History'!B:B,A22,'BA History'!D:D, 0)</f>
        <v>28</v>
      </c>
      <c r="M22" s="75">
        <f>LOOKUP(2, 1/('BA History'!$B:$B=A22), 'BA History'!$AK:$AK)</f>
        <v>0.58208955223880599</v>
      </c>
      <c r="N22" s="34">
        <f>SUMIFS('BA History'!F:F,'BA History'!B:B,A22)</f>
        <v>144</v>
      </c>
      <c r="O22" s="2">
        <f>SUMIFS('BA History'!E:E,'BA History'!B:B,A22)-N22</f>
        <v>121</v>
      </c>
      <c r="P22" s="75">
        <f>LOOKUP(2, 1/('BA History'!$B:$B=A22), 'BA History'!$AI:$AI)</f>
        <v>0.54776119402985068</v>
      </c>
      <c r="Q22" s="34">
        <f>SUMIFS('BA History'!H:H,'BA History'!B:B,A22)</f>
        <v>589</v>
      </c>
      <c r="R22" s="2">
        <f>SUMIFS('BA History'!G:G,'BA History'!B:B,A22)-Q22</f>
        <v>522</v>
      </c>
      <c r="S22" s="89">
        <f>LOOKUP(2, 1/('BA History'!$B:$B=A22), 'BA History'!$AJ:$AJ)</f>
        <v>0.53791044776119412</v>
      </c>
      <c r="T22" s="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History'!$B:$B,$A$22,'BA History'!U:U, 1)</f>
        <v>2</v>
      </c>
      <c r="AE22" s="2">
        <f>COUNTIFS('BA History'!$B:$B,$A$22,'BA History'!V:V, 1)</f>
        <v>6</v>
      </c>
      <c r="AF22" s="2">
        <f>COUNTIFS('BA History'!$B:$B,$A$22,'BA History'!W:W, 1)</f>
        <v>4</v>
      </c>
      <c r="AG22" s="2">
        <f>COUNTIFS('BA History'!$B:$B,$A$22,'BA History'!X:X, 1)</f>
        <v>1</v>
      </c>
      <c r="AH22" s="2">
        <f>COUNTIFS('BA History'!$B:$B,$A$22,'BA History'!Y:Y, 1)</f>
        <v>8</v>
      </c>
      <c r="AI22" s="2">
        <f>COUNTIFS('BA History'!$B:$B,$A$22,'BA History'!Z:Z, 1)</f>
        <v>12</v>
      </c>
      <c r="AJ22" s="2">
        <f>COUNTIFS('BA History'!$B:$B,$A22,'BA History'!AA:AA, 1)</f>
        <v>0</v>
      </c>
      <c r="AK22" s="2">
        <f>COUNTIFS('BA History'!$B:$B,$A$22,'BA History'!AB:AB, 1)</f>
        <v>4</v>
      </c>
      <c r="AL22" s="2">
        <f>COUNTIFS('BA History'!$B:$B,$A$22,'BA History'!AC:AC, 1)</f>
        <v>15</v>
      </c>
      <c r="AM22" s="2">
        <f>COUNTIFS('BA History'!$B:$B,$A$22,'BA History'!AD:AD, 1)</f>
        <v>7</v>
      </c>
      <c r="AN22" s="2">
        <f>COUNTIFS('BA History'!$B:$B,$A$22,'BA History'!AE:AE, 1)</f>
        <v>12</v>
      </c>
      <c r="AO22" s="2">
        <f>COUNTIFS('BA History'!$B:$B,$A$22,'BA History'!AF:AF, 1)</f>
        <v>1</v>
      </c>
      <c r="AP22" s="2">
        <f>COUNTIFS('BA History'!$B:$B,$A$22,'BA History'!AG:AG, 1)</f>
        <v>15</v>
      </c>
    </row>
    <row r="23" spans="1:42" x14ac:dyDescent="0.25">
      <c r="A23" s="2" t="s">
        <v>167</v>
      </c>
      <c r="B23" s="2" t="s">
        <v>79</v>
      </c>
      <c r="C23" s="3" t="s">
        <v>79</v>
      </c>
      <c r="D23" s="2"/>
      <c r="E23" s="2"/>
      <c r="F23" s="2"/>
      <c r="G23" s="34">
        <f>SUMIFS('BA History'!C:C,'BA History'!B:B,A23)</f>
        <v>30</v>
      </c>
      <c r="H23" s="66">
        <f>AVERAGEIFS('BA History'!C:C,'BA History'!B:B,A23)</f>
        <v>10</v>
      </c>
      <c r="I23" s="66">
        <f t="array" ref="I23">MEDIAN(IF('BA History'!B:B=A23, 'BA History'!C:C))</f>
        <v>10</v>
      </c>
      <c r="J23" s="35">
        <f t="array" ref="J23">MAX(IF('BA History'!B:B=A23, 'BA History'!C:C))</f>
        <v>14</v>
      </c>
      <c r="K23" s="34">
        <f>COUNTIFS('BA History'!B:B,A23,'BA History'!D:D, 1)</f>
        <v>1</v>
      </c>
      <c r="L23" s="2">
        <f>COUNTIFS('BA History'!B:B,A23,'BA History'!D:D, 0)</f>
        <v>2</v>
      </c>
      <c r="M23" s="75">
        <f>LOOKUP(2, 1/('BA History'!$B:$B=A23), 'BA History'!$AK:$AK)</f>
        <v>0.33333333333333331</v>
      </c>
      <c r="N23" s="34">
        <f>SUMIFS('BA History'!F:F,'BA History'!B:B,A23)</f>
        <v>6</v>
      </c>
      <c r="O23" s="2">
        <f>SUMIFS('BA History'!E:E,'BA History'!B:B,A23)-N23</f>
        <v>7</v>
      </c>
      <c r="P23" s="75">
        <f>LOOKUP(2, 1/('BA History'!$B:$B=A23), 'BA History'!$AI:$AI)</f>
        <v>0.46666666666666662</v>
      </c>
      <c r="Q23" s="34">
        <f>SUMIFS('BA History'!H:H,'BA History'!B:B,A23)</f>
        <v>27</v>
      </c>
      <c r="R23" s="2">
        <f>SUMIFS('BA History'!G:G,'BA History'!B:B,A23)-Q23</f>
        <v>29</v>
      </c>
      <c r="S23" s="89">
        <f>LOOKUP(2, 1/('BA History'!$B:$B=A23), 'BA History'!$AJ:$AJ)</f>
        <v>0.48333333333333334</v>
      </c>
      <c r="T23" s="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History'!$B:$B,$A$23,'BA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1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History'!$B:$B,$A$23,'BA History'!AB:AB, 1)</f>
        <v>1</v>
      </c>
      <c r="AL23" s="2">
        <f>COUNTIFS('BA History'!$B:$B,$A$23,'BA History'!AC:AC, 1)</f>
        <v>3</v>
      </c>
      <c r="AM23" s="2">
        <f>COUNTIFS('BA History'!$B:$B,$A$23,'BA History'!AD:AD, 1)</f>
        <v>0</v>
      </c>
      <c r="AN23" s="2">
        <f>COUNTIFS('BA History'!$B:$B,$A$23,'BA History'!AE:AE, 1)</f>
        <v>0</v>
      </c>
      <c r="AO23" s="2">
        <f>COUNTIFS('BA History'!$B:$B,$A$23,'BA History'!AF:AF, 1)</f>
        <v>0</v>
      </c>
      <c r="AP23" s="2">
        <f>COUNTIFS('BA History'!$B:$B,$A$23,'BA History'!AG:AG, 1)</f>
        <v>0</v>
      </c>
    </row>
    <row r="24" spans="1:42" x14ac:dyDescent="0.25">
      <c r="A24" s="2" t="s">
        <v>1</v>
      </c>
      <c r="B24" s="1" t="s">
        <v>260</v>
      </c>
      <c r="C24" s="3" t="s">
        <v>79</v>
      </c>
      <c r="D24" s="1">
        <v>2</v>
      </c>
      <c r="E24" s="1">
        <v>2</v>
      </c>
      <c r="F24" s="1"/>
      <c r="G24" s="34">
        <f>SUMIFS('BA History'!C:C,'BA History'!B:B,A24)</f>
        <v>1471</v>
      </c>
      <c r="H24" s="66">
        <f>AVERAGEIFS('BA History'!C:C,'BA History'!B:B,A24)</f>
        <v>26.745454545454546</v>
      </c>
      <c r="I24" s="66">
        <f t="array" ref="I24">MEDIAN(IF('BA History'!B:B=A24, 'BA History'!C:C))</f>
        <v>26</v>
      </c>
      <c r="J24" s="35">
        <f t="array" ref="J24">MAX(IF('BA History'!B:B=A24, 'BA History'!C:C))</f>
        <v>50</v>
      </c>
      <c r="K24" s="34">
        <f>COUNTIFS('BA History'!B:B,A24,'BA History'!D:D, 1)</f>
        <v>29</v>
      </c>
      <c r="L24" s="2">
        <f>COUNTIFS('BA History'!B:B,A24,'BA History'!D:D, 0)</f>
        <v>26</v>
      </c>
      <c r="M24" s="75">
        <f>LOOKUP(2, 1/('BA History'!$B:$B=A24), 'BA History'!$AK:$AK)</f>
        <v>0.52727272727272723</v>
      </c>
      <c r="N24" s="34">
        <f>SUMIFS('BA History'!F:F,'BA History'!B:B,A24)</f>
        <v>112</v>
      </c>
      <c r="O24" s="2">
        <f>SUMIFS('BA History'!E:E,'BA History'!B:B,A24)-N24</f>
        <v>107</v>
      </c>
      <c r="P24" s="75">
        <f>LOOKUP(2, 1/('BA History'!$B:$B=A24), 'BA History'!$AI:$AI)</f>
        <v>0.51272727272727281</v>
      </c>
      <c r="Q24" s="34">
        <f>SUMIFS('BA History'!H:H,'BA History'!B:B,A24)</f>
        <v>454</v>
      </c>
      <c r="R24" s="2">
        <f>SUMIFS('BA History'!G:G,'BA History'!B:B,A24)-Q24</f>
        <v>452</v>
      </c>
      <c r="S24" s="89">
        <f>LOOKUP(2, 1/('BA History'!$B:$B=A24), 'BA History'!$AJ:$AJ)</f>
        <v>0.5047272727272728</v>
      </c>
      <c r="T24" s="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History'!$B:$B,$A$24,'BA History'!U:U, 1)</f>
        <v>2</v>
      </c>
      <c r="AE24" s="2">
        <f>COUNTIFS('BA History'!$B:$B,$A$24,'BA History'!V:V, 1)</f>
        <v>6</v>
      </c>
      <c r="AF24" s="2">
        <f>COUNTIFS('BA History'!$B:$B,$A$24,'BA History'!W:W, 1)</f>
        <v>2</v>
      </c>
      <c r="AG24" s="2">
        <f>COUNTIFS('BA History'!$B:$B,$A$24,'BA History'!X:X, 1)</f>
        <v>0</v>
      </c>
      <c r="AH24" s="2">
        <f>COUNTIFS('BA History'!$B:$B,$A$24,'BA History'!Y:Y, 1)</f>
        <v>8</v>
      </c>
      <c r="AI24" s="2">
        <f>COUNTIFS('BA History'!$B:$B,$A$24,'BA History'!Z:Z, 1)</f>
        <v>11</v>
      </c>
      <c r="AJ24" s="2">
        <f>COUNTIFS('BA History'!$B:$B,$A24,'BA History'!AA:AA, 1)</f>
        <v>0</v>
      </c>
      <c r="AK24" s="2">
        <f>COUNTIFS('BA History'!$B:$B,$A$24,'BA History'!AB:AB, 1)</f>
        <v>1</v>
      </c>
      <c r="AL24" s="2">
        <f>COUNTIFS('BA History'!$B:$B,$A$24,'BA History'!AC:AC, 1)</f>
        <v>10</v>
      </c>
      <c r="AM24" s="2">
        <f>COUNTIFS('BA History'!$B:$B,$A$24,'BA History'!AD:AD, 1)</f>
        <v>5</v>
      </c>
      <c r="AN24" s="2">
        <f>COUNTIFS('BA History'!$B:$B,$A$24,'BA History'!AE:AE, 1)</f>
        <v>14</v>
      </c>
      <c r="AO24" s="2">
        <f>COUNTIFS('BA History'!$B:$B,$A$24,'BA History'!AF:AF, 1)</f>
        <v>1</v>
      </c>
      <c r="AP24" s="2">
        <f>COUNTIFS('BA History'!$B:$B,$A$24,'BA History'!AG:AG, 1)</f>
        <v>8</v>
      </c>
    </row>
    <row r="25" spans="1:42" ht="15.75" x14ac:dyDescent="0.25">
      <c r="A25" s="2" t="s">
        <v>151</v>
      </c>
      <c r="B25" s="95" t="s">
        <v>79</v>
      </c>
      <c r="C25" s="3" t="s">
        <v>79</v>
      </c>
      <c r="D25" s="95"/>
      <c r="E25" s="95"/>
      <c r="F25" s="95"/>
      <c r="G25" s="34">
        <f>SUMIFS('BA History'!C:C,'BA History'!B:B,A25)</f>
        <v>7</v>
      </c>
      <c r="H25" s="66">
        <f>AVERAGEIFS('BA History'!C:C,'BA History'!B:B,A25)</f>
        <v>7</v>
      </c>
      <c r="I25" s="66">
        <f t="array" ref="I25">MEDIAN(IF('BA History'!B:B=A25, 'BA History'!C:C))</f>
        <v>7</v>
      </c>
      <c r="J25" s="35">
        <f t="array" ref="J25">MAX(IF('BA History'!B:B=A25, 'BA History'!C:C))</f>
        <v>7</v>
      </c>
      <c r="K25" s="34">
        <f>COUNTIFS('BA History'!B:B,A25,'BA History'!D:D, 1)</f>
        <v>0</v>
      </c>
      <c r="L25" s="2">
        <f>COUNTIFS('BA History'!B:B,A25,'BA History'!D:D, 0)</f>
        <v>1</v>
      </c>
      <c r="M25" s="75">
        <f>LOOKUP(2, 1/('BA History'!$B:$B=A25), 'BA History'!$AK:$AK)</f>
        <v>0</v>
      </c>
      <c r="N25" s="34">
        <f>SUMIFS('BA History'!F:F,'BA History'!B:B,A25)</f>
        <v>1</v>
      </c>
      <c r="O25" s="2">
        <f>SUMIFS('BA History'!E:E,'BA History'!B:B,A25)-N25</f>
        <v>4</v>
      </c>
      <c r="P25" s="75">
        <f>LOOKUP(2, 1/('BA History'!$B:$B=A25), 'BA History'!$AI:$AI)</f>
        <v>0.2</v>
      </c>
      <c r="Q25" s="34">
        <f>SUMIFS('BA History'!H:H,'BA History'!B:B,A25)</f>
        <v>5</v>
      </c>
      <c r="R25" s="2">
        <f>SUMIFS('BA History'!G:G,'BA History'!B:B,A25)-Q25</f>
        <v>14</v>
      </c>
      <c r="S25" s="89">
        <f>LOOKUP(2, 1/('BA History'!$B:$B=A25), 'BA History'!$AJ:$AJ)</f>
        <v>0.26</v>
      </c>
      <c r="T25" s="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History'!$B:$B,$A$25,'BA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History'!$B:$B,$A$25,'BA History'!AB:AB, 1)</f>
        <v>0</v>
      </c>
      <c r="AL25" s="2">
        <f>COUNTIFS('BA History'!$B:$B,$A$25,'BA History'!AC:AC, 1)</f>
        <v>0</v>
      </c>
      <c r="AM25" s="2">
        <f>COUNTIFS('BA History'!$B:$B,$A$25,'BA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</row>
    <row r="26" spans="1:42" ht="15.75" x14ac:dyDescent="0.25">
      <c r="A26" s="2" t="s">
        <v>150</v>
      </c>
      <c r="B26" s="95" t="s">
        <v>79</v>
      </c>
      <c r="C26" s="3" t="s">
        <v>79</v>
      </c>
      <c r="D26" s="95">
        <v>3</v>
      </c>
      <c r="E26" s="95">
        <v>2</v>
      </c>
      <c r="F26" s="95"/>
      <c r="G26" s="34">
        <f>SUMIFS('BA History'!C:C,'BA History'!B:B,A26)</f>
        <v>868</v>
      </c>
      <c r="H26" s="66">
        <f>AVERAGEIFS('BA History'!C:C,'BA History'!B:B,A26)</f>
        <v>19.727272727272727</v>
      </c>
      <c r="I26" s="66">
        <f t="array" ref="I26">MEDIAN(IF('BA History'!B:B=A26, 'BA History'!C:C))</f>
        <v>19</v>
      </c>
      <c r="J26" s="35">
        <f t="array" ref="J26">MAX(IF('BA History'!B:B=A26, 'BA History'!C:C))</f>
        <v>33</v>
      </c>
      <c r="K26" s="34">
        <f>COUNTIFS('BA History'!B:B,A26,'BA History'!D:D, 1)</f>
        <v>26</v>
      </c>
      <c r="L26" s="2">
        <f>COUNTIFS('BA History'!B:B,A26,'BA History'!D:D, 0)</f>
        <v>18</v>
      </c>
      <c r="M26" s="75">
        <f>LOOKUP(2, 1/('BA History'!$B:$B=A26), 'BA History'!$AK:$AK)</f>
        <v>0.59090909090909094</v>
      </c>
      <c r="N26" s="34">
        <f>SUMIFS('BA History'!F:F,'BA History'!B:B,A26)</f>
        <v>98</v>
      </c>
      <c r="O26" s="2">
        <f>SUMIFS('BA History'!E:E,'BA History'!B:B,A26)-N26</f>
        <v>82</v>
      </c>
      <c r="P26" s="75">
        <f>LOOKUP(2, 1/('BA History'!$B:$B=A26), 'BA History'!$AI:$AI)</f>
        <v>0.54772727272727273</v>
      </c>
      <c r="Q26" s="34">
        <f>SUMIFS('BA History'!H:H,'BA History'!B:B,A26)</f>
        <v>386</v>
      </c>
      <c r="R26" s="2">
        <f>SUMIFS('BA History'!G:G,'BA History'!B:B,A26)-Q26</f>
        <v>350</v>
      </c>
      <c r="S26" s="89">
        <f>LOOKUP(2, 1/('BA History'!$B:$B=A26), 'BA History'!$AJ:$AJ)</f>
        <v>0.5331818181818182</v>
      </c>
      <c r="T26" s="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14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History'!$B:$B,$A$26,'BA History'!U:U, 1)</f>
        <v>4</v>
      </c>
      <c r="AE26" s="2">
        <f>COUNTIFS('BA History'!$B:$B,$A$26,'BA History'!V:V, 1)</f>
        <v>5</v>
      </c>
      <c r="AF26" s="2">
        <f>COUNTIFS('BA History'!$B:$B,$A$26,'BA History'!W:W, 1)</f>
        <v>4</v>
      </c>
      <c r="AG26" s="2">
        <f>COUNTIFS('BA History'!$B:$B,$A$26,'BA History'!X:X, 1)</f>
        <v>0</v>
      </c>
      <c r="AH26" s="2">
        <f>COUNTIFS('BA History'!$B:$B,$A$26,'BA History'!Y:Y, 1)</f>
        <v>6</v>
      </c>
      <c r="AI26" s="2">
        <f>COUNTIFS('BA History'!$B:$B,$A$26,'BA History'!Z:Z, 1)</f>
        <v>12</v>
      </c>
      <c r="AJ26" s="2">
        <f>COUNTIFS('BA History'!$B:$B,$A26,'BA History'!AA:AA, 1)</f>
        <v>1</v>
      </c>
      <c r="AK26" s="2">
        <f>COUNTIFS('BA History'!$B:$B,$A$26,'BA History'!AB:AB, 1)</f>
        <v>1</v>
      </c>
      <c r="AL26" s="2">
        <f>COUNTIFS('BA History'!$B:$B,$A$26,'BA History'!AC:AC, 1)</f>
        <v>14</v>
      </c>
      <c r="AM26" s="2">
        <f>COUNTIFS('BA History'!$B:$B,$A$26,'BA History'!AD:AD, 1)</f>
        <v>2</v>
      </c>
      <c r="AN26" s="2">
        <f>COUNTIFS('BA History'!$B:$B,$A$26,'BA History'!AE:AE, 1)</f>
        <v>7</v>
      </c>
      <c r="AO26" s="2">
        <f>COUNTIFS('BA History'!$B:$B,$A$26,'BA History'!AF:AF, 1)</f>
        <v>0</v>
      </c>
      <c r="AP26" s="2">
        <f>COUNTIFS('BA History'!$B:$B,$A$26,'BA History'!AG:AG, 1)</f>
        <v>6</v>
      </c>
    </row>
    <row r="27" spans="1:42" x14ac:dyDescent="0.25">
      <c r="A27" s="2" t="s">
        <v>46</v>
      </c>
      <c r="B27" s="1" t="s">
        <v>158</v>
      </c>
      <c r="C27" s="3" t="s">
        <v>79</v>
      </c>
      <c r="D27" s="1"/>
      <c r="E27" s="1"/>
      <c r="F27" s="1"/>
      <c r="G27" s="34">
        <f>SUMIFS('BA History'!C:C,'BA History'!B:B,A27)</f>
        <v>571</v>
      </c>
      <c r="H27" s="66">
        <f>AVERAGEIFS('BA History'!C:C,'BA History'!B:B,A27)</f>
        <v>17.303030303030305</v>
      </c>
      <c r="I27" s="66">
        <f t="array" ref="I27">MEDIAN(IF('BA History'!B:B=A27, 'BA History'!C:C))</f>
        <v>17</v>
      </c>
      <c r="J27" s="35">
        <f t="array" ref="J27">MAX(IF('BA History'!B:B=A27, 'BA History'!C:C))</f>
        <v>34</v>
      </c>
      <c r="K27" s="34">
        <f>COUNTIFS('BA History'!B:B,A27,'BA History'!D:D, 1)</f>
        <v>10</v>
      </c>
      <c r="L27" s="2">
        <f>COUNTIFS('BA History'!B:B,A27,'BA History'!D:D, 0)</f>
        <v>23</v>
      </c>
      <c r="M27" s="75">
        <f>LOOKUP(2, 1/('BA History'!$B:$B=A27), 'BA History'!$AK:$AK)</f>
        <v>0.30303030303030304</v>
      </c>
      <c r="N27" s="34">
        <f>SUMIFS('BA History'!F:F,'BA History'!B:B,A27)</f>
        <v>55</v>
      </c>
      <c r="O27" s="2">
        <f>SUMIFS('BA History'!E:E,'BA History'!B:B,A27)-N27</f>
        <v>84</v>
      </c>
      <c r="P27" s="75">
        <f>LOOKUP(2, 1/('BA History'!$B:$B=A27), 'BA History'!$AI:$AI)</f>
        <v>0.37272727272727268</v>
      </c>
      <c r="Q27" s="34">
        <f>SUMIFS('BA History'!H:H,'BA History'!B:B,A27)</f>
        <v>258</v>
      </c>
      <c r="R27" s="2">
        <f>SUMIFS('BA History'!G:G,'BA History'!B:B,A27)-Q27</f>
        <v>318</v>
      </c>
      <c r="S27" s="89">
        <f>LOOKUP(2, 1/('BA History'!$B:$B=A27), 'BA History'!$AJ:$AJ)</f>
        <v>0.43212121212121213</v>
      </c>
      <c r="T27" s="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History'!$B:$B,$A$27,'BA History'!U:U, 1)</f>
        <v>1</v>
      </c>
      <c r="AE27" s="2">
        <f>COUNTIFS('BA History'!$B:$B,$A$27,'BA History'!V:V, 1)</f>
        <v>1</v>
      </c>
      <c r="AF27" s="2">
        <f>COUNTIFS('BA History'!$B:$B,$A$27,'BA History'!W:W, 1)</f>
        <v>3</v>
      </c>
      <c r="AG27" s="2">
        <f>COUNTIFS('BA History'!$B:$B,$A$27,'BA History'!X:X, 1)</f>
        <v>1</v>
      </c>
      <c r="AH27" s="2">
        <f>COUNTIFS('BA History'!$B:$B,$A$27,'BA History'!Y:Y, 1)</f>
        <v>1</v>
      </c>
      <c r="AI27" s="2">
        <f>COUNTIFS('BA History'!$B:$B,$A$27,'BA History'!Z:Z, 1)</f>
        <v>7</v>
      </c>
      <c r="AJ27" s="2">
        <f>COUNTIFS('BA History'!$B:$B,$A27,'BA History'!AA:AA, 1)</f>
        <v>0</v>
      </c>
      <c r="AK27" s="2">
        <f>COUNTIFS('BA History'!$B:$B,$A$27,'BA History'!AB:AB, 1)</f>
        <v>2</v>
      </c>
      <c r="AL27" s="2">
        <f>COUNTIFS('BA History'!$B:$B,$A$27,'BA History'!AC:AC, 1)</f>
        <v>6</v>
      </c>
      <c r="AM27" s="2">
        <f>COUNTIFS('BA History'!$B:$B,$A$27,'BA History'!AD:AD, 1)</f>
        <v>1</v>
      </c>
      <c r="AN27" s="2">
        <f>COUNTIFS('BA History'!$B:$B,$A$27,'BA History'!AE:AE, 1)</f>
        <v>3</v>
      </c>
      <c r="AO27" s="2">
        <f>COUNTIFS('BA History'!$B:$B,$A$27,'BA History'!AF:AF, 1)</f>
        <v>3</v>
      </c>
      <c r="AP27" s="2">
        <f>COUNTIFS('BA History'!$B:$B,$A$27,'BA History'!AG:AG, 1)</f>
        <v>4</v>
      </c>
    </row>
    <row r="28" spans="1:42" x14ac:dyDescent="0.25">
      <c r="A28" s="2" t="s">
        <v>28</v>
      </c>
      <c r="B28" s="2" t="s">
        <v>79</v>
      </c>
      <c r="C28" s="3" t="s">
        <v>79</v>
      </c>
      <c r="D28" s="2"/>
      <c r="E28" s="2"/>
      <c r="F28" s="2"/>
      <c r="G28" s="34">
        <f>SUMIFS('BA History'!C:C,'BA History'!B:B,A28)</f>
        <v>418</v>
      </c>
      <c r="H28" s="66">
        <f>AVERAGEIFS('BA History'!C:C,'BA History'!B:B,A28)</f>
        <v>13.483870967741936</v>
      </c>
      <c r="I28" s="66">
        <f t="array" ref="I28">MEDIAN(IF('BA History'!B:B=A28, 'BA History'!C:C))</f>
        <v>14</v>
      </c>
      <c r="J28" s="35">
        <f t="array" ref="J28">MAX(IF('BA History'!B:B=A28, 'BA History'!C:C))</f>
        <v>25</v>
      </c>
      <c r="K28" s="34">
        <f>COUNTIFS('BA History'!B:B,A28,'BA History'!D:D, 1)</f>
        <v>13</v>
      </c>
      <c r="L28" s="2">
        <f>COUNTIFS('BA History'!B:B,A28,'BA History'!D:D, 0)</f>
        <v>18</v>
      </c>
      <c r="M28" s="75">
        <f>LOOKUP(2, 1/('BA History'!$B:$B=A28), 'BA History'!$AK:$AK)</f>
        <v>0.41935483870967744</v>
      </c>
      <c r="N28" s="34">
        <f>SUMIFS('BA History'!F:F,'BA History'!B:B,A28)</f>
        <v>53</v>
      </c>
      <c r="O28" s="2">
        <f>SUMIFS('BA History'!E:E,'BA History'!B:B,A28)-N28</f>
        <v>64</v>
      </c>
      <c r="P28" s="75">
        <f>LOOKUP(2, 1/('BA History'!$B:$B=A28), 'BA History'!$AI:$AI)</f>
        <v>0.45580645161290317</v>
      </c>
      <c r="Q28" s="34">
        <f>SUMIFS('BA History'!H:H,'BA History'!B:B,A28)</f>
        <v>225</v>
      </c>
      <c r="R28" s="2">
        <f>SUMIFS('BA History'!G:G,'BA History'!B:B,A28)-Q28</f>
        <v>250</v>
      </c>
      <c r="S28" s="89">
        <f>LOOKUP(2, 1/('BA History'!$B:$B=A28), 'BA History'!$AJ:$AJ)</f>
        <v>0.46838709677419349</v>
      </c>
      <c r="T28" s="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History'!$B:$B,$A$28,'BA History'!U:U, 1)</f>
        <v>3</v>
      </c>
      <c r="AE28" s="2">
        <f>COUNTIFS('BA History'!$B:$B,$A$28,'BA History'!V:V, 1)</f>
        <v>2</v>
      </c>
      <c r="AF28" s="2">
        <f>COUNTIFS('BA History'!$B:$B,$A$28,'BA History'!W:W, 1)</f>
        <v>0</v>
      </c>
      <c r="AG28" s="2">
        <f>COUNTIFS('BA History'!$B:$B,$A$28,'BA History'!X:X, 1)</f>
        <v>1</v>
      </c>
      <c r="AH28" s="2">
        <f>COUNTIFS('BA History'!$B:$B,$A$28,'BA History'!Y:Y, 1)</f>
        <v>3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History'!$B:$B,$A$28,'BA History'!AB:AB, 1)</f>
        <v>2</v>
      </c>
      <c r="AL28" s="2">
        <f>COUNTIFS('BA History'!$B:$B,$A$28,'BA History'!AC:AC, 1)</f>
        <v>4</v>
      </c>
      <c r="AM28" s="2">
        <f>COUNTIFS('BA History'!$B:$B,$A$28,'BA History'!AD:AD, 1)</f>
        <v>3</v>
      </c>
      <c r="AN28" s="2">
        <f>COUNTIFS('BA History'!$B:$B,$A$28,'BA History'!AE:AE, 1)</f>
        <v>6</v>
      </c>
      <c r="AO28" s="2">
        <f>COUNTIFS('BA History'!$B:$B,$A$28,'BA History'!AF:AF, 1)</f>
        <v>0</v>
      </c>
      <c r="AP28" s="2">
        <f>COUNTIFS('BA History'!$B:$B,$A$28,'BA History'!AG:AG, 1)</f>
        <v>1</v>
      </c>
    </row>
    <row r="29" spans="1:42" x14ac:dyDescent="0.25">
      <c r="A29" s="2" t="s">
        <v>53</v>
      </c>
      <c r="B29" s="2" t="s">
        <v>79</v>
      </c>
      <c r="C29" s="3" t="s">
        <v>79</v>
      </c>
      <c r="D29" s="2">
        <v>1</v>
      </c>
      <c r="E29" s="2"/>
      <c r="F29" s="2"/>
      <c r="G29" s="34">
        <f>SUMIFS('BA History'!C:C,'BA History'!B:B,A29)</f>
        <v>544</v>
      </c>
      <c r="H29" s="66">
        <f>AVERAGEIFS('BA History'!C:C,'BA History'!B:B,A29)</f>
        <v>15.542857142857143</v>
      </c>
      <c r="I29" s="66">
        <f t="array" ref="I29">MEDIAN(IF('BA History'!B:B=A29, 'BA History'!C:C))</f>
        <v>15</v>
      </c>
      <c r="J29" s="35">
        <f t="array" ref="J29">MAX(IF('BA History'!B:B=A29, 'BA History'!C:C))</f>
        <v>36</v>
      </c>
      <c r="K29" s="34">
        <f>COUNTIFS('BA History'!B:B,A29,'BA History'!D:D, 1)</f>
        <v>15</v>
      </c>
      <c r="L29" s="2">
        <f>COUNTIFS('BA History'!B:B,A29,'BA History'!D:D, 0)</f>
        <v>20</v>
      </c>
      <c r="M29" s="75">
        <f>LOOKUP(2, 1/('BA History'!$B:$B=A29), 'BA History'!$AK:$AK)</f>
        <v>0.42857142857142855</v>
      </c>
      <c r="N29" s="34">
        <f>SUMIFS('BA History'!F:F,'BA History'!B:B,A29)</f>
        <v>66</v>
      </c>
      <c r="O29" s="2">
        <f>SUMIFS('BA History'!E:E,'BA History'!B:B,A29)-N29</f>
        <v>68</v>
      </c>
      <c r="P29" s="75">
        <f>LOOKUP(2, 1/('BA History'!$B:$B=A29), 'BA History'!$AI:$AI)</f>
        <v>0.50714285714285712</v>
      </c>
      <c r="Q29" s="34">
        <f>SUMIFS('BA History'!H:H,'BA History'!B:B,A29)</f>
        <v>271</v>
      </c>
      <c r="R29" s="2">
        <f>SUMIFS('BA History'!G:G,'BA History'!B:B,A29)-Q29</f>
        <v>281</v>
      </c>
      <c r="S29" s="89">
        <f>LOOKUP(2, 1/('BA History'!$B:$B=A29), 'BA History'!$AJ:$AJ)</f>
        <v>0.49571428571428577</v>
      </c>
      <c r="T29" s="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History'!$B:$B,$A$29,'BA History'!U:U, 1)</f>
        <v>1</v>
      </c>
      <c r="AE29" s="2">
        <f>COUNTIFS('BA History'!$B:$B,$A$29,'BA History'!V:V, 1)</f>
        <v>3</v>
      </c>
      <c r="AF29" s="2">
        <f>COUNTIFS('BA History'!$B:$B,$A$29,'BA History'!W:W, 1)</f>
        <v>2</v>
      </c>
      <c r="AG29" s="2">
        <f>COUNTIFS('BA History'!$B:$B,$A$29,'BA History'!X:X, 1)</f>
        <v>1</v>
      </c>
      <c r="AH29" s="2">
        <f>COUNTIFS('BA History'!$B:$B,$A$29,'BA History'!Y:Y, 1)</f>
        <v>4</v>
      </c>
      <c r="AI29" s="2">
        <f>COUNTIFS('BA History'!$B:$B,$A$29,'BA History'!Z:Z, 1)</f>
        <v>12</v>
      </c>
      <c r="AJ29" s="2">
        <f>COUNTIFS('BA History'!$B:$B,$A29,'BA History'!AA:AA, 1)</f>
        <v>0</v>
      </c>
      <c r="AK29" s="2">
        <f>COUNTIFS('BA History'!$B:$B,$A$29,'BA History'!AB:AB, 1)</f>
        <v>1</v>
      </c>
      <c r="AL29" s="2">
        <f>COUNTIFS('BA History'!$B:$B,$A$29,'BA History'!AC:AC, 1)</f>
        <v>9</v>
      </c>
      <c r="AM29" s="2">
        <f>COUNTIFS('BA History'!$B:$B,$A$29,'BA History'!AD:AD, 1)</f>
        <v>3</v>
      </c>
      <c r="AN29" s="2">
        <f>COUNTIFS('BA History'!$B:$B,$A$29,'BA History'!AE:AE, 1)</f>
        <v>2</v>
      </c>
      <c r="AO29" s="2">
        <f>COUNTIFS('BA History'!$B:$B,$A$29,'BA History'!AF:AF, 1)</f>
        <v>1</v>
      </c>
      <c r="AP29" s="2">
        <f>COUNTIFS('BA History'!$B:$B,$A$29,'BA History'!AG:AG, 1)</f>
        <v>7</v>
      </c>
    </row>
    <row r="30" spans="1:42" x14ac:dyDescent="0.25">
      <c r="A30" s="2" t="s">
        <v>51</v>
      </c>
      <c r="B30" s="2" t="s">
        <v>79</v>
      </c>
      <c r="C30" s="3" t="s">
        <v>79</v>
      </c>
      <c r="D30" s="2"/>
      <c r="E30" s="2"/>
      <c r="F30" s="2"/>
      <c r="G30" s="34">
        <f>SUMIFS('BA History'!C:C,'BA History'!B:B,A30)</f>
        <v>21</v>
      </c>
      <c r="H30" s="66">
        <f>AVERAGEIFS('BA History'!C:C,'BA History'!B:B,A30)</f>
        <v>10.5</v>
      </c>
      <c r="I30" s="66">
        <f t="array" ref="I30">MEDIAN(IF('BA History'!B:B=A30, 'BA History'!C:C))</f>
        <v>10.5</v>
      </c>
      <c r="J30" s="35">
        <f t="array" ref="J30">MAX(IF('BA History'!B:B=A30, 'BA History'!C:C))</f>
        <v>16</v>
      </c>
      <c r="K30" s="34">
        <f>COUNTIFS('BA History'!B:B,A30,'BA History'!D:D, 1)</f>
        <v>1</v>
      </c>
      <c r="L30" s="2">
        <f>COUNTIFS('BA History'!B:B,A30,'BA History'!D:D, 0)</f>
        <v>1</v>
      </c>
      <c r="M30" s="75">
        <f>LOOKUP(2, 1/('BA History'!$B:$B=A30), 'BA History'!$AK:$AK)</f>
        <v>0.5</v>
      </c>
      <c r="N30" s="34">
        <f>SUMIFS('BA History'!F:F,'BA History'!B:B,A30)</f>
        <v>2</v>
      </c>
      <c r="O30" s="2">
        <f>SUMIFS('BA History'!E:E,'BA History'!B:B,A30)-N30</f>
        <v>4</v>
      </c>
      <c r="P30" s="75">
        <f>LOOKUP(2, 1/('BA History'!$B:$B=A30), 'BA History'!$AI:$AI)</f>
        <v>0.33500000000000002</v>
      </c>
      <c r="Q30" s="34">
        <f>SUMIFS('BA History'!H:H,'BA History'!B:B,A30)</f>
        <v>10</v>
      </c>
      <c r="R30" s="2">
        <f>SUMIFS('BA History'!G:G,'BA History'!B:B,A30)-Q30</f>
        <v>16</v>
      </c>
      <c r="S30" s="89">
        <f>LOOKUP(2, 1/('BA History'!$B:$B=A30), 'BA History'!$AJ:$AJ)</f>
        <v>0.35499999999999998</v>
      </c>
      <c r="T30" s="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History'!$B:$B,$A$30,'BA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1</v>
      </c>
      <c r="AI30" s="2">
        <f>COUNTIFS('BA History'!$B:$B,$A$30,'BA History'!Z:Z, 1)</f>
        <v>0</v>
      </c>
      <c r="AJ30" s="2">
        <f>COUNTIFS('BA History'!$B:$B,$A30,'BA History'!AA:AA, 1)</f>
        <v>0</v>
      </c>
      <c r="AK30" s="2">
        <f>COUNTIFS('BA History'!$B:$B,$A$30,'BA History'!AB:AB, 1)</f>
        <v>0</v>
      </c>
      <c r="AL30" s="2">
        <f>COUNTIFS('BA History'!$B:$B,$A$30,'BA History'!AC:AC, 1)</f>
        <v>0</v>
      </c>
      <c r="AM30" s="2">
        <f>COUNTIFS('BA History'!$B:$B,$A$30,'BA History'!AD:AD, 1)</f>
        <v>1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0</v>
      </c>
    </row>
    <row r="31" spans="1:42" x14ac:dyDescent="0.25">
      <c r="A31" s="2" t="s">
        <v>47</v>
      </c>
      <c r="B31" s="2" t="s">
        <v>79</v>
      </c>
      <c r="C31" s="3" t="s">
        <v>79</v>
      </c>
      <c r="D31" s="2"/>
      <c r="E31" s="2"/>
      <c r="F31" s="2"/>
      <c r="G31" s="34">
        <f>SUMIFS('BA History'!C:C,'BA History'!B:B,A31)</f>
        <v>80</v>
      </c>
      <c r="H31" s="66">
        <f>AVERAGEIFS('BA History'!C:C,'BA History'!B:B,A31)</f>
        <v>7.2727272727272725</v>
      </c>
      <c r="I31" s="66">
        <f t="array" ref="I31">MEDIAN(IF('BA History'!B:B=A31, 'BA History'!C:C))</f>
        <v>8</v>
      </c>
      <c r="J31" s="35">
        <f t="array" ref="J31">MAX(IF('BA History'!B:B=A31, 'BA History'!C:C))</f>
        <v>11</v>
      </c>
      <c r="K31" s="34">
        <f>COUNTIFS('BA History'!B:B,A31,'BA History'!D:D, 1)</f>
        <v>4</v>
      </c>
      <c r="L31" s="2">
        <f>COUNTIFS('BA History'!B:B,A31,'BA History'!D:D, 0)</f>
        <v>7</v>
      </c>
      <c r="M31" s="75">
        <f>LOOKUP(2, 1/('BA History'!$B:$B=A31), 'BA History'!$AK:$AK)</f>
        <v>0.36363636363636365</v>
      </c>
      <c r="N31" s="34">
        <f>SUMIFS('BA History'!F:F,'BA History'!B:B,A31)</f>
        <v>21</v>
      </c>
      <c r="O31" s="2">
        <f>SUMIFS('BA History'!E:E,'BA History'!B:B,A31)-N31</f>
        <v>25</v>
      </c>
      <c r="P31" s="75">
        <f>LOOKUP(2, 1/('BA History'!$B:$B=A31), 'BA History'!$AI:$AI)</f>
        <v>0.45909090909090905</v>
      </c>
      <c r="Q31" s="34">
        <f>SUMIFS('BA History'!H:H,'BA History'!B:B,A31)</f>
        <v>87</v>
      </c>
      <c r="R31" s="2">
        <f>SUMIFS('BA History'!G:G,'BA History'!B:B,A31)-Q31</f>
        <v>96</v>
      </c>
      <c r="S31" s="89">
        <f>LOOKUP(2, 1/('BA History'!$B:$B=A31), 'BA History'!$AJ:$AJ)</f>
        <v>0.48454545454545456</v>
      </c>
      <c r="T31" s="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History'!$B:$B,$A$31,'BA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2</v>
      </c>
      <c r="AG31" s="2">
        <f>COUNTIFS('BA History'!$B:$B,$A$31,'BA History'!X:X, 1)</f>
        <v>0</v>
      </c>
      <c r="AH31" s="2">
        <f>COUNTIFS('BA History'!$B:$B,$A$31,'BA History'!Y:Y, 1)</f>
        <v>1</v>
      </c>
      <c r="AI31" s="2">
        <f>COUNTIFS('BA History'!$B:$B,$A$31,'BA History'!Z:Z, 1)</f>
        <v>2</v>
      </c>
      <c r="AJ31" s="2">
        <f>COUNTIFS('BA History'!$B:$B,$A31,'BA History'!AA:AA, 1)</f>
        <v>0</v>
      </c>
      <c r="AK31" s="2">
        <f>COUNTIFS('BA History'!$B:$B,$A$31,'BA History'!AB:AB, 1)</f>
        <v>0</v>
      </c>
      <c r="AL31" s="2">
        <f>COUNTIFS('BA History'!$B:$B,$A$31,'BA History'!AC:AC, 1)</f>
        <v>2</v>
      </c>
      <c r="AM31" s="2">
        <f>COUNTIFS('BA History'!$B:$B,$A$31,'BA History'!AD:AD, 1)</f>
        <v>0</v>
      </c>
      <c r="AN31" s="2">
        <f>COUNTIFS('BA History'!$B:$B,$A$31,'BA History'!AE:AE, 1)</f>
        <v>2</v>
      </c>
      <c r="AO31" s="2">
        <f>COUNTIFS('BA History'!$B:$B,$A$31,'BA History'!AF:AF, 1)</f>
        <v>0</v>
      </c>
      <c r="AP31" s="2">
        <f>COUNTIFS('BA History'!$B:$B,$A$31,'BA History'!AG:AG, 1)</f>
        <v>1</v>
      </c>
    </row>
    <row r="32" spans="1:42" x14ac:dyDescent="0.25">
      <c r="A32" s="2" t="s">
        <v>3</v>
      </c>
      <c r="B32" s="1" t="s">
        <v>158</v>
      </c>
      <c r="C32" s="3" t="s">
        <v>79</v>
      </c>
      <c r="D32" s="1"/>
      <c r="E32" s="1"/>
      <c r="F32" s="1"/>
      <c r="G32" s="34">
        <f>SUMIFS('BA History'!C:C,'BA History'!B:B,A32)</f>
        <v>284</v>
      </c>
      <c r="H32" s="66">
        <f>AVERAGEIFS('BA History'!C:C,'BA History'!B:B,A32)</f>
        <v>18.933333333333334</v>
      </c>
      <c r="I32" s="66">
        <f t="array" ref="I32">MEDIAN(IF('BA History'!B:B=A32, 'BA History'!C:C))</f>
        <v>20</v>
      </c>
      <c r="J32" s="35">
        <f t="array" ref="J32">MAX(IF('BA History'!B:B=A32, 'BA History'!C:C))</f>
        <v>27</v>
      </c>
      <c r="K32" s="34">
        <f>COUNTIFS('BA History'!B:B,A32,'BA History'!D:D, 1)</f>
        <v>7</v>
      </c>
      <c r="L32" s="2">
        <f>COUNTIFS('BA History'!B:B,A32,'BA History'!D:D, 0)</f>
        <v>8</v>
      </c>
      <c r="M32" s="75">
        <f>LOOKUP(2, 1/('BA History'!$B:$B=A32), 'BA History'!$AK:$AK)</f>
        <v>0.46666666666666667</v>
      </c>
      <c r="N32" s="34">
        <f>SUMIFS('BA History'!F:F,'BA History'!B:B,A32)</f>
        <v>31</v>
      </c>
      <c r="O32" s="2">
        <f>SUMIFS('BA History'!E:E,'BA History'!B:B,A32)-N32</f>
        <v>31</v>
      </c>
      <c r="P32" s="75">
        <f>LOOKUP(2, 1/('BA History'!$B:$B=A32), 'BA History'!$AI:$AI)</f>
        <v>0.51</v>
      </c>
      <c r="Q32" s="34">
        <f>SUMIFS('BA History'!H:H,'BA History'!B:B,A32)</f>
        <v>133</v>
      </c>
      <c r="R32" s="2">
        <f>SUMIFS('BA History'!G:G,'BA History'!B:B,A32)-Q32</f>
        <v>140</v>
      </c>
      <c r="S32" s="89">
        <f>LOOKUP(2, 1/('BA History'!$B:$B=A32), 'BA History'!$AJ:$AJ)</f>
        <v>0.48999999999999988</v>
      </c>
      <c r="T32" s="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History'!$B:$B,$A$32,'BA History'!U:U, 1)</f>
        <v>3</v>
      </c>
      <c r="AE32" s="2">
        <f>COUNTIFS('BA History'!$B:$B,$A$32,'BA History'!V:V, 1)</f>
        <v>1</v>
      </c>
      <c r="AF32" s="2">
        <f>COUNTIFS('BA History'!$B:$B,$A$32,'BA History'!W:W, 1)</f>
        <v>0</v>
      </c>
      <c r="AG32" s="2">
        <f>COUNTIFS('BA History'!$B:$B,$A$32,'BA History'!X:X, 1)</f>
        <v>0</v>
      </c>
      <c r="AH32" s="2">
        <f>COUNTIFS('BA History'!$B:$B,$A$32,'BA History'!Y:Y, 1)</f>
        <v>2</v>
      </c>
      <c r="AI32" s="2">
        <f>COUNTIFS('BA History'!$B:$B,$A$32,'BA History'!Z:Z, 1)</f>
        <v>2</v>
      </c>
      <c r="AJ32" s="2">
        <f>COUNTIFS('BA History'!$B:$B,$A32,'BA History'!AA:AA, 1)</f>
        <v>1</v>
      </c>
      <c r="AK32" s="2">
        <f>COUNTIFS('BA History'!$B:$B,$A$32,'BA History'!AB:AB, 1)</f>
        <v>0</v>
      </c>
      <c r="AL32" s="2">
        <f>COUNTIFS('BA History'!$B:$B,$A$32,'BA History'!AC:AC, 1)</f>
        <v>3</v>
      </c>
      <c r="AM32" s="2">
        <f>COUNTIFS('BA History'!$B:$B,$A$32,'BA History'!AD:AD, 1)</f>
        <v>4</v>
      </c>
      <c r="AN32" s="2">
        <f>COUNTIFS('BA History'!$B:$B,$A$32,'BA History'!AE:AE, 1)</f>
        <v>2</v>
      </c>
      <c r="AO32" s="2">
        <f>COUNTIFS('BA History'!$B:$B,$A$32,'BA History'!AF:AF, 1)</f>
        <v>1</v>
      </c>
      <c r="AP32" s="2">
        <f>COUNTIFS('BA History'!$B:$B,$A$32,'BA History'!AG:AG, 1)</f>
        <v>0</v>
      </c>
    </row>
    <row r="33" spans="1:42" x14ac:dyDescent="0.25">
      <c r="A33" s="2" t="s">
        <v>148</v>
      </c>
      <c r="B33" s="1" t="s">
        <v>79</v>
      </c>
      <c r="C33" s="3" t="s">
        <v>79</v>
      </c>
      <c r="D33" s="1"/>
      <c r="E33" s="1"/>
      <c r="F33" s="1"/>
      <c r="G33" s="34">
        <f>SUMIFS('BA History'!C:C,'BA History'!B:B,A33)</f>
        <v>170</v>
      </c>
      <c r="H33" s="66">
        <f>AVERAGEIFS('BA History'!C:C,'BA History'!B:B,A33)</f>
        <v>8.9473684210526319</v>
      </c>
      <c r="I33" s="66">
        <f t="array" ref="I33">MEDIAN(IF('BA History'!B:B=A33, 'BA History'!C:C))</f>
        <v>8</v>
      </c>
      <c r="J33" s="35">
        <f t="array" ref="J33">MAX(IF('BA History'!B:B=A33, 'BA History'!C:C))</f>
        <v>18</v>
      </c>
      <c r="K33" s="34">
        <f>COUNTIFS('BA History'!B:B,A33,'BA History'!D:D, 1)</f>
        <v>6</v>
      </c>
      <c r="L33" s="2">
        <f>COUNTIFS('BA History'!B:B,A33,'BA History'!D:D, 0)</f>
        <v>13</v>
      </c>
      <c r="M33" s="75">
        <f>LOOKUP(2, 1/('BA History'!$B:$B=A33), 'BA History'!$AK:$AK)</f>
        <v>0.31578947368421051</v>
      </c>
      <c r="N33" s="34">
        <f>SUMIFS('BA History'!F:F,'BA History'!B:B,A33)</f>
        <v>27</v>
      </c>
      <c r="O33" s="2">
        <f>SUMIFS('BA History'!E:E,'BA History'!B:B,A33)-N33</f>
        <v>49</v>
      </c>
      <c r="P33" s="75">
        <f>LOOKUP(2, 1/('BA History'!$B:$B=A33), 'BA History'!$AI:$AI)</f>
        <v>0.31315789473684214</v>
      </c>
      <c r="Q33" s="34">
        <f>SUMIFS('BA History'!H:H,'BA History'!B:B,A33)</f>
        <v>138</v>
      </c>
      <c r="R33" s="2">
        <f>SUMIFS('BA History'!G:G,'BA History'!B:B,A33)-Q33</f>
        <v>181</v>
      </c>
      <c r="S33" s="89">
        <f>LOOKUP(2, 1/('BA History'!$B:$B=A33), 'BA History'!$AJ:$AJ)</f>
        <v>0.42105263157894729</v>
      </c>
      <c r="T33" s="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History'!$B:$B,$A$33,'BA History'!U:U, 1)</f>
        <v>0</v>
      </c>
      <c r="AE33" s="2">
        <f>COUNTIFS('BA History'!$B:$B,$A$33,'BA History'!V:V, 1)</f>
        <v>1</v>
      </c>
      <c r="AF33" s="2">
        <f>COUNTIFS('BA History'!$B:$B,$A$33,'BA History'!W:W, 1)</f>
        <v>1</v>
      </c>
      <c r="AG33" s="2">
        <f>COUNTIFS('BA History'!$B:$B,$A$33,'BA History'!X:X, 1)</f>
        <v>0</v>
      </c>
      <c r="AH33" s="2">
        <f>COUNTIFS('BA History'!$B:$B,$A$33,'BA History'!Y:Y, 1)</f>
        <v>1</v>
      </c>
      <c r="AI33" s="2">
        <f>COUNTIFS('BA History'!$B:$B,$A$33,'BA History'!Z:Z, 1)</f>
        <v>2</v>
      </c>
      <c r="AJ33" s="2">
        <f>COUNTIFS('BA History'!$B:$B,$A33,'BA History'!AA:AA, 1)</f>
        <v>0</v>
      </c>
      <c r="AK33" s="2">
        <f>COUNTIFS('BA History'!$B:$B,$A$33,'BA History'!AB:AB, 1)</f>
        <v>0</v>
      </c>
      <c r="AL33" s="2">
        <f>COUNTIFS('BA History'!$B:$B,$A$33,'BA History'!AC:AC, 1)</f>
        <v>5</v>
      </c>
      <c r="AM33" s="2">
        <f>COUNTIFS('BA History'!$B:$B,$A$33,'BA History'!AD:AD, 1)</f>
        <v>1</v>
      </c>
      <c r="AN33" s="2">
        <f>COUNTIFS('BA History'!$B:$B,$A$33,'BA History'!AE:AE, 1)</f>
        <v>4</v>
      </c>
      <c r="AO33" s="2">
        <f>COUNTIFS('BA History'!$B:$B,$A$33,'BA History'!AF:AF, 1)</f>
        <v>0</v>
      </c>
      <c r="AP33" s="2">
        <f>COUNTIFS('BA History'!$B:$B,$A$33,'BA History'!AG:AG, 1)</f>
        <v>2</v>
      </c>
    </row>
    <row r="34" spans="1:42" x14ac:dyDescent="0.25">
      <c r="A34" s="2" t="s">
        <v>161</v>
      </c>
      <c r="B34" s="1" t="s">
        <v>79</v>
      </c>
      <c r="C34" s="3" t="s">
        <v>79</v>
      </c>
      <c r="D34" s="1">
        <v>1</v>
      </c>
      <c r="E34" s="1"/>
      <c r="F34" s="1"/>
      <c r="G34" s="34">
        <f>SUMIFS('BA History'!C:C,'BA History'!B:B,A34)</f>
        <v>258</v>
      </c>
      <c r="H34" s="66">
        <f>AVERAGEIFS('BA History'!C:C,'BA History'!B:B,A34)</f>
        <v>11.727272727272727</v>
      </c>
      <c r="I34" s="66">
        <f t="array" ref="I34">MEDIAN(IF('BA History'!B:B=A34, 'BA History'!C:C))</f>
        <v>10.5</v>
      </c>
      <c r="J34" s="35">
        <f t="array" ref="J34">MAX(IF('BA History'!B:B=A34, 'BA History'!C:C))</f>
        <v>29</v>
      </c>
      <c r="K34" s="34">
        <f>COUNTIFS('BA History'!B:B,A34,'BA History'!D:D, 1)</f>
        <v>11</v>
      </c>
      <c r="L34" s="2">
        <f>COUNTIFS('BA History'!B:B,A34,'BA History'!D:D, 0)</f>
        <v>11</v>
      </c>
      <c r="M34" s="75">
        <f>LOOKUP(2, 1/('BA History'!$B:$B=A34), 'BA History'!$AK:$AK)</f>
        <v>0.5</v>
      </c>
      <c r="N34" s="34">
        <f>SUMIFS('BA History'!F:F,'BA History'!B:B,A34)</f>
        <v>42</v>
      </c>
      <c r="O34" s="2">
        <f>SUMIFS('BA History'!E:E,'BA History'!B:B,A34)-N34</f>
        <v>47</v>
      </c>
      <c r="P34" s="75">
        <f>LOOKUP(2, 1/('BA History'!$B:$B=A34), 'BA History'!$AI:$AI)</f>
        <v>0.45227272727272722</v>
      </c>
      <c r="Q34" s="34">
        <f>SUMIFS('BA History'!H:H,'BA History'!B:B,A34)</f>
        <v>183</v>
      </c>
      <c r="R34" s="2">
        <f>SUMIFS('BA History'!G:G,'BA History'!B:B,A34)-Q34</f>
        <v>199</v>
      </c>
      <c r="S34" s="89">
        <f>LOOKUP(2, 1/('BA History'!$B:$B=A34), 'BA History'!$AJ:$AJ)</f>
        <v>0.47409090909090906</v>
      </c>
      <c r="T34" s="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4</v>
      </c>
      <c r="W34" s="2">
        <f>COUNTIFS('BA History'!$B:$B,$A$34,'BA History'!N:N, 1)</f>
        <v>2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History'!$B:$B,$A$34,'BA History'!U:U, 1)</f>
        <v>1</v>
      </c>
      <c r="AE34" s="2">
        <f>COUNTIFS('BA History'!$B:$B,$A$34,'BA History'!V:V, 1)</f>
        <v>2</v>
      </c>
      <c r="AF34" s="2">
        <f>COUNTIFS('BA History'!$B:$B,$A$34,'BA History'!W:W, 1)</f>
        <v>0</v>
      </c>
      <c r="AG34" s="2">
        <f>COUNTIFS('BA History'!$B:$B,$A$34,'BA History'!X:X, 1)</f>
        <v>0</v>
      </c>
      <c r="AH34" s="2">
        <f>COUNTIFS('BA History'!$B:$B,$A$34,'BA History'!Y:Y, 1)</f>
        <v>3</v>
      </c>
      <c r="AI34" s="2">
        <f>COUNTIFS('BA History'!$B:$B,$A$34,'BA History'!Z:Z, 1)</f>
        <v>6</v>
      </c>
      <c r="AJ34" s="2">
        <f>COUNTIFS('BA History'!$B:$B,$A34,'BA History'!AA:AA, 1)</f>
        <v>1</v>
      </c>
      <c r="AK34" s="2">
        <f>COUNTIFS('BA History'!$B:$B,$A$34,'BA History'!AB:AB, 1)</f>
        <v>2</v>
      </c>
      <c r="AL34" s="2">
        <f>COUNTIFS('BA History'!$B:$B,$A$34,'BA History'!AC:AC, 1)</f>
        <v>6</v>
      </c>
      <c r="AM34" s="2">
        <f>COUNTIFS('BA History'!$B:$B,$A$34,'BA History'!AD:AD, 1)</f>
        <v>3</v>
      </c>
      <c r="AN34" s="2">
        <f>COUNTIFS('BA History'!$B:$B,$A$34,'BA History'!AE:AE, 1)</f>
        <v>2</v>
      </c>
      <c r="AO34" s="2">
        <f>COUNTIFS('BA History'!$B:$B,$A$34,'BA History'!AF:AF, 1)</f>
        <v>1</v>
      </c>
      <c r="AP34" s="2">
        <f>COUNTIFS('BA History'!$B:$B,$A$34,'BA History'!AG:AG, 1)</f>
        <v>3</v>
      </c>
    </row>
    <row r="35" spans="1:42" x14ac:dyDescent="0.25">
      <c r="A35" s="2" t="s">
        <v>15</v>
      </c>
      <c r="B35" s="2" t="s">
        <v>79</v>
      </c>
      <c r="C35" s="3" t="s">
        <v>79</v>
      </c>
      <c r="D35" s="2"/>
      <c r="E35" s="2"/>
      <c r="F35" s="2"/>
      <c r="G35" s="34">
        <f>SUMIFS('BA History'!C:C,'BA History'!B:B,A35)</f>
        <v>45</v>
      </c>
      <c r="H35" s="66">
        <f>AVERAGEIFS('BA History'!C:C,'BA History'!B:B,A35)</f>
        <v>15</v>
      </c>
      <c r="I35" s="66">
        <f t="array" ref="I35">MEDIAN(IF('BA History'!B:B=A35, 'BA History'!C:C))</f>
        <v>18</v>
      </c>
      <c r="J35" s="35">
        <f t="array" ref="J35">MAX(IF('BA History'!B:B=A35, 'BA History'!C:C))</f>
        <v>23</v>
      </c>
      <c r="K35" s="34">
        <f>COUNTIFS('BA History'!B:B,A35,'BA History'!D:D, 1)</f>
        <v>0</v>
      </c>
      <c r="L35" s="2">
        <f>COUNTIFS('BA History'!B:B,A35,'BA History'!D:D, 0)</f>
        <v>3</v>
      </c>
      <c r="M35" s="75">
        <f>LOOKUP(2, 1/('BA History'!$B:$B=A35), 'BA History'!$AK:$AK)</f>
        <v>0</v>
      </c>
      <c r="N35" s="34">
        <f>SUMIFS('BA History'!F:F,'BA History'!B:B,A35)</f>
        <v>3</v>
      </c>
      <c r="O35" s="2">
        <f>SUMIFS('BA History'!E:E,'BA History'!B:B,A35)-N35</f>
        <v>9</v>
      </c>
      <c r="P35" s="75">
        <f>LOOKUP(2, 1/('BA History'!$B:$B=A35), 'BA History'!$AI:$AI)</f>
        <v>0.21666666666666667</v>
      </c>
      <c r="Q35" s="34">
        <f>SUMIFS('BA History'!H:H,'BA History'!B:B,A35)</f>
        <v>19</v>
      </c>
      <c r="R35" s="2">
        <f>SUMIFS('BA History'!G:G,'BA History'!B:B,A35)-Q35</f>
        <v>29</v>
      </c>
      <c r="S35" s="89">
        <f>LOOKUP(2, 1/('BA History'!$B:$B=A35), 'BA History'!$AJ:$AJ)</f>
        <v>0.34666666666666668</v>
      </c>
      <c r="T35" s="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History'!$B:$B,$A$35,'BA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History'!$B:$B,$A$35,'BA History'!AB:AB, 1)</f>
        <v>0</v>
      </c>
      <c r="AL35" s="2">
        <f>COUNTIFS('BA History'!$B:$B,$A$35,'BA History'!AC:AC, 1)</f>
        <v>0</v>
      </c>
      <c r="AM35" s="2">
        <f>COUNTIFS('BA History'!$B:$B,$A$35,'BA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</row>
    <row r="36" spans="1:42" x14ac:dyDescent="0.25">
      <c r="A36" s="2" t="s">
        <v>142</v>
      </c>
      <c r="B36" s="2" t="s">
        <v>79</v>
      </c>
      <c r="C36" s="3" t="s">
        <v>79</v>
      </c>
      <c r="D36" s="2"/>
      <c r="E36" s="2"/>
      <c r="F36" s="2"/>
      <c r="G36" s="34">
        <f>SUMIFS('BA History'!C:C,'BA History'!B:B,A36)</f>
        <v>25</v>
      </c>
      <c r="H36" s="66">
        <f>AVERAGEIFS('BA History'!C:C,'BA History'!B:B,A36)</f>
        <v>8.3333333333333339</v>
      </c>
      <c r="I36" s="66">
        <f t="array" ref="I36">MEDIAN(IF('BA History'!B:B=A36, 'BA History'!C:C))</f>
        <v>8</v>
      </c>
      <c r="J36" s="35">
        <f t="array" ref="J36">MAX(IF('BA History'!B:B=A36, 'BA History'!C:C))</f>
        <v>9</v>
      </c>
      <c r="K36" s="34">
        <f>COUNTIFS('BA History'!B:B,A36,'BA History'!D:D, 1)</f>
        <v>0</v>
      </c>
      <c r="L36" s="2">
        <f>COUNTIFS('BA History'!B:B,A36,'BA History'!D:D, 0)</f>
        <v>3</v>
      </c>
      <c r="M36" s="75">
        <f>LOOKUP(2, 1/('BA History'!$B:$B=A36), 'BA History'!$AK:$AK)</f>
        <v>0</v>
      </c>
      <c r="N36" s="34">
        <f>SUMIFS('BA History'!F:F,'BA History'!B:B,A36)</f>
        <v>2</v>
      </c>
      <c r="O36" s="2">
        <f>SUMIFS('BA History'!E:E,'BA History'!B:B,A36)-N36</f>
        <v>9</v>
      </c>
      <c r="P36" s="75">
        <f>LOOKUP(2, 1/('BA History'!$B:$B=A36), 'BA History'!$AI:$AI)</f>
        <v>0.16666666666666666</v>
      </c>
      <c r="Q36" s="34">
        <f>SUMIFS('BA History'!H:H,'BA History'!B:B,A36)</f>
        <v>14</v>
      </c>
      <c r="R36" s="2">
        <f>SUMIFS('BA History'!G:G,'BA History'!B:B,A36)-Q36</f>
        <v>29</v>
      </c>
      <c r="S36" s="89">
        <f>LOOKUP(2, 1/('BA History'!$B:$B=A36), 'BA History'!$AJ:$AJ)</f>
        <v>0.32666666666666666</v>
      </c>
      <c r="T36" s="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History'!$B:$B,$A$36,'BA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History'!$B:$B,$A$36,'BA History'!AB:AB, 1)</f>
        <v>0</v>
      </c>
      <c r="AL36" s="2">
        <f>COUNTIFS('BA History'!$B:$B,$A$36,'BA History'!AC:AC, 1)</f>
        <v>0</v>
      </c>
      <c r="AM36" s="2">
        <f>COUNTIFS('BA History'!$B:$B,$A$36,'BA History'!AD:AD, 1)</f>
        <v>0</v>
      </c>
      <c r="AN36" s="2">
        <f>COUNTIFS('BA History'!$B:$B,$A$36,'BA History'!AE:AE, 1)</f>
        <v>2</v>
      </c>
      <c r="AO36" s="2">
        <f>COUNTIFS('BA History'!$B:$B,$A$36,'BA History'!AF:AF, 1)</f>
        <v>0</v>
      </c>
      <c r="AP36" s="2">
        <f>COUNTIFS('BA History'!$B:$B,$A$36,'BA History'!AG:AG, 1)</f>
        <v>0</v>
      </c>
    </row>
    <row r="37" spans="1:42" x14ac:dyDescent="0.25">
      <c r="A37" s="2" t="s">
        <v>90</v>
      </c>
      <c r="B37" s="2" t="s">
        <v>79</v>
      </c>
      <c r="C37" s="3" t="s">
        <v>79</v>
      </c>
      <c r="D37" s="2"/>
      <c r="E37" s="2"/>
      <c r="F37" s="2"/>
      <c r="G37" s="34">
        <f>SUMIFS('BA History'!C:C,'BA History'!B:B,A37)</f>
        <v>3</v>
      </c>
      <c r="H37" s="66">
        <f>AVERAGEIFS('BA History'!C:C,'BA History'!B:B,A37)</f>
        <v>3</v>
      </c>
      <c r="I37" s="66">
        <f t="array" ref="I37">MEDIAN(IF('BA History'!B:B=A37, 'BA History'!C:C))</f>
        <v>3</v>
      </c>
      <c r="J37" s="35">
        <f t="array" ref="J37">MAX(IF('BA History'!B:B=A37, 'BA History'!C:C))</f>
        <v>3</v>
      </c>
      <c r="K37" s="34">
        <f>COUNTIFS('BA History'!B:B,A37,'BA History'!D:D, 1)</f>
        <v>1</v>
      </c>
      <c r="L37" s="2">
        <f>COUNTIFS('BA History'!B:B,A37,'BA History'!D:D, 0)</f>
        <v>0</v>
      </c>
      <c r="M37" s="75">
        <f>LOOKUP(2, 1/('BA History'!$B:$B=A37), 'BA History'!$AK:$AK)</f>
        <v>1</v>
      </c>
      <c r="N37" s="34">
        <f>SUMIFS('BA History'!F:F,'BA History'!B:B,A37)</f>
        <v>3</v>
      </c>
      <c r="O37" s="2">
        <f>SUMIFS('BA History'!E:E,'BA History'!B:B,A37)-N37</f>
        <v>0</v>
      </c>
      <c r="P37" s="75">
        <f>LOOKUP(2, 1/('BA History'!$B:$B=A37), 'BA History'!$AI:$AI)</f>
        <v>1</v>
      </c>
      <c r="Q37" s="34">
        <f>SUMIFS('BA History'!H:H,'BA History'!B:B,A37)</f>
        <v>9</v>
      </c>
      <c r="R37" s="2">
        <f>SUMIFS('BA History'!G:G,'BA History'!B:B,A37)-Q37</f>
        <v>5</v>
      </c>
      <c r="S37" s="89">
        <f>LOOKUP(2, 1/('BA History'!$B:$B=A37), 'BA History'!$AJ:$AJ)</f>
        <v>0.64</v>
      </c>
      <c r="T37" s="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History'!$B:$B,$A$37,'BA History'!U:U, 1)</f>
        <v>0</v>
      </c>
      <c r="AE37" s="2">
        <f>COUNTIFS('BA History'!$B:$B,$A$37,'BA History'!V:V, 1)</f>
        <v>1</v>
      </c>
      <c r="AF37" s="2">
        <f>COUNTIFS('BA History'!$B:$B,$A$37,'BA History'!W:W, 1)</f>
        <v>0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History'!$B:$B,$A$37,'BA History'!AB:AB, 1)</f>
        <v>0</v>
      </c>
      <c r="AL37" s="2">
        <f>COUNTIFS('BA History'!$B:$B,$A$37,'BA History'!AC:AC, 1)</f>
        <v>1</v>
      </c>
      <c r="AM37" s="2">
        <f>COUNTIFS('BA History'!$B:$B,$A$37,'BA History'!AD:AD, 1)</f>
        <v>1</v>
      </c>
      <c r="AN37" s="2">
        <f>COUNTIFS('BA History'!$B:$B,$A$37,'BA History'!AE:AE, 1)</f>
        <v>0</v>
      </c>
      <c r="AO37" s="2">
        <f>COUNTIFS('BA History'!$B:$B,$A$37,'BA History'!AF:AF, 1)</f>
        <v>0</v>
      </c>
      <c r="AP37" s="2">
        <f>COUNTIFS('BA History'!$B:$B,$A$37,'BA History'!AG:AG, 1)</f>
        <v>0</v>
      </c>
    </row>
    <row r="38" spans="1:42" x14ac:dyDescent="0.25">
      <c r="A38" s="2" t="s">
        <v>13</v>
      </c>
      <c r="B38" s="2" t="s">
        <v>79</v>
      </c>
      <c r="C38" s="3" t="s">
        <v>79</v>
      </c>
      <c r="D38" s="2">
        <v>1</v>
      </c>
      <c r="E38" s="2"/>
      <c r="F38" s="2"/>
      <c r="G38" s="34">
        <f>SUMIFS('BA History'!C:C,'BA History'!B:B,A38)</f>
        <v>662</v>
      </c>
      <c r="H38" s="66">
        <f>AVERAGEIFS('BA History'!C:C,'BA History'!B:B,A38)</f>
        <v>16.974358974358974</v>
      </c>
      <c r="I38" s="66">
        <f t="array" ref="I38">MEDIAN(IF('BA History'!B:B=A38, 'BA History'!C:C))</f>
        <v>17</v>
      </c>
      <c r="J38" s="35">
        <f t="array" ref="J38">MAX(IF('BA History'!B:B=A38, 'BA History'!C:C))</f>
        <v>38</v>
      </c>
      <c r="K38" s="34">
        <f>COUNTIFS('BA History'!B:B,A38,'BA History'!D:D, 1)</f>
        <v>15</v>
      </c>
      <c r="L38" s="2">
        <f>COUNTIFS('BA History'!B:B,A38,'BA History'!D:D, 0)</f>
        <v>24</v>
      </c>
      <c r="M38" s="75">
        <f>LOOKUP(2, 1/('BA History'!$B:$B=A38), 'BA History'!$AK:$AK)</f>
        <v>0.38461538461538464</v>
      </c>
      <c r="N38" s="34">
        <f>SUMIFS('BA History'!F:F,'BA History'!B:B,A38)</f>
        <v>70</v>
      </c>
      <c r="O38" s="2">
        <f>SUMIFS('BA History'!E:E,'BA History'!B:B,A38)-N38</f>
        <v>84</v>
      </c>
      <c r="P38" s="75">
        <f>LOOKUP(2, 1/('BA History'!$B:$B=A38), 'BA History'!$AI:$AI)</f>
        <v>0.45512820512820512</v>
      </c>
      <c r="Q38" s="34">
        <f>SUMIFS('BA History'!H:H,'BA History'!B:B,A38)</f>
        <v>315</v>
      </c>
      <c r="R38" s="2">
        <f>SUMIFS('BA History'!G:G,'BA History'!B:B,A38)-Q38</f>
        <v>343</v>
      </c>
      <c r="S38" s="89">
        <f>LOOKUP(2, 1/('BA History'!$B:$B=A38), 'BA History'!$AJ:$AJ)</f>
        <v>0.48589743589743595</v>
      </c>
      <c r="T38" s="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3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History'!$B:$B,$A$38,'BA History'!U:U, 1)</f>
        <v>2</v>
      </c>
      <c r="AE38" s="2">
        <f>COUNTIFS('BA History'!$B:$B,$A$38,'BA History'!V:V, 1)</f>
        <v>2</v>
      </c>
      <c r="AF38" s="2">
        <f>COUNTIFS('BA History'!$B:$B,$A$38,'BA History'!W:W, 1)</f>
        <v>1</v>
      </c>
      <c r="AG38" s="2">
        <f>COUNTIFS('BA History'!$B:$B,$A$38,'BA History'!X:X, 1)</f>
        <v>0</v>
      </c>
      <c r="AH38" s="2">
        <f>COUNTIFS('BA History'!$B:$B,$A$38,'BA History'!Y:Y, 1)</f>
        <v>5</v>
      </c>
      <c r="AI38" s="2">
        <f>COUNTIFS('BA History'!$B:$B,$A$38,'BA History'!Z:Z, 1)</f>
        <v>7</v>
      </c>
      <c r="AJ38" s="2">
        <f>COUNTIFS('BA History'!$B:$B,$A38,'BA History'!AA:AA, 1)</f>
        <v>0</v>
      </c>
      <c r="AK38" s="2">
        <f>COUNTIFS('BA History'!$B:$B,$A$38,'BA History'!AB:AB, 1)</f>
        <v>1</v>
      </c>
      <c r="AL38" s="2">
        <f>COUNTIFS('BA History'!$B:$B,$A$38,'BA History'!AC:AC, 1)</f>
        <v>10</v>
      </c>
      <c r="AM38" s="2">
        <f>COUNTIFS('BA History'!$B:$B,$A$38,'BA History'!AD:AD, 1)</f>
        <v>5</v>
      </c>
      <c r="AN38" s="2">
        <f>COUNTIFS('BA History'!$B:$B,$A$38,'BA History'!AE:AE, 1)</f>
        <v>5</v>
      </c>
      <c r="AO38" s="2">
        <f>COUNTIFS('BA History'!$B:$B,$A$38,'BA History'!AF:AF, 1)</f>
        <v>1</v>
      </c>
      <c r="AP38" s="2">
        <f>COUNTIFS('BA History'!$B:$B,$A$38,'BA History'!AG:AG, 1)</f>
        <v>3</v>
      </c>
    </row>
    <row r="39" spans="1:42" x14ac:dyDescent="0.25">
      <c r="A39" s="2" t="s">
        <v>2</v>
      </c>
      <c r="B39" s="1" t="s">
        <v>158</v>
      </c>
      <c r="C39" s="3" t="s">
        <v>79</v>
      </c>
      <c r="D39" s="1">
        <v>2</v>
      </c>
      <c r="E39" s="1">
        <v>1</v>
      </c>
      <c r="F39" s="1"/>
      <c r="G39" s="34">
        <f>SUMIFS('BA History'!C:C,'BA History'!B:B,A39)</f>
        <v>1485</v>
      </c>
      <c r="H39" s="66">
        <f>AVERAGEIFS('BA History'!C:C,'BA History'!B:B,A39)</f>
        <v>24.344262295081968</v>
      </c>
      <c r="I39" s="66">
        <f t="array" ref="I39">MEDIAN(IF('BA History'!B:B=A39, 'BA History'!C:C))</f>
        <v>24</v>
      </c>
      <c r="J39" s="35">
        <f t="array" ref="J39">MAX(IF('BA History'!B:B=A39, 'BA History'!C:C))</f>
        <v>50</v>
      </c>
      <c r="K39" s="34">
        <f>COUNTIFS('BA History'!B:B,A39,'BA History'!D:D, 1)</f>
        <v>30</v>
      </c>
      <c r="L39" s="2">
        <f>COUNTIFS('BA History'!B:B,A39,'BA History'!D:D, 0)</f>
        <v>31</v>
      </c>
      <c r="M39" s="75">
        <f>LOOKUP(2, 1/('BA History'!$B:$B=A39), 'BA History'!$AK:$AK)</f>
        <v>0.49180327868852458</v>
      </c>
      <c r="N39" s="34">
        <f>SUMIFS('BA History'!F:F,'BA History'!B:B,A39)</f>
        <v>123</v>
      </c>
      <c r="O39" s="2">
        <f>SUMIFS('BA History'!E:E,'BA History'!B:B,A39)-N39</f>
        <v>120</v>
      </c>
      <c r="P39" s="75">
        <f>LOOKUP(2, 1/('BA History'!$B:$B=A39), 'BA History'!$AI:$AI)</f>
        <v>0.50868852459016378</v>
      </c>
      <c r="Q39" s="34">
        <f>SUMIFS('BA History'!H:H,'BA History'!B:B,A39)</f>
        <v>529</v>
      </c>
      <c r="R39" s="2">
        <f>SUMIFS('BA History'!G:G,'BA History'!B:B,A39)-Q39</f>
        <v>488</v>
      </c>
      <c r="S39" s="89">
        <f>LOOKUP(2, 1/('BA History'!$B:$B=A39), 'BA History'!$AJ:$AJ)</f>
        <v>0.52803278688524602</v>
      </c>
      <c r="T39" s="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9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2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History'!$B:$B,$A$39,'BA History'!U:U, 1)</f>
        <v>6</v>
      </c>
      <c r="AE39" s="2">
        <f>COUNTIFS('BA History'!$B:$B,$A$39,'BA History'!V:V, 1)</f>
        <v>5</v>
      </c>
      <c r="AF39" s="2">
        <f>COUNTIFS('BA History'!$B:$B,$A$39,'BA History'!W:W, 1)</f>
        <v>1</v>
      </c>
      <c r="AG39" s="2">
        <f>COUNTIFS('BA History'!$B:$B,$A$39,'BA History'!X:X, 1)</f>
        <v>1</v>
      </c>
      <c r="AH39" s="2">
        <f>COUNTIFS('BA History'!$B:$B,$A$39,'BA History'!Y:Y, 1)</f>
        <v>8</v>
      </c>
      <c r="AI39" s="2">
        <f>COUNTIFS('BA History'!$B:$B,$A$39,'BA History'!Z:Z, 1)</f>
        <v>12</v>
      </c>
      <c r="AJ39" s="2">
        <f>COUNTIFS('BA History'!$B:$B,$A39,'BA History'!AA:AA, 1)</f>
        <v>1</v>
      </c>
      <c r="AK39" s="2">
        <f>COUNTIFS('BA History'!$B:$B,$A$39,'BA History'!AB:AB, 1)</f>
        <v>1</v>
      </c>
      <c r="AL39" s="2">
        <f>COUNTIFS('BA History'!$B:$B,$A$39,'BA History'!AC:AC, 1)</f>
        <v>22</v>
      </c>
      <c r="AM39" s="2">
        <f>COUNTIFS('BA History'!$B:$B,$A$39,'BA History'!AD:AD, 1)</f>
        <v>5</v>
      </c>
      <c r="AN39" s="2">
        <f>COUNTIFS('BA History'!$B:$B,$A$39,'BA History'!AE:AE, 1)</f>
        <v>11</v>
      </c>
      <c r="AO39" s="2">
        <f>COUNTIFS('BA History'!$B:$B,$A$39,'BA History'!AF:AF, 1)</f>
        <v>0</v>
      </c>
      <c r="AP39" s="2">
        <f>COUNTIFS('BA History'!$B:$B,$A$39,'BA History'!AG:AG, 1)</f>
        <v>6</v>
      </c>
    </row>
    <row r="40" spans="1:42" x14ac:dyDescent="0.25">
      <c r="A40" s="2" t="s">
        <v>54</v>
      </c>
      <c r="B40" s="2" t="s">
        <v>79</v>
      </c>
      <c r="C40" s="3" t="s">
        <v>79</v>
      </c>
      <c r="D40" s="2">
        <v>3</v>
      </c>
      <c r="E40" s="2">
        <v>1</v>
      </c>
      <c r="F40" s="2"/>
      <c r="G40" s="34">
        <f>SUMIFS('BA History'!C:C,'BA History'!B:B,A40)</f>
        <v>1843</v>
      </c>
      <c r="H40" s="66">
        <f>AVERAGEIFS('BA History'!C:C,'BA History'!B:B,A40)</f>
        <v>23.329113924050635</v>
      </c>
      <c r="I40" s="66">
        <f t="array" ref="I40">MEDIAN(IF('BA History'!B:B=A40, 'BA History'!C:C))</f>
        <v>23</v>
      </c>
      <c r="J40" s="35">
        <f t="array" ref="J40">MAX(IF('BA History'!B:B=A40, 'BA History'!C:C))</f>
        <v>47</v>
      </c>
      <c r="K40" s="34">
        <f>COUNTIFS('BA History'!B:B,A40,'BA History'!D:D, 1)</f>
        <v>42</v>
      </c>
      <c r="L40" s="2">
        <f>COUNTIFS('BA History'!B:B,A40,'BA History'!D:D, 0)</f>
        <v>37</v>
      </c>
      <c r="M40" s="75">
        <f>LOOKUP(2, 1/('BA History'!$B:$B=A40), 'BA History'!$AK:$AK)</f>
        <v>0.53164556962025311</v>
      </c>
      <c r="N40" s="34">
        <f>SUMIFS('BA History'!F:F,'BA History'!B:B,A40)</f>
        <v>167</v>
      </c>
      <c r="O40" s="2">
        <f>SUMIFS('BA History'!E:E,'BA History'!B:B,A40)-N40</f>
        <v>154</v>
      </c>
      <c r="P40" s="75">
        <f>LOOKUP(2, 1/('BA History'!$B:$B=A40), 'BA History'!$AI:$AI)</f>
        <v>0.51860759493670883</v>
      </c>
      <c r="Q40" s="34">
        <f>SUMIFS('BA History'!H:H,'BA History'!B:B,A40)</f>
        <v>678</v>
      </c>
      <c r="R40" s="2">
        <f>SUMIFS('BA History'!G:G,'BA History'!B:B,A40)-Q40</f>
        <v>656</v>
      </c>
      <c r="S40" s="89">
        <f>LOOKUP(2, 1/('BA History'!$B:$B=A40), 'BA History'!$AJ:$AJ)</f>
        <v>0.50810126582278481</v>
      </c>
      <c r="T40" s="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History'!$B:$B,$A$40,'BA History'!U:U, 1)</f>
        <v>5</v>
      </c>
      <c r="AE40" s="2">
        <f>COUNTIFS('BA History'!$B:$B,$A$40,'BA History'!V:V, 1)</f>
        <v>11</v>
      </c>
      <c r="AF40" s="2">
        <f>COUNTIFS('BA History'!$B:$B,$A$40,'BA History'!W:W, 1)</f>
        <v>2</v>
      </c>
      <c r="AG40" s="2">
        <f>COUNTIFS('BA History'!$B:$B,$A$40,'BA History'!X:X, 1)</f>
        <v>0</v>
      </c>
      <c r="AH40" s="2">
        <f>COUNTIFS('BA History'!$B:$B,$A$40,'BA History'!Y:Y, 1)</f>
        <v>11</v>
      </c>
      <c r="AI40" s="2">
        <f>COUNTIFS('BA History'!$B:$B,$A$40,'BA History'!Z:Z, 1)</f>
        <v>17</v>
      </c>
      <c r="AJ40" s="2">
        <f>COUNTIFS('BA History'!$B:$B,$A40,'BA History'!AA:AA, 1)</f>
        <v>0</v>
      </c>
      <c r="AK40" s="2">
        <f>COUNTIFS('BA History'!$B:$B,$A$40,'BA History'!AB:AB, 1)</f>
        <v>5</v>
      </c>
      <c r="AL40" s="2">
        <f>COUNTIFS('BA History'!$B:$B,$A$40,'BA History'!AC:AC, 1)</f>
        <v>18</v>
      </c>
      <c r="AM40" s="2">
        <f>COUNTIFS('BA History'!$B:$B,$A$40,'BA History'!AD:AD, 1)</f>
        <v>12</v>
      </c>
      <c r="AN40" s="2">
        <f>COUNTIFS('BA History'!$B:$B,$A$40,'BA History'!AE:AE, 1)</f>
        <v>12</v>
      </c>
      <c r="AO40" s="2">
        <f>COUNTIFS('BA History'!$B:$B,$A$40,'BA History'!AF:AF, 1)</f>
        <v>3</v>
      </c>
      <c r="AP40" s="2">
        <f>COUNTIFS('BA History'!$B:$B,$A$40,'BA History'!AG:AG, 1)</f>
        <v>10</v>
      </c>
    </row>
    <row r="41" spans="1:42" x14ac:dyDescent="0.25">
      <c r="A41" s="2" t="s">
        <v>5</v>
      </c>
      <c r="B41" s="1" t="s">
        <v>158</v>
      </c>
      <c r="C41" s="3" t="s">
        <v>79</v>
      </c>
      <c r="D41" s="1">
        <v>1</v>
      </c>
      <c r="E41" s="1">
        <v>1</v>
      </c>
      <c r="F41" s="1"/>
      <c r="G41" s="34">
        <f>SUMIFS('BA History'!C:C,'BA History'!B:B,A41)</f>
        <v>852</v>
      </c>
      <c r="H41" s="66">
        <f>AVERAGEIFS('BA History'!C:C,'BA History'!B:B,A41)</f>
        <v>19.363636363636363</v>
      </c>
      <c r="I41" s="66">
        <f t="array" ref="I41">MEDIAN(IF('BA History'!B:B=A41, 'BA History'!C:C))</f>
        <v>18.5</v>
      </c>
      <c r="J41" s="35">
        <f t="array" ref="J41">MAX(IF('BA History'!B:B=A41, 'BA History'!C:C))</f>
        <v>37</v>
      </c>
      <c r="K41" s="34">
        <f>COUNTIFS('BA History'!B:B,A41,'BA History'!D:D, 1)</f>
        <v>26</v>
      </c>
      <c r="L41" s="2">
        <f>COUNTIFS('BA History'!B:B,A41,'BA History'!D:D, 0)</f>
        <v>18</v>
      </c>
      <c r="M41" s="75">
        <f>LOOKUP(2, 1/('BA History'!$B:$B=A41), 'BA History'!$AK:$AK)</f>
        <v>0.59090909090909094</v>
      </c>
      <c r="N41" s="34">
        <f>SUMIFS('BA History'!F:F,'BA History'!B:B,A41)</f>
        <v>94</v>
      </c>
      <c r="O41" s="2">
        <f>SUMIFS('BA History'!E:E,'BA History'!B:B,A41)-N41</f>
        <v>82</v>
      </c>
      <c r="P41" s="75">
        <f>LOOKUP(2, 1/('BA History'!$B:$B=A41), 'BA History'!$AI:$AI)</f>
        <v>0.53113636363636363</v>
      </c>
      <c r="Q41" s="34">
        <f>SUMIFS('BA History'!H:H,'BA History'!B:B,A41)</f>
        <v>381</v>
      </c>
      <c r="R41" s="2">
        <f>SUMIFS('BA History'!G:G,'BA History'!B:B,A41)-Q41</f>
        <v>362</v>
      </c>
      <c r="S41" s="89">
        <f>LOOKUP(2, 1/('BA History'!$B:$B=A41), 'BA History'!$AJ:$AJ)</f>
        <v>0.51386363636363641</v>
      </c>
      <c r="T41" s="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8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History'!$B:$B,$A$41,'BA History'!U:U, 1)</f>
        <v>1</v>
      </c>
      <c r="AE41" s="2">
        <f>COUNTIFS('BA History'!$B:$B,$A$41,'BA History'!V:V, 1)</f>
        <v>4</v>
      </c>
      <c r="AF41" s="2">
        <f>COUNTIFS('BA History'!$B:$B,$A$41,'BA History'!W:W, 1)</f>
        <v>1</v>
      </c>
      <c r="AG41" s="2">
        <f>COUNTIFS('BA History'!$B:$B,$A$41,'BA History'!X:X, 1)</f>
        <v>1</v>
      </c>
      <c r="AH41" s="2">
        <f>COUNTIFS('BA History'!$B:$B,$A$41,'BA History'!Y:Y, 1)</f>
        <v>6</v>
      </c>
      <c r="AI41" s="2">
        <f>COUNTIFS('BA History'!$B:$B,$A$41,'BA History'!Z:Z, 1)</f>
        <v>10</v>
      </c>
      <c r="AJ41" s="2">
        <f>COUNTIFS('BA History'!$B:$B,$A41,'BA History'!AA:AA, 1)</f>
        <v>0</v>
      </c>
      <c r="AK41" s="2">
        <f>COUNTIFS('BA History'!$B:$B,$A$41,'BA History'!AB:AB, 1)</f>
        <v>5</v>
      </c>
      <c r="AL41" s="2">
        <f>COUNTIFS('BA History'!$B:$B,$A$41,'BA History'!AC:AC, 1)</f>
        <v>12</v>
      </c>
      <c r="AM41" s="2">
        <f>COUNTIFS('BA History'!$B:$B,$A$41,'BA History'!AD:AD, 1)</f>
        <v>6</v>
      </c>
      <c r="AN41" s="2">
        <f>COUNTIFS('BA History'!$B:$B,$A$41,'BA History'!AE:AE, 1)</f>
        <v>7</v>
      </c>
      <c r="AO41" s="2">
        <f>COUNTIFS('BA History'!$B:$B,$A$41,'BA History'!AF:AF, 1)</f>
        <v>0</v>
      </c>
      <c r="AP41" s="2">
        <f>COUNTIFS('BA History'!$B:$B,$A$41,'BA History'!AG:AG, 1)</f>
        <v>3</v>
      </c>
    </row>
    <row r="42" spans="1:42" x14ac:dyDescent="0.25">
      <c r="A42" s="2" t="s">
        <v>38</v>
      </c>
      <c r="B42" s="2" t="s">
        <v>79</v>
      </c>
      <c r="C42" s="3" t="s">
        <v>79</v>
      </c>
      <c r="D42" s="2"/>
      <c r="E42" s="2"/>
      <c r="F42" s="2"/>
      <c r="G42" s="34">
        <f>SUMIFS('BA History'!C:C,'BA History'!B:B,A42)</f>
        <v>23</v>
      </c>
      <c r="H42" s="66">
        <f>AVERAGEIFS('BA History'!C:C,'BA History'!B:B,A42)</f>
        <v>4.5999999999999996</v>
      </c>
      <c r="I42" s="66">
        <f t="array" ref="I42">MEDIAN(IF('BA History'!B:B=A42, 'BA History'!C:C))</f>
        <v>3</v>
      </c>
      <c r="J42" s="35">
        <f t="array" ref="J42">MAX(IF('BA History'!B:B=A42, 'BA History'!C:C))</f>
        <v>11</v>
      </c>
      <c r="K42" s="34">
        <f>COUNTIFS('BA History'!B:B,A42,'BA History'!D:D, 1)</f>
        <v>2</v>
      </c>
      <c r="L42" s="2">
        <f>COUNTIFS('BA History'!B:B,A42,'BA History'!D:D, 0)</f>
        <v>3</v>
      </c>
      <c r="M42" s="75">
        <f>LOOKUP(2, 1/('BA History'!$B:$B=A42), 'BA History'!$AK:$AK)</f>
        <v>0.4</v>
      </c>
      <c r="N42" s="34">
        <f>SUMIFS('BA History'!F:F,'BA History'!B:B,A42)</f>
        <v>10</v>
      </c>
      <c r="O42" s="2">
        <f>SUMIFS('BA History'!E:E,'BA History'!B:B,A42)-N42</f>
        <v>12</v>
      </c>
      <c r="P42" s="75">
        <f>LOOKUP(2, 1/('BA History'!$B:$B=A42), 'BA History'!$AI:$AI)</f>
        <v>0.43</v>
      </c>
      <c r="Q42" s="34">
        <f>SUMIFS('BA History'!H:H,'BA History'!B:B,A42)</f>
        <v>41</v>
      </c>
      <c r="R42" s="2">
        <f>SUMIFS('BA History'!G:G,'BA History'!B:B,A42)-Q42</f>
        <v>49</v>
      </c>
      <c r="S42" s="89">
        <f>LOOKUP(2, 1/('BA History'!$B:$B=A42), 'BA History'!$AJ:$AJ)</f>
        <v>0.43600000000000005</v>
      </c>
      <c r="T42" s="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History'!$B:$B,$A$42,'BA History'!U:U, 1)</f>
        <v>1</v>
      </c>
      <c r="AE42" s="2">
        <f>COUNTIFS('BA History'!$B:$B,$A$42,'BA History'!V:V, 1)</f>
        <v>2</v>
      </c>
      <c r="AF42" s="2">
        <f>COUNTIFS('BA History'!$B:$B,$A$42,'BA History'!W:W, 1)</f>
        <v>0</v>
      </c>
      <c r="AG42" s="2">
        <f>COUNTIFS('BA History'!$B:$B,$A$42,'BA History'!X:X, 1)</f>
        <v>0</v>
      </c>
      <c r="AH42" s="2">
        <f>COUNTIFS('BA History'!$B:$B,$A$42,'BA History'!Y:Y, 1)</f>
        <v>1</v>
      </c>
      <c r="AI42" s="2">
        <f>COUNTIFS('BA History'!$B:$B,$A$42,'BA History'!Z:Z, 1)</f>
        <v>0</v>
      </c>
      <c r="AJ42" s="2">
        <f>COUNTIFS('BA History'!$B:$B,$A42,'BA History'!AA:AA, 1)</f>
        <v>0</v>
      </c>
      <c r="AK42" s="2">
        <f>COUNTIFS('BA History'!$B:$B,$A$42,'BA History'!AB:AB, 1)</f>
        <v>0</v>
      </c>
      <c r="AL42" s="2">
        <f>COUNTIFS('BA History'!$B:$B,$A$42,'BA History'!AC:AC, 1)</f>
        <v>1</v>
      </c>
      <c r="AM42" s="2">
        <f>COUNTIFS('BA History'!$B:$B,$A$42,'BA History'!AD:AD, 1)</f>
        <v>0</v>
      </c>
      <c r="AN42" s="2">
        <f>COUNTIFS('BA History'!$B:$B,$A$42,'BA History'!AE:AE, 1)</f>
        <v>1</v>
      </c>
      <c r="AO42" s="2">
        <f>COUNTIFS('BA History'!$B:$B,$A$42,'BA History'!AF:AF, 1)</f>
        <v>0</v>
      </c>
      <c r="AP42" s="2">
        <f>COUNTIFS('BA History'!$B:$B,$A$42,'BA History'!AG:AG, 1)</f>
        <v>0</v>
      </c>
    </row>
    <row r="43" spans="1:42" x14ac:dyDescent="0.25">
      <c r="A43" s="2" t="s">
        <v>224</v>
      </c>
      <c r="B43" s="2" t="s">
        <v>79</v>
      </c>
      <c r="C43" s="3" t="s">
        <v>79</v>
      </c>
      <c r="D43" s="2"/>
      <c r="E43" s="2"/>
      <c r="F43" s="2"/>
      <c r="G43" s="34">
        <f>SUMIFS('BA History'!C:C,'BA History'!B:B,A43)</f>
        <v>17</v>
      </c>
      <c r="H43" s="66">
        <f>AVERAGEIFS('BA History'!C:C,'BA History'!B:B,A43)</f>
        <v>8.5</v>
      </c>
      <c r="I43" s="66">
        <f t="array" ref="I43">MEDIAN(IF('BA History'!B:B=A43, 'BA History'!C:C))</f>
        <v>8.5</v>
      </c>
      <c r="J43" s="35">
        <f t="array" ref="J43">MAX(IF('BA History'!B:B=A43, 'BA History'!C:C))</f>
        <v>10</v>
      </c>
      <c r="K43" s="34">
        <f>COUNTIFS('BA History'!B:B,A43,'BA History'!D:D, 1)</f>
        <v>1</v>
      </c>
      <c r="L43" s="2">
        <f>COUNTIFS('BA History'!B:B,A43,'BA History'!D:D, 0)</f>
        <v>1</v>
      </c>
      <c r="M43" s="75">
        <f>LOOKUP(2, 1/('BA History'!$B:$B=A43), 'BA History'!$AK:$AK)</f>
        <v>0.5</v>
      </c>
      <c r="N43" s="34">
        <f>SUMIFS('BA History'!F:F,'BA History'!B:B,A43)</f>
        <v>4</v>
      </c>
      <c r="O43" s="2">
        <f>SUMIFS('BA History'!E:E,'BA History'!B:B,A43)-N43</f>
        <v>3</v>
      </c>
      <c r="P43" s="75">
        <f>LOOKUP(2, 1/('BA History'!$B:$B=A43), 'BA History'!$AI:$AI)</f>
        <v>0.625</v>
      </c>
      <c r="Q43" s="34">
        <f>SUMIFS('BA History'!H:H,'BA History'!B:B,A43)</f>
        <v>17</v>
      </c>
      <c r="R43" s="2">
        <f>SUMIFS('BA History'!G:G,'BA History'!B:B,A43)-Q43</f>
        <v>16</v>
      </c>
      <c r="S43" s="89">
        <f>LOOKUP(2, 1/('BA History'!$B:$B=A43), 'BA History'!$AJ:$AJ)</f>
        <v>0.53</v>
      </c>
      <c r="T43" s="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1</v>
      </c>
      <c r="W43" s="2">
        <f>COUNTIFS('BA History'!$B:$B,$A$43,'BA History'!N:N, 1)</f>
        <v>1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History'!$B:$B,$A$43,'BA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History'!$B:$B,$A$43,'BA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1</v>
      </c>
      <c r="AM43" s="2">
        <f>COUNTIFS('BA History'!$B:$B,$A$43,'BA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0</v>
      </c>
      <c r="AP43" s="2">
        <f>COUNTIFS('BA History'!$B:$B,$A$43,'BA History'!AG:AG, 1)</f>
        <v>1</v>
      </c>
    </row>
    <row r="44" spans="1:42" x14ac:dyDescent="0.25">
      <c r="A44" s="2" t="s">
        <v>141</v>
      </c>
      <c r="B44" s="2" t="s">
        <v>79</v>
      </c>
      <c r="C44" s="3" t="s">
        <v>79</v>
      </c>
      <c r="D44" s="2">
        <v>2</v>
      </c>
      <c r="E44" s="2"/>
      <c r="F44" s="2"/>
      <c r="G44" s="34">
        <f>SUMIFS('BA History'!C:C,'BA History'!B:B,A44)</f>
        <v>848</v>
      </c>
      <c r="H44" s="66">
        <f>AVERAGEIFS('BA History'!C:C,'BA History'!B:B,A44)</f>
        <v>19.720930232558139</v>
      </c>
      <c r="I44" s="66">
        <f t="array" ref="I44">MEDIAN(IF('BA History'!B:B=A44, 'BA History'!C:C))</f>
        <v>16</v>
      </c>
      <c r="J44" s="35">
        <f t="array" ref="J44">MAX(IF('BA History'!B:B=A44, 'BA History'!C:C))</f>
        <v>43</v>
      </c>
      <c r="K44" s="34">
        <f>COUNTIFS('BA History'!B:B,A44,'BA History'!D:D, 1)</f>
        <v>26</v>
      </c>
      <c r="L44" s="2">
        <f>COUNTIFS('BA History'!B:B,A44,'BA History'!D:D, 0)</f>
        <v>17</v>
      </c>
      <c r="M44" s="75">
        <f>LOOKUP(2, 1/('BA History'!$B:$B=A44), 'BA History'!$AK:$AK)</f>
        <v>0.60465116279069764</v>
      </c>
      <c r="N44" s="34">
        <f>SUMIFS('BA History'!F:F,'BA History'!B:B,A44)</f>
        <v>89</v>
      </c>
      <c r="O44" s="2">
        <f>SUMIFS('BA History'!E:E,'BA History'!B:B,A44)-N44</f>
        <v>85</v>
      </c>
      <c r="P44" s="75">
        <f>LOOKUP(2, 1/('BA History'!$B:$B=A44), 'BA History'!$AI:$AI)</f>
        <v>0.4941860465116279</v>
      </c>
      <c r="Q44" s="34">
        <f>SUMIFS('BA History'!H:H,'BA History'!B:B,A44)</f>
        <v>373</v>
      </c>
      <c r="R44" s="2">
        <f>SUMIFS('BA History'!G:G,'BA History'!B:B,A44)-Q44</f>
        <v>360</v>
      </c>
      <c r="S44" s="89">
        <f>LOOKUP(2, 1/('BA History'!$B:$B=A44), 'BA History'!$AJ:$AJ)</f>
        <v>0.50511627906976753</v>
      </c>
      <c r="T44" s="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3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History'!$B:$B,$A$44,'BA History'!U:U, 1)</f>
        <v>2</v>
      </c>
      <c r="AE44" s="2">
        <f>COUNTIFS('BA History'!$B:$B,$A$44,'BA History'!V:V, 1)</f>
        <v>5</v>
      </c>
      <c r="AF44" s="2">
        <f>COUNTIFS('BA History'!$B:$B,$A$44,'BA History'!W:W, 1)</f>
        <v>1</v>
      </c>
      <c r="AG44" s="2">
        <f>COUNTIFS('BA History'!$B:$B,$A$44,'BA History'!X:X, 1)</f>
        <v>0</v>
      </c>
      <c r="AH44" s="2">
        <f>COUNTIFS('BA History'!$B:$B,$A$44,'BA History'!Y:Y, 1)</f>
        <v>6</v>
      </c>
      <c r="AI44" s="2">
        <f>COUNTIFS('BA History'!$B:$B,$A$44,'BA History'!Z:Z, 1)</f>
        <v>8</v>
      </c>
      <c r="AJ44" s="2">
        <f>COUNTIFS('BA History'!$B:$B,$A44,'BA History'!AA:AA, 1)</f>
        <v>0</v>
      </c>
      <c r="AK44" s="2">
        <f>COUNTIFS('BA History'!$B:$B,$A$44,'BA History'!AB:AB, 1)</f>
        <v>1</v>
      </c>
      <c r="AL44" s="2">
        <f>COUNTIFS('BA History'!$B:$B,$A$44,'BA History'!AC:AC, 1)</f>
        <v>14</v>
      </c>
      <c r="AM44" s="2">
        <f>COUNTIFS('BA History'!$B:$B,$A$44,'BA History'!AD:AD, 1)</f>
        <v>4</v>
      </c>
      <c r="AN44" s="2">
        <f>COUNTIFS('BA History'!$B:$B,$A$44,'BA History'!AE:AE, 1)</f>
        <v>8</v>
      </c>
      <c r="AO44" s="2">
        <f>COUNTIFS('BA History'!$B:$B,$A$44,'BA History'!AF:AF, 1)</f>
        <v>2</v>
      </c>
      <c r="AP44" s="2">
        <f>COUNTIFS('BA History'!$B:$B,$A$44,'BA History'!AG:AG, 1)</f>
        <v>3</v>
      </c>
    </row>
    <row r="45" spans="1:42" x14ac:dyDescent="0.25">
      <c r="A45" s="2" t="s">
        <v>153</v>
      </c>
      <c r="B45" s="2" t="s">
        <v>79</v>
      </c>
      <c r="C45" s="3" t="s">
        <v>79</v>
      </c>
      <c r="D45" s="2"/>
      <c r="E45" s="2"/>
      <c r="F45" s="2"/>
      <c r="G45" s="34">
        <f>SUMIFS('BA History'!C:C,'BA History'!B:B,A45)</f>
        <v>57</v>
      </c>
      <c r="H45" s="66">
        <f>AVERAGEIFS('BA History'!C:C,'BA History'!B:B,A45)</f>
        <v>11.4</v>
      </c>
      <c r="I45" s="66">
        <f t="array" ref="I45">MEDIAN(IF('BA History'!B:B=A45, 'BA History'!C:C))</f>
        <v>11</v>
      </c>
      <c r="J45" s="35">
        <f t="array" ref="J45">MAX(IF('BA History'!B:B=A45, 'BA History'!C:C))</f>
        <v>14</v>
      </c>
      <c r="K45" s="34">
        <f>COUNTIFS('BA History'!B:B,A45,'BA History'!D:D, 1)</f>
        <v>3</v>
      </c>
      <c r="L45" s="2">
        <f>COUNTIFS('BA History'!B:B,A45,'BA History'!D:D, 0)</f>
        <v>2</v>
      </c>
      <c r="M45" s="75">
        <f>LOOKUP(2, 1/('BA History'!$B:$B=A45), 'BA History'!$AK:$AK)</f>
        <v>0.6</v>
      </c>
      <c r="N45" s="34">
        <f>SUMIFS('BA History'!F:F,'BA History'!B:B,A45)</f>
        <v>10</v>
      </c>
      <c r="O45" s="2">
        <f>SUMIFS('BA History'!E:E,'BA History'!B:B,A45)-N45</f>
        <v>11</v>
      </c>
      <c r="P45" s="75">
        <f>LOOKUP(2, 1/('BA History'!$B:$B=A45), 'BA History'!$AI:$AI)</f>
        <v>0.44000000000000006</v>
      </c>
      <c r="Q45" s="34">
        <f>SUMIFS('BA History'!H:H,'BA History'!B:B,A45)</f>
        <v>44</v>
      </c>
      <c r="R45" s="2">
        <f>SUMIFS('BA History'!G:G,'BA History'!B:B,A45)-Q45</f>
        <v>46</v>
      </c>
      <c r="S45" s="89">
        <f>LOOKUP(2, 1/('BA History'!$B:$B=A45), 'BA History'!$AJ:$AJ)</f>
        <v>0.44799999999999995</v>
      </c>
      <c r="T45" s="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0</v>
      </c>
      <c r="W45" s="2">
        <f>COUNTIFS('BA History'!$B:$B,$A$45,'BA History'!N:N, 1)</f>
        <v>1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1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2</v>
      </c>
      <c r="AJ45" s="2">
        <f>COUNTIFS('BA History'!$B:$B,$A45,'BA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3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</row>
    <row r="46" spans="1:42" x14ac:dyDescent="0.25">
      <c r="A46" s="2" t="s">
        <v>40</v>
      </c>
      <c r="B46" s="2" t="s">
        <v>79</v>
      </c>
      <c r="C46" s="3" t="s">
        <v>79</v>
      </c>
      <c r="D46" s="2"/>
      <c r="E46" s="2"/>
      <c r="F46" s="2"/>
      <c r="G46" s="34">
        <f>SUMIFS('BA History'!C:C,'BA History'!B:B,A46)</f>
        <v>1625</v>
      </c>
      <c r="H46" s="66">
        <f>AVERAGEIFS('BA History'!C:C,'BA History'!B:B,A46)</f>
        <v>18.895348837209301</v>
      </c>
      <c r="I46" s="66">
        <f t="array" ref="I46">MEDIAN(IF('BA History'!B:B=A46, 'BA History'!C:C))</f>
        <v>18</v>
      </c>
      <c r="J46" s="35">
        <f t="array" ref="J46">MAX(IF('BA History'!B:B=A46, 'BA History'!C:C))</f>
        <v>38</v>
      </c>
      <c r="K46" s="34">
        <f>COUNTIFS('BA History'!B:B,A46,'BA History'!D:D, 1)</f>
        <v>35</v>
      </c>
      <c r="L46" s="2">
        <f>COUNTIFS('BA History'!B:B,A46,'BA History'!D:D, 0)</f>
        <v>51</v>
      </c>
      <c r="M46" s="75">
        <f>LOOKUP(2, 1/('BA History'!$B:$B=A46), 'BA History'!$AK:$AK)</f>
        <v>0.40697674418604651</v>
      </c>
      <c r="N46" s="34">
        <f>SUMIFS('BA History'!F:F,'BA History'!B:B,A46)</f>
        <v>166</v>
      </c>
      <c r="O46" s="2">
        <f>SUMIFS('BA History'!E:E,'BA History'!B:B,A46)-N46</f>
        <v>188</v>
      </c>
      <c r="P46" s="75">
        <f>LOOKUP(2, 1/('BA History'!$B:$B=A46), 'BA History'!$AI:$AI)</f>
        <v>0.46860465116279049</v>
      </c>
      <c r="Q46" s="34">
        <f>SUMIFS('BA History'!H:H,'BA History'!B:B,A46)</f>
        <v>705</v>
      </c>
      <c r="R46" s="2">
        <f>SUMIFS('BA History'!G:G,'BA History'!B:B,A46)-Q46</f>
        <v>756</v>
      </c>
      <c r="S46" s="89">
        <f>LOOKUP(2, 1/('BA History'!$B:$B=A46), 'BA History'!$AJ:$AJ)</f>
        <v>0.47895348837209323</v>
      </c>
      <c r="T46" s="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History'!$B:$B,$A$46,'BA History'!U:U, 1)</f>
        <v>6</v>
      </c>
      <c r="AE46" s="2">
        <f>COUNTIFS('BA History'!$B:$B,$A$46,'BA History'!V:V, 1)</f>
        <v>10</v>
      </c>
      <c r="AF46" s="2">
        <f>COUNTIFS('BA History'!$B:$B,$A$46,'BA History'!W:W, 1)</f>
        <v>2</v>
      </c>
      <c r="AG46" s="2">
        <f>COUNTIFS('BA History'!$B:$B,$A$46,'BA History'!X:X, 1)</f>
        <v>1</v>
      </c>
      <c r="AH46" s="2">
        <f>COUNTIFS('BA History'!$B:$B,$A$46,'BA History'!Y:Y, 1)</f>
        <v>8</v>
      </c>
      <c r="AI46" s="2">
        <f>COUNTIFS('BA History'!$B:$B,$A$46,'BA History'!Z:Z, 1)</f>
        <v>16</v>
      </c>
      <c r="AJ46" s="2">
        <f>COUNTIFS('BA History'!$B:$B,$A46,'BA History'!AA:AA, 1)</f>
        <v>0</v>
      </c>
      <c r="AK46" s="2">
        <f>COUNTIFS('BA History'!$B:$B,$A$46,'BA History'!AB:AB, 1)</f>
        <v>2</v>
      </c>
      <c r="AL46" s="2">
        <f>COUNTIFS('BA History'!$B:$B,$A$46,'BA History'!AC:AC, 1)</f>
        <v>8</v>
      </c>
      <c r="AM46" s="2">
        <f>COUNTIFS('BA History'!$B:$B,$A$46,'BA History'!AD:AD, 1)</f>
        <v>7</v>
      </c>
      <c r="AN46" s="2">
        <f>COUNTIFS('BA History'!$B:$B,$A$46,'BA History'!AE:AE, 1)</f>
        <v>21</v>
      </c>
      <c r="AO46" s="2">
        <f>COUNTIFS('BA History'!$B:$B,$A$46,'BA History'!AF:AF, 1)</f>
        <v>1</v>
      </c>
      <c r="AP46" s="2">
        <f>COUNTIFS('BA History'!$B:$B,$A$46,'BA History'!AG:AG, 1)</f>
        <v>15</v>
      </c>
    </row>
    <row r="47" spans="1:42" x14ac:dyDescent="0.25">
      <c r="A47" s="2" t="s">
        <v>166</v>
      </c>
      <c r="B47" s="2" t="s">
        <v>79</v>
      </c>
      <c r="C47" s="3" t="s">
        <v>79</v>
      </c>
      <c r="D47" s="2">
        <v>1</v>
      </c>
      <c r="E47" s="2"/>
      <c r="F47" s="2"/>
      <c r="G47" s="34">
        <f>SUMIFS('BA History'!C:C,'BA History'!B:B,A47)</f>
        <v>40</v>
      </c>
      <c r="H47" s="66">
        <f>AVERAGEIFS('BA History'!C:C,'BA History'!B:B,A47)</f>
        <v>10</v>
      </c>
      <c r="I47" s="66">
        <f t="array" ref="I47">MEDIAN(IF('BA History'!B:B=A47, 'BA History'!C:C))</f>
        <v>8</v>
      </c>
      <c r="J47" s="35">
        <f t="array" ref="J47">MAX(IF('BA History'!B:B=A47, 'BA History'!C:C))</f>
        <v>21</v>
      </c>
      <c r="K47" s="34">
        <f>COUNTIFS('BA History'!B:B,A47,'BA History'!D:D, 1)</f>
        <v>3</v>
      </c>
      <c r="L47" s="2">
        <f>COUNTIFS('BA History'!B:B,A47,'BA History'!D:D, 0)</f>
        <v>1</v>
      </c>
      <c r="M47" s="75">
        <f>LOOKUP(2, 1/('BA History'!$B:$B=A47), 'BA History'!$AK:$AK)</f>
        <v>0.75</v>
      </c>
      <c r="N47" s="34">
        <f>SUMIFS('BA History'!F:F,'BA History'!B:B,A47)</f>
        <v>9</v>
      </c>
      <c r="O47" s="2">
        <f>SUMIFS('BA History'!E:E,'BA History'!B:B,A47)-N47</f>
        <v>8</v>
      </c>
      <c r="P47" s="75">
        <f>LOOKUP(2, 1/('BA History'!$B:$B=A47), 'BA History'!$AI:$AI)</f>
        <v>0.48750000000000004</v>
      </c>
      <c r="Q47" s="34">
        <f>SUMIFS('BA History'!H:H,'BA History'!B:B,A47)</f>
        <v>38</v>
      </c>
      <c r="R47" s="2">
        <f>SUMIFS('BA History'!G:G,'BA History'!B:B,A47)-Q47</f>
        <v>35</v>
      </c>
      <c r="S47" s="89">
        <f>LOOKUP(2, 1/('BA History'!$B:$B=A47), 'BA History'!$AJ:$AJ)</f>
        <v>0.49249999999999999</v>
      </c>
      <c r="T47" s="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History'!$B:$B,$A$47,'BA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1</v>
      </c>
      <c r="AI47" s="2">
        <f>COUNTIFS('BA History'!$B:$B,$A$47,'BA History'!Z:Z, 1)</f>
        <v>2</v>
      </c>
      <c r="AJ47" s="2">
        <f>COUNTIFS('BA History'!$B:$B,$A47,'BA History'!AA:AA, 1)</f>
        <v>0</v>
      </c>
      <c r="AK47" s="2">
        <f>COUNTIFS('BA History'!$B:$B,$A$47,'BA History'!AB:AB, 1)</f>
        <v>0</v>
      </c>
      <c r="AL47" s="2">
        <f>COUNTIFS('BA History'!$B:$B,$A$47,'BA History'!AC:AC, 1)</f>
        <v>1</v>
      </c>
      <c r="AM47" s="2">
        <f>COUNTIFS('BA History'!$B:$B,$A$47,'BA History'!AD:AD, 1)</f>
        <v>0</v>
      </c>
      <c r="AN47" s="2">
        <f>COUNTIFS('BA History'!$B:$B,$A$47,'BA History'!AE:AE, 1)</f>
        <v>1</v>
      </c>
      <c r="AO47" s="2">
        <f>COUNTIFS('BA History'!$B:$B,$A$47,'BA History'!AF:AF, 1)</f>
        <v>0</v>
      </c>
      <c r="AP47" s="2">
        <f>COUNTIFS('BA History'!$B:$B,$A$47,'BA History'!AG:AG, 1)</f>
        <v>1</v>
      </c>
    </row>
    <row r="48" spans="1:42" x14ac:dyDescent="0.25">
      <c r="A48" s="2" t="s">
        <v>147</v>
      </c>
      <c r="B48" s="2" t="s">
        <v>60</v>
      </c>
      <c r="C48" s="3" t="s">
        <v>79</v>
      </c>
      <c r="D48" s="2">
        <v>2</v>
      </c>
      <c r="E48" s="2"/>
      <c r="F48" s="2"/>
      <c r="G48" s="34">
        <f>SUMIFS('BA History'!C:C,'BA History'!B:B,A48)</f>
        <v>779</v>
      </c>
      <c r="H48" s="66">
        <f>AVERAGEIFS('BA History'!C:C,'BA History'!B:B,A48)</f>
        <v>14.98076923076923</v>
      </c>
      <c r="I48" s="66">
        <f t="array" ref="I48">MEDIAN(IF('BA History'!B:B=A48, 'BA History'!C:C))</f>
        <v>14</v>
      </c>
      <c r="J48" s="35">
        <f t="array" ref="J48">MAX(IF('BA History'!B:B=A48, 'BA History'!C:C))</f>
        <v>33</v>
      </c>
      <c r="K48" s="34">
        <f>COUNTIFS('BA History'!B:B,A48,'BA History'!D:D, 1)</f>
        <v>29</v>
      </c>
      <c r="L48" s="2">
        <f>COUNTIFS('BA History'!B:B,A48,'BA History'!D:D, 0)</f>
        <v>23</v>
      </c>
      <c r="M48" s="75">
        <f>LOOKUP(2, 1/('BA History'!$B:$B=A48), 'BA History'!$AK:$AK)</f>
        <v>0.55769230769230771</v>
      </c>
      <c r="N48" s="34">
        <f>SUMIFS('BA History'!F:F,'BA History'!B:B,A48)</f>
        <v>115</v>
      </c>
      <c r="O48" s="2">
        <f>SUMIFS('BA History'!E:E,'BA History'!B:B,A48)-N48</f>
        <v>99</v>
      </c>
      <c r="P48" s="75">
        <f>LOOKUP(2, 1/('BA History'!$B:$B=A48), 'BA History'!$AI:$AI)</f>
        <v>0.55384615384615388</v>
      </c>
      <c r="Q48" s="34">
        <f>SUMIFS('BA History'!H:H,'BA History'!B:B,A48)</f>
        <v>461</v>
      </c>
      <c r="R48" s="2">
        <f>SUMIFS('BA History'!G:G,'BA History'!B:B,A48)-Q48</f>
        <v>426</v>
      </c>
      <c r="S48" s="89">
        <f>LOOKUP(2, 1/('BA History'!$B:$B=A48), 'BA History'!$AJ:$AJ)</f>
        <v>0.52942307692307689</v>
      </c>
      <c r="T48" s="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8</v>
      </c>
      <c r="W48" s="2">
        <f>COUNTIFS('BA History'!$B:$B,$A$48,'BA History'!N:N, 1)</f>
        <v>14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History'!$B:$B,$A$48,'BA History'!U:U, 1)</f>
        <v>1</v>
      </c>
      <c r="AE48" s="2">
        <f>COUNTIFS('BA History'!$B:$B,$A$48,'BA History'!V:V, 1)</f>
        <v>2</v>
      </c>
      <c r="AF48" s="2">
        <f>COUNTIFS('BA History'!$B:$B,$A$48,'BA History'!W:W, 1)</f>
        <v>3</v>
      </c>
      <c r="AG48" s="2">
        <f>COUNTIFS('BA History'!$B:$B,$A$48,'BA History'!X:X, 1)</f>
        <v>0</v>
      </c>
      <c r="AH48" s="2">
        <f>COUNTIFS('BA History'!$B:$B,$A$48,'BA History'!Y:Y, 1)</f>
        <v>10</v>
      </c>
      <c r="AI48" s="2">
        <f>COUNTIFS('BA History'!$B:$B,$A$48,'BA History'!Z:Z, 1)</f>
        <v>14</v>
      </c>
      <c r="AJ48" s="2">
        <f>COUNTIFS('BA History'!$B:$B,$A48,'BA History'!AA:AA, 1)</f>
        <v>0</v>
      </c>
      <c r="AK48" s="2">
        <f>COUNTIFS('BA History'!$B:$B,$A$48,'BA History'!AB:AB, 1)</f>
        <v>0</v>
      </c>
      <c r="AL48" s="2">
        <f>COUNTIFS('BA History'!$B:$B,$A$48,'BA History'!AC:AC, 1)</f>
        <v>16</v>
      </c>
      <c r="AM48" s="2">
        <f>COUNTIFS('BA History'!$B:$B,$A$48,'BA History'!AD:AD, 1)</f>
        <v>1</v>
      </c>
      <c r="AN48" s="2">
        <f>COUNTIFS('BA History'!$B:$B,$A$48,'BA History'!AE:AE, 1)</f>
        <v>13</v>
      </c>
      <c r="AO48" s="2">
        <f>COUNTIFS('BA History'!$B:$B,$A$48,'BA History'!AF:AF, 1)</f>
        <v>0</v>
      </c>
      <c r="AP48" s="2">
        <f>COUNTIFS('BA History'!$B:$B,$A$48,'BA History'!AG:AG, 1)</f>
        <v>9</v>
      </c>
    </row>
    <row r="49" spans="1:42" x14ac:dyDescent="0.25">
      <c r="A49" s="2" t="s">
        <v>17</v>
      </c>
      <c r="B49" s="2" t="s">
        <v>79</v>
      </c>
      <c r="C49" s="3" t="s">
        <v>79</v>
      </c>
      <c r="D49" s="2">
        <v>1</v>
      </c>
      <c r="E49" s="2">
        <v>1</v>
      </c>
      <c r="F49" s="2"/>
      <c r="G49" s="34">
        <f>SUMIFS('BA History'!C:C,'BA History'!B:B,A49)</f>
        <v>910</v>
      </c>
      <c r="H49" s="66">
        <f>AVERAGEIFS('BA History'!C:C,'BA History'!B:B,A49)</f>
        <v>19.782608695652176</v>
      </c>
      <c r="I49" s="66">
        <f t="array" ref="I49">MEDIAN(IF('BA History'!B:B=A49, 'BA History'!C:C))</f>
        <v>19</v>
      </c>
      <c r="J49" s="35">
        <f t="array" ref="J49">MAX(IF('BA History'!B:B=A49, 'BA History'!C:C))</f>
        <v>32</v>
      </c>
      <c r="K49" s="34">
        <f>COUNTIFS('BA History'!B:B,A49,'BA History'!D:D, 1)</f>
        <v>24</v>
      </c>
      <c r="L49" s="2">
        <f>COUNTIFS('BA History'!B:B,A49,'BA History'!D:D, 0)</f>
        <v>22</v>
      </c>
      <c r="M49" s="75">
        <f>LOOKUP(2, 1/('BA History'!$B:$B=A49), 'BA History'!$AK:$AK)</f>
        <v>0.52173913043478259</v>
      </c>
      <c r="N49" s="34">
        <f>SUMIFS('BA History'!F:F,'BA History'!B:B,A49)</f>
        <v>94</v>
      </c>
      <c r="O49" s="2">
        <f>SUMIFS('BA History'!E:E,'BA History'!B:B,A49)-N49</f>
        <v>88</v>
      </c>
      <c r="P49" s="75">
        <f>LOOKUP(2, 1/('BA History'!$B:$B=A49), 'BA History'!$AI:$AI)</f>
        <v>0.52326086956521745</v>
      </c>
      <c r="Q49" s="34">
        <f>SUMIFS('BA History'!H:H,'BA History'!B:B,A49)</f>
        <v>376</v>
      </c>
      <c r="R49" s="2">
        <f>SUMIFS('BA History'!G:G,'BA History'!B:B,A49)-Q49</f>
        <v>380</v>
      </c>
      <c r="S49" s="89">
        <f>LOOKUP(2, 1/('BA History'!$B:$B=A49), 'BA History'!$AJ:$AJ)</f>
        <v>0.49304347826086964</v>
      </c>
      <c r="T49" s="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History'!$B:$B,$A$49,'BA History'!U:U, 1)</f>
        <v>3</v>
      </c>
      <c r="AE49" s="2">
        <f>COUNTIFS('BA History'!$B:$B,$A$49,'BA History'!V:V, 1)</f>
        <v>4</v>
      </c>
      <c r="AF49" s="2">
        <f>COUNTIFS('BA History'!$B:$B,$A$49,'BA History'!W:W, 1)</f>
        <v>0</v>
      </c>
      <c r="AG49" s="2">
        <f>COUNTIFS('BA History'!$B:$B,$A$49,'BA History'!X:X, 1)</f>
        <v>0</v>
      </c>
      <c r="AH49" s="2">
        <f>COUNTIFS('BA History'!$B:$B,$A$49,'BA History'!Y:Y, 1)</f>
        <v>3</v>
      </c>
      <c r="AI49" s="2">
        <f>COUNTIFS('BA History'!$B:$B,$A$49,'BA History'!Z:Z, 1)</f>
        <v>10</v>
      </c>
      <c r="AJ49" s="2">
        <f>COUNTIFS('BA History'!$B:$B,$A49,'BA History'!AA:AA, 1)</f>
        <v>0</v>
      </c>
      <c r="AK49" s="2">
        <f>COUNTIFS('BA History'!$B:$B,$A$49,'BA History'!AB:AB, 1)</f>
        <v>2</v>
      </c>
      <c r="AL49" s="2">
        <f>COUNTIFS('BA History'!$B:$B,$A$49,'BA History'!AC:AC, 1)</f>
        <v>13</v>
      </c>
      <c r="AM49" s="2">
        <f>COUNTIFS('BA History'!$B:$B,$A$49,'BA History'!AD:AD, 1)</f>
        <v>8</v>
      </c>
      <c r="AN49" s="2">
        <f>COUNTIFS('BA History'!$B:$B,$A$49,'BA History'!AE:AE, 1)</f>
        <v>9</v>
      </c>
      <c r="AO49" s="2">
        <f>COUNTIFS('BA History'!$B:$B,$A$49,'BA History'!AF:AF, 1)</f>
        <v>3</v>
      </c>
      <c r="AP49" s="2">
        <f>COUNTIFS('BA History'!$B:$B,$A$49,'BA History'!AG:AG, 1)</f>
        <v>6</v>
      </c>
    </row>
    <row r="50" spans="1:42" ht="14.25" customHeight="1" x14ac:dyDescent="0.25">
      <c r="A50" s="1" t="s">
        <v>105</v>
      </c>
      <c r="B50" s="2" t="s">
        <v>79</v>
      </c>
      <c r="C50" s="3" t="s">
        <v>79</v>
      </c>
      <c r="D50" s="2"/>
      <c r="E50" s="2"/>
      <c r="F50" s="2"/>
      <c r="G50" s="34">
        <f>SUMIFS('BA History'!C:C,'BA History'!B:B,A50)</f>
        <v>12</v>
      </c>
      <c r="H50" s="66">
        <f>AVERAGEIFS('BA History'!C:C,'BA History'!B:B,A50)</f>
        <v>12</v>
      </c>
      <c r="I50" s="66">
        <f t="array" ref="I50">MEDIAN(IF('BA History'!B:B=A50, 'BA History'!C:C))</f>
        <v>12</v>
      </c>
      <c r="J50" s="35">
        <f t="array" ref="J50">MAX(IF('BA History'!B:B=A50, 'BA History'!C:C))</f>
        <v>12</v>
      </c>
      <c r="K50" s="34">
        <f>COUNTIFS('BA History'!B:B,A50,'BA History'!D:D, 1)</f>
        <v>1</v>
      </c>
      <c r="L50" s="2">
        <f>COUNTIFS('BA History'!B:B,A50,'BA History'!D:D, 0)</f>
        <v>0</v>
      </c>
      <c r="M50" s="75">
        <f>LOOKUP(2, 1/('BA History'!$B:$B=A50), 'BA History'!$AK:$AK)</f>
        <v>1</v>
      </c>
      <c r="N50" s="34">
        <f>SUMIFS('BA History'!F:F,'BA History'!B:B,A50)</f>
        <v>3</v>
      </c>
      <c r="O50" s="2">
        <f>SUMIFS('BA History'!E:E,'BA History'!B:B,A50)-N50</f>
        <v>2</v>
      </c>
      <c r="P50" s="75">
        <f>LOOKUP(2, 1/('BA History'!$B:$B=A50), 'BA History'!$AI:$AI)</f>
        <v>0.6</v>
      </c>
      <c r="Q50" s="34">
        <f>SUMIFS('BA History'!H:H,'BA History'!B:B,A50)</f>
        <v>9</v>
      </c>
      <c r="R50" s="2">
        <f>SUMIFS('BA History'!G:G,'BA History'!B:B,A50)-Q50</f>
        <v>10</v>
      </c>
      <c r="S50" s="89">
        <f>LOOKUP(2, 1/('BA History'!$B:$B=A50), 'BA History'!$AJ:$AJ)</f>
        <v>0.47</v>
      </c>
      <c r="T50" s="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History'!$B:$B,$A$50,'BA History'!U:U, 1)</f>
        <v>1</v>
      </c>
      <c r="AE50" s="2">
        <f>COUNTIFS('BA History'!$B:$B,$A$50,'BA History'!V:V, 1)</f>
        <v>0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History'!$B:$B,$A$50,'BA History'!AB:AB, 1)</f>
        <v>0</v>
      </c>
      <c r="AL50" s="2">
        <f>COUNTIFS('BA History'!$B:$B,$A$50,'BA History'!AC:AC, 1)</f>
        <v>1</v>
      </c>
      <c r="AM50" s="2">
        <f>COUNTIFS('BA History'!$B:$B,$A$50,'BA History'!AD:AD, 1)</f>
        <v>1</v>
      </c>
      <c r="AN50" s="2">
        <f>COUNTIFS('BA History'!$B:$B,$A$50,'BA History'!AE:AE, 1)</f>
        <v>0</v>
      </c>
      <c r="AO50" s="2">
        <f>COUNTIFS('BA History'!$B:$B,$A$50,'BA History'!AF:AF, 1)</f>
        <v>0</v>
      </c>
      <c r="AP50" s="2">
        <f>COUNTIFS('BA History'!$B:$B,$A$50,'BA History'!AG:AG, 1)</f>
        <v>0</v>
      </c>
    </row>
    <row r="51" spans="1:42" ht="14.25" customHeight="1" x14ac:dyDescent="0.25">
      <c r="A51" s="1" t="s">
        <v>143</v>
      </c>
      <c r="B51" s="2" t="s">
        <v>79</v>
      </c>
      <c r="C51" s="3" t="s">
        <v>79</v>
      </c>
      <c r="D51" s="2"/>
      <c r="E51" s="2"/>
      <c r="F51" s="2"/>
      <c r="G51" s="34">
        <f>SUMIFS('BA History'!C:C,'BA History'!B:B,A51)</f>
        <v>4</v>
      </c>
      <c r="H51" s="66">
        <f>AVERAGEIFS('BA History'!C:C,'BA History'!B:B,A51)</f>
        <v>4</v>
      </c>
      <c r="I51" s="66">
        <f t="array" ref="I51">MEDIAN(IF('BA History'!B:B=A51, 'BA History'!C:C))</f>
        <v>4</v>
      </c>
      <c r="J51" s="35">
        <f t="array" ref="J51">MAX(IF('BA History'!B:B=A51, 'BA History'!C:C))</f>
        <v>4</v>
      </c>
      <c r="K51" s="34">
        <f>COUNTIFS('BA History'!B:B,A51,'BA History'!D:D, 1)</f>
        <v>0</v>
      </c>
      <c r="L51" s="2">
        <f>COUNTIFS('BA History'!B:B,A51,'BA History'!D:D, 0)</f>
        <v>1</v>
      </c>
      <c r="M51" s="75">
        <f>LOOKUP(2, 1/('BA History'!$B:$B=A51), 'BA History'!$AK:$AK)</f>
        <v>0</v>
      </c>
      <c r="N51" s="34">
        <f>SUMIFS('BA History'!F:F,'BA History'!B:B,A51)</f>
        <v>1</v>
      </c>
      <c r="O51" s="2">
        <f>SUMIFS('BA History'!E:E,'BA History'!B:B,A51)-N51</f>
        <v>3</v>
      </c>
      <c r="P51" s="75">
        <f>LOOKUP(2, 1/('BA History'!$B:$B=A51), 'BA History'!$AI:$AI)</f>
        <v>0.25</v>
      </c>
      <c r="Q51" s="34">
        <f>SUMIFS('BA History'!H:H,'BA History'!B:B,A51)</f>
        <v>7</v>
      </c>
      <c r="R51" s="2">
        <f>SUMIFS('BA History'!G:G,'BA History'!B:B,A51)-Q51</f>
        <v>9</v>
      </c>
      <c r="S51" s="89">
        <f>LOOKUP(2, 1/('BA History'!$B:$B=A51), 'BA History'!$AJ:$AJ)</f>
        <v>0.44</v>
      </c>
      <c r="T51" s="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1</v>
      </c>
      <c r="AI51" s="2">
        <f>COUNTIFS('BA History'!$B:$B,$A$51,'BA History'!Z:Z, 1)</f>
        <v>0</v>
      </c>
      <c r="AJ51" s="2">
        <f>COUNTIFS('BA History'!$B:$B,$A51,'BA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</row>
    <row r="52" spans="1:42" x14ac:dyDescent="0.25">
      <c r="A52" s="1" t="s">
        <v>118</v>
      </c>
      <c r="B52" s="2" t="s">
        <v>79</v>
      </c>
      <c r="C52" s="3" t="s">
        <v>79</v>
      </c>
      <c r="D52" s="2"/>
      <c r="E52" s="2"/>
      <c r="F52" s="2"/>
      <c r="G52" s="34">
        <f>SUMIFS('BA History'!C:C,'BA History'!B:B,A52)</f>
        <v>30</v>
      </c>
      <c r="H52" s="66">
        <f>AVERAGEIFS('BA History'!C:C,'BA History'!B:B,A52)</f>
        <v>15</v>
      </c>
      <c r="I52" s="66">
        <f t="array" ref="I52">MEDIAN(IF('BA History'!B:B=A52, 'BA History'!C:C))</f>
        <v>15</v>
      </c>
      <c r="J52" s="35">
        <f t="array" ref="J52">MAX(IF('BA History'!B:B=A52, 'BA History'!C:C))</f>
        <v>20</v>
      </c>
      <c r="K52" s="34">
        <f>COUNTIFS('BA History'!B:B,A52,'BA History'!D:D, 1)</f>
        <v>1</v>
      </c>
      <c r="L52" s="2">
        <f>COUNTIFS('BA History'!B:B,A52,'BA History'!D:D, 0)</f>
        <v>1</v>
      </c>
      <c r="M52" s="75">
        <f>LOOKUP(2, 1/('BA History'!$B:$B=A52), 'BA History'!$AK:$AK)</f>
        <v>0.5</v>
      </c>
      <c r="N52" s="34">
        <f>SUMIFS('BA History'!F:F,'BA History'!B:B,A52)</f>
        <v>4</v>
      </c>
      <c r="O52" s="2">
        <f>SUMIFS('BA History'!E:E,'BA History'!B:B,A52)-N52</f>
        <v>4</v>
      </c>
      <c r="P52" s="75">
        <f>LOOKUP(2, 1/('BA History'!$B:$B=A52), 'BA History'!$AI:$AI)</f>
        <v>0.5</v>
      </c>
      <c r="Q52" s="34">
        <f>SUMIFS('BA History'!H:H,'BA History'!B:B,A52)</f>
        <v>15</v>
      </c>
      <c r="R52" s="2">
        <f>SUMIFS('BA History'!G:G,'BA History'!B:B,A52)-Q52</f>
        <v>15</v>
      </c>
      <c r="S52" s="89">
        <f>LOOKUP(2, 1/('BA History'!$B:$B=A52), 'BA History'!$AJ:$AJ)</f>
        <v>0.51</v>
      </c>
      <c r="T52" s="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1</v>
      </c>
      <c r="AF52" s="2">
        <f>COUNTIFS('BA History'!$B:$B,$A$52,'BA History'!W:W, 1)</f>
        <v>0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0</v>
      </c>
      <c r="AM52" s="2">
        <f>COUNTIFS('BA History'!$B:$B,$A$52,'BA History'!AD:AD, 1)</f>
        <v>1</v>
      </c>
      <c r="AN52" s="2">
        <f>COUNTIFS('BA History'!$B:$B,$A$52,'BA History'!AE:AE, 1)</f>
        <v>1</v>
      </c>
      <c r="AO52" s="2">
        <f>COUNTIFS('BA History'!$B:$B,$A$52,'BA History'!AF:AF, 1)</f>
        <v>0</v>
      </c>
      <c r="AP52" s="2">
        <f>COUNTIFS('BA History'!$B:$B,$A$52,'BA History'!AG:AG, 1)</f>
        <v>0</v>
      </c>
    </row>
    <row r="53" spans="1:42" x14ac:dyDescent="0.25">
      <c r="A53" s="1" t="s">
        <v>155</v>
      </c>
      <c r="B53" s="2" t="s">
        <v>79</v>
      </c>
      <c r="C53" s="3" t="s">
        <v>79</v>
      </c>
      <c r="D53" s="2"/>
      <c r="E53" s="2"/>
      <c r="F53" s="2"/>
      <c r="G53" s="34">
        <f>SUMIFS('BA History'!C:C,'BA History'!B:B,A53)</f>
        <v>13</v>
      </c>
      <c r="H53" s="66">
        <f>AVERAGEIFS('BA History'!C:C,'BA History'!B:B,A53)</f>
        <v>13</v>
      </c>
      <c r="I53" s="66">
        <f t="array" ref="I53">MEDIAN(IF('BA History'!B:B=A53, 'BA History'!C:C))</f>
        <v>13</v>
      </c>
      <c r="J53" s="35">
        <f t="array" ref="J53">MAX(IF('BA History'!B:B=A53, 'BA History'!C:C))</f>
        <v>13</v>
      </c>
      <c r="K53" s="34">
        <f>COUNTIFS('BA History'!B:B,A53,'BA History'!D:D, 1)</f>
        <v>1</v>
      </c>
      <c r="L53" s="2">
        <f>COUNTIFS('BA History'!B:B,A53,'BA History'!D:D, 0)</f>
        <v>0</v>
      </c>
      <c r="M53" s="75">
        <f>LOOKUP(2, 1/('BA History'!$B:$B=A53), 'BA History'!$AK:$AK)</f>
        <v>1</v>
      </c>
      <c r="N53" s="34">
        <f>SUMIFS('BA History'!F:F,'BA History'!B:B,A53)</f>
        <v>3</v>
      </c>
      <c r="O53" s="2">
        <f>SUMIFS('BA History'!E:E,'BA History'!B:B,A53)-N53</f>
        <v>0</v>
      </c>
      <c r="P53" s="75">
        <f>LOOKUP(2, 1/('BA History'!$B:$B=A53), 'BA History'!$AI:$AI)</f>
        <v>1</v>
      </c>
      <c r="Q53" s="34">
        <f>SUMIFS('BA History'!H:H,'BA History'!B:B,A53)</f>
        <v>9</v>
      </c>
      <c r="R53" s="2">
        <f>SUMIFS('BA History'!G:G,'BA History'!B:B,A53)-Q53</f>
        <v>4</v>
      </c>
      <c r="S53" s="89">
        <f>LOOKUP(2, 1/('BA History'!$B:$B=A53), 'BA History'!$AJ:$AJ)</f>
        <v>0.69</v>
      </c>
      <c r="T53" s="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History'!$B:$B,$A$53,'BA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History'!$B:$B,$A$53,'BA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1</v>
      </c>
      <c r="AM53" s="2">
        <f>COUNTIFS('BA History'!$B:$B,$A$53,'BA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</row>
    <row r="54" spans="1:42" x14ac:dyDescent="0.25">
      <c r="A54" s="2" t="s">
        <v>6</v>
      </c>
      <c r="B54" s="1" t="s">
        <v>158</v>
      </c>
      <c r="C54" s="3" t="s">
        <v>79</v>
      </c>
      <c r="D54" s="1">
        <v>2</v>
      </c>
      <c r="E54" s="1">
        <v>1</v>
      </c>
      <c r="F54" s="1">
        <v>1</v>
      </c>
      <c r="G54" s="34">
        <f>SUMIFS('BA History'!C:C,'BA History'!B:B,A54)</f>
        <v>2314</v>
      </c>
      <c r="H54" s="66">
        <f>AVERAGEIFS('BA History'!C:C,'BA History'!B:B,A54)</f>
        <v>24.104166666666668</v>
      </c>
      <c r="I54" s="66">
        <f t="array" ref="I54">MEDIAN(IF('BA History'!B:B=A54, 'BA History'!C:C))</f>
        <v>23</v>
      </c>
      <c r="J54" s="35">
        <f t="array" ref="J54">MAX(IF('BA History'!B:B=A54, 'BA History'!C:C))</f>
        <v>42</v>
      </c>
      <c r="K54" s="34">
        <f>COUNTIFS('BA History'!B:B,A54,'BA History'!D:D, 1)</f>
        <v>60</v>
      </c>
      <c r="L54" s="2">
        <f>COUNTIFS('BA History'!B:B,A54,'BA History'!D:D, 0)</f>
        <v>36</v>
      </c>
      <c r="M54" s="75">
        <f>LOOKUP(2, 1/('BA History'!$B:$B=A54), 'BA History'!$AK:$AK)</f>
        <v>0.625</v>
      </c>
      <c r="N54" s="34">
        <f>SUMIFS('BA History'!F:F,'BA History'!B:B,A54)</f>
        <v>217</v>
      </c>
      <c r="O54" s="2">
        <f>SUMIFS('BA History'!E:E,'BA History'!B:B,A54)-N54</f>
        <v>171</v>
      </c>
      <c r="P54" s="75">
        <f>LOOKUP(2, 1/('BA History'!$B:$B=A54), 'BA History'!$AI:$AI)</f>
        <v>0.56489583333333349</v>
      </c>
      <c r="Q54" s="34">
        <f>SUMIFS('BA History'!H:H,'BA History'!B:B,A54)</f>
        <v>852</v>
      </c>
      <c r="R54" s="2">
        <f>SUMIFS('BA History'!G:G,'BA History'!B:B,A54)-Q54</f>
        <v>769</v>
      </c>
      <c r="S54" s="89">
        <f>LOOKUP(2, 1/('BA History'!$B:$B=A54), 'BA History'!$AJ:$AJ)</f>
        <v>0.52718749999999992</v>
      </c>
      <c r="T54" s="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19</v>
      </c>
      <c r="W54" s="2">
        <f>COUNTIFS('BA History'!$B:$B,$A$54,'BA History'!N:N, 1)</f>
        <v>16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History'!$B:$B,$A$54,'BA History'!U:U, 1)</f>
        <v>5</v>
      </c>
      <c r="AE54" s="2">
        <f>COUNTIFS('BA History'!$B:$B,$A$54,'BA History'!V:V, 1)</f>
        <v>14</v>
      </c>
      <c r="AF54" s="2">
        <f>COUNTIFS('BA History'!$B:$B,$A$54,'BA History'!W:W, 1)</f>
        <v>5</v>
      </c>
      <c r="AG54" s="2">
        <f>COUNTIFS('BA History'!$B:$B,$A$54,'BA History'!X:X, 1)</f>
        <v>2</v>
      </c>
      <c r="AH54" s="2">
        <f>COUNTIFS('BA History'!$B:$B,$A$54,'BA History'!Y:Y, 1)</f>
        <v>9</v>
      </c>
      <c r="AI54" s="2">
        <f>COUNTIFS('BA History'!$B:$B,$A$54,'BA History'!Z:Z, 1)</f>
        <v>29</v>
      </c>
      <c r="AJ54" s="2">
        <f>COUNTIFS('BA History'!$B:$B,$A54,'BA History'!AA:AA, 1)</f>
        <v>2</v>
      </c>
      <c r="AK54" s="2">
        <f>COUNTIFS('BA History'!$B:$B,$A$54,'BA History'!AB:AB, 1)</f>
        <v>2</v>
      </c>
      <c r="AL54" s="2">
        <f>COUNTIFS('BA History'!$B:$B,$A$54,'BA History'!AC:AC, 1)</f>
        <v>26</v>
      </c>
      <c r="AM54" s="2">
        <f>COUNTIFS('BA History'!$B:$B,$A$54,'BA History'!AD:AD, 1)</f>
        <v>12</v>
      </c>
      <c r="AN54" s="2">
        <f>COUNTIFS('BA History'!$B:$B,$A$54,'BA History'!AE:AE, 1)</f>
        <v>14</v>
      </c>
      <c r="AO54" s="2">
        <f>COUNTIFS('BA History'!$B:$B,$A$54,'BA History'!AF:AF, 1)</f>
        <v>3</v>
      </c>
      <c r="AP54" s="2">
        <f>COUNTIFS('BA History'!$B:$B,$A$54,'BA History'!AG:AG, 1)</f>
        <v>19</v>
      </c>
    </row>
    <row r="55" spans="1:42" x14ac:dyDescent="0.25">
      <c r="A55" s="2" t="s">
        <v>18</v>
      </c>
      <c r="B55" s="2" t="s">
        <v>79</v>
      </c>
      <c r="C55" s="3" t="s">
        <v>79</v>
      </c>
      <c r="D55" s="2"/>
      <c r="E55" s="2"/>
      <c r="F55" s="2"/>
      <c r="G55" s="34">
        <f>SUMIFS('BA History'!C:C,'BA History'!B:B,A55)</f>
        <v>247</v>
      </c>
      <c r="H55" s="66">
        <f>AVERAGEIFS('BA History'!C:C,'BA History'!B:B,A55)</f>
        <v>19</v>
      </c>
      <c r="I55" s="66">
        <f t="array" ref="I55">MEDIAN(IF('BA History'!B:B=A55, 'BA History'!C:C))</f>
        <v>20</v>
      </c>
      <c r="J55" s="35">
        <f t="array" ref="J55">MAX(IF('BA History'!B:B=A55, 'BA History'!C:C))</f>
        <v>30</v>
      </c>
      <c r="K55" s="34">
        <f>COUNTIFS('BA History'!B:B,A55,'BA History'!D:D, 1)</f>
        <v>8</v>
      </c>
      <c r="L55" s="2">
        <f>COUNTIFS('BA History'!B:B,A55,'BA History'!D:D, 0)</f>
        <v>5</v>
      </c>
      <c r="M55" s="75">
        <f>LOOKUP(2, 1/('BA History'!$B:$B=A55), 'BA History'!$AK:$AK)</f>
        <v>0.61538461538461542</v>
      </c>
      <c r="N55" s="34">
        <f>SUMIFS('BA History'!F:F,'BA History'!B:B,A55)</f>
        <v>28</v>
      </c>
      <c r="O55" s="2">
        <f>SUMIFS('BA History'!E:E,'BA History'!B:B,A55)-N55</f>
        <v>19</v>
      </c>
      <c r="P55" s="75">
        <f>LOOKUP(2, 1/('BA History'!$B:$B=A55), 'BA History'!$AI:$AI)</f>
        <v>0.62307692307692308</v>
      </c>
      <c r="Q55" s="34">
        <f>SUMIFS('BA History'!H:H,'BA History'!B:B,A55)</f>
        <v>110</v>
      </c>
      <c r="R55" s="2">
        <f>SUMIFS('BA History'!G:G,'BA History'!B:B,A55)-Q55</f>
        <v>92</v>
      </c>
      <c r="S55" s="89">
        <f>LOOKUP(2, 1/('BA History'!$B:$B=A55), 'BA History'!$AJ:$AJ)</f>
        <v>0.56076923076923069</v>
      </c>
      <c r="T55" s="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1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History'!$B:$B,$A$55,'BA History'!U:U, 1)</f>
        <v>0</v>
      </c>
      <c r="AE55" s="2">
        <f>COUNTIFS('BA History'!$B:$B,$A$55,'BA History'!V:V, 1)</f>
        <v>1</v>
      </c>
      <c r="AF55" s="2">
        <f>COUNTIFS('BA History'!$B:$B,$A$55,'BA History'!W:W, 1)</f>
        <v>1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4</v>
      </c>
      <c r="AJ55" s="2">
        <f>COUNTIFS('BA History'!$B:$B,$A55,'BA History'!AA:AA, 1)</f>
        <v>0</v>
      </c>
      <c r="AK55" s="2">
        <f>COUNTIFS('BA History'!$B:$B,$A$55,'BA History'!AB:AB, 1)</f>
        <v>2</v>
      </c>
      <c r="AL55" s="2">
        <f>COUNTIFS('BA History'!$B:$B,$A$55,'BA History'!AC:AC, 1)</f>
        <v>2</v>
      </c>
      <c r="AM55" s="2">
        <f>COUNTIFS('BA History'!$B:$B,$A$55,'BA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0</v>
      </c>
      <c r="AP55" s="2">
        <f>COUNTIFS('BA History'!$B:$B,$A$55,'BA History'!AG:AG, 1)</f>
        <v>0</v>
      </c>
    </row>
    <row r="56" spans="1:42" x14ac:dyDescent="0.25">
      <c r="A56" s="2" t="s">
        <v>178</v>
      </c>
      <c r="B56" s="2" t="s">
        <v>79</v>
      </c>
      <c r="C56" s="3" t="s">
        <v>79</v>
      </c>
      <c r="D56" s="2">
        <v>1</v>
      </c>
      <c r="E56" s="2"/>
      <c r="F56" s="2"/>
      <c r="G56" s="34">
        <f>SUMIFS('BA History'!C:C,'BA History'!B:B,A56)</f>
        <v>26</v>
      </c>
      <c r="H56" s="66">
        <f>AVERAGEIFS('BA History'!C:C,'BA History'!B:B,A56)</f>
        <v>13</v>
      </c>
      <c r="I56" s="66">
        <f t="array" ref="I56">MEDIAN(IF('BA History'!B:B=A56, 'BA History'!C:C))</f>
        <v>13</v>
      </c>
      <c r="J56" s="35">
        <f t="array" ref="J56">MAX(IF('BA History'!B:B=A56, 'BA History'!C:C))</f>
        <v>16</v>
      </c>
      <c r="K56" s="34">
        <f>COUNTIFS('BA History'!B:B,A56,'BA History'!D:D, 1)</f>
        <v>0</v>
      </c>
      <c r="L56" s="2">
        <f>COUNTIFS('BA History'!B:B,A56,'BA History'!D:D, 0)</f>
        <v>2</v>
      </c>
      <c r="M56" s="75">
        <f>LOOKUP(2, 1/('BA History'!$B:$B=A56), 'BA History'!$AK:$AK)</f>
        <v>0</v>
      </c>
      <c r="N56" s="34">
        <f>SUMIFS('BA History'!F:F,'BA History'!B:B,A56)</f>
        <v>3</v>
      </c>
      <c r="O56" s="2">
        <f>SUMIFS('BA History'!E:E,'BA History'!B:B,A56)-N56</f>
        <v>6</v>
      </c>
      <c r="P56" s="75">
        <f>LOOKUP(2, 1/('BA History'!$B:$B=A56), 'BA History'!$AI:$AI)</f>
        <v>0.32500000000000001</v>
      </c>
      <c r="Q56" s="34">
        <f>SUMIFS('BA History'!H:H,'BA History'!B:B,A56)</f>
        <v>19</v>
      </c>
      <c r="R56" s="2">
        <f>SUMIFS('BA History'!G:G,'BA History'!B:B,A56)-Q56</f>
        <v>22</v>
      </c>
      <c r="S56" s="89">
        <f>LOOKUP(2, 1/('BA History'!$B:$B=A56), 'BA History'!$AJ:$AJ)</f>
        <v>0.46499999999999997</v>
      </c>
      <c r="T56" s="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History'!$B:$B,$A$56,'BA History'!U:U, 1)</f>
        <v>0</v>
      </c>
      <c r="AE56" s="2">
        <f>COUNTIFS('BA History'!$B:$B,$A$56,'BA History'!V:V, 1)</f>
        <v>1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History'!$B:$B,$A$56,'BA History'!AD:AD, 1)</f>
        <v>1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0</v>
      </c>
    </row>
    <row r="57" spans="1:42" x14ac:dyDescent="0.25">
      <c r="A57" s="2" t="s">
        <v>113</v>
      </c>
      <c r="B57" s="2" t="s">
        <v>79</v>
      </c>
      <c r="C57" s="3" t="s">
        <v>79</v>
      </c>
      <c r="D57" s="2">
        <v>2</v>
      </c>
      <c r="E57" s="2">
        <v>3</v>
      </c>
      <c r="F57" s="2"/>
      <c r="G57" s="34">
        <f>SUMIFS('BA History'!C:C,'BA History'!B:B,A57)</f>
        <v>1004</v>
      </c>
      <c r="H57" s="66">
        <f>AVERAGEIFS('BA History'!C:C,'BA History'!B:B,A57)</f>
        <v>18.592592592592592</v>
      </c>
      <c r="I57" s="66">
        <f t="array" ref="I57">MEDIAN(IF('BA History'!B:B=A57, 'BA History'!C:C))</f>
        <v>17</v>
      </c>
      <c r="J57" s="35">
        <f t="array" ref="J57">MAX(IF('BA History'!B:B=A57, 'BA History'!C:C))</f>
        <v>36</v>
      </c>
      <c r="K57" s="34">
        <f>COUNTIFS('BA History'!B:B,A57,'BA History'!D:D, 1)</f>
        <v>30</v>
      </c>
      <c r="L57" s="2">
        <f>COUNTIFS('BA History'!B:B,A57,'BA History'!D:D, 0)</f>
        <v>24</v>
      </c>
      <c r="M57" s="75">
        <f>LOOKUP(2, 1/('BA History'!$B:$B=A57), 'BA History'!$AK:$AK)</f>
        <v>0.55555555555555558</v>
      </c>
      <c r="N57" s="34">
        <f>SUMIFS('BA History'!F:F,'BA History'!B:B,A57)</f>
        <v>119</v>
      </c>
      <c r="O57" s="2">
        <f>SUMIFS('BA History'!E:E,'BA History'!B:B,A57)-N57</f>
        <v>100</v>
      </c>
      <c r="P57" s="75">
        <f>LOOKUP(2, 1/('BA History'!$B:$B=A57), 'BA History'!$AI:$AI)</f>
        <v>0.55462962962962958</v>
      </c>
      <c r="Q57" s="34">
        <f>SUMIFS('BA History'!H:H,'BA History'!B:B,A57)</f>
        <v>467</v>
      </c>
      <c r="R57" s="2">
        <f>SUMIFS('BA History'!G:G,'BA History'!B:B,A57)-Q57</f>
        <v>435</v>
      </c>
      <c r="S57" s="89">
        <f>LOOKUP(2, 1/('BA History'!$B:$B=A57), 'BA History'!$AJ:$AJ)</f>
        <v>0.5251851851851852</v>
      </c>
      <c r="T57" s="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11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History'!$B:$B,$A$57,'BA History'!U:U, 1)</f>
        <v>2</v>
      </c>
      <c r="AE57" s="2">
        <f>COUNTIFS('BA History'!$B:$B,$A$57,'BA History'!V:V, 1)</f>
        <v>8</v>
      </c>
      <c r="AF57" s="2">
        <f>COUNTIFS('BA History'!$B:$B,$A$57,'BA History'!W:W, 1)</f>
        <v>0</v>
      </c>
      <c r="AG57" s="2">
        <f>COUNTIFS('BA History'!$B:$B,$A$57,'BA History'!X:X, 1)</f>
        <v>0</v>
      </c>
      <c r="AH57" s="2">
        <f>COUNTIFS('BA History'!$B:$B,$A$57,'BA History'!Y:Y, 1)</f>
        <v>11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History'!$B:$B,$A$57,'BA History'!AB:AB, 1)</f>
        <v>2</v>
      </c>
      <c r="AL57" s="2">
        <f>COUNTIFS('BA History'!$B:$B,$A$57,'BA History'!AC:AC, 1)</f>
        <v>14</v>
      </c>
      <c r="AM57" s="2">
        <f>COUNTIFS('BA History'!$B:$B,$A$57,'BA History'!AD:AD, 1)</f>
        <v>8</v>
      </c>
      <c r="AN57" s="2">
        <f>COUNTIFS('BA History'!$B:$B,$A$57,'BA History'!AE:AE, 1)</f>
        <v>5</v>
      </c>
      <c r="AO57" s="2">
        <f>COUNTIFS('BA History'!$B:$B,$A$57,'BA History'!AF:AF, 1)</f>
        <v>0</v>
      </c>
      <c r="AP57" s="2">
        <f>COUNTIFS('BA History'!$B:$B,$A$57,'BA History'!AG:AG, 1)</f>
        <v>6</v>
      </c>
    </row>
    <row r="58" spans="1:42" x14ac:dyDescent="0.25">
      <c r="A58" s="2" t="s">
        <v>14</v>
      </c>
      <c r="B58" s="2" t="s">
        <v>79</v>
      </c>
      <c r="C58" s="3" t="s">
        <v>79</v>
      </c>
      <c r="D58" s="2">
        <v>1</v>
      </c>
      <c r="E58" s="2"/>
      <c r="F58" s="2"/>
      <c r="G58" s="34">
        <f>SUMIFS('BA History'!C:C,'BA History'!B:B,A58)</f>
        <v>435</v>
      </c>
      <c r="H58" s="66">
        <f>AVERAGEIFS('BA History'!C:C,'BA History'!B:B,A58)</f>
        <v>16.111111111111111</v>
      </c>
      <c r="I58" s="66">
        <f t="array" ref="I58">MEDIAN(IF('BA History'!B:B=A58, 'BA History'!C:C))</f>
        <v>14</v>
      </c>
      <c r="J58" s="35">
        <f t="array" ref="J58">MAX(IF('BA History'!B:B=A58, 'BA History'!C:C))</f>
        <v>30</v>
      </c>
      <c r="K58" s="34">
        <f>COUNTIFS('BA History'!B:B,A58,'BA History'!D:D, 1)</f>
        <v>13</v>
      </c>
      <c r="L58" s="2">
        <f>COUNTIFS('BA History'!B:B,A58,'BA History'!D:D, 0)</f>
        <v>14</v>
      </c>
      <c r="M58" s="75">
        <f>LOOKUP(2, 1/('BA History'!$B:$B=A58), 'BA History'!$AK:$AK)</f>
        <v>0.48148148148148145</v>
      </c>
      <c r="N58" s="34">
        <f>SUMIFS('BA History'!F:F,'BA History'!B:B,A58)</f>
        <v>52</v>
      </c>
      <c r="O58" s="2">
        <f>SUMIFS('BA History'!E:E,'BA History'!B:B,A58)-N58</f>
        <v>58</v>
      </c>
      <c r="P58" s="75">
        <f>LOOKUP(2, 1/('BA History'!$B:$B=A58), 'BA History'!$AI:$AI)</f>
        <v>0.47111111111111109</v>
      </c>
      <c r="Q58" s="34">
        <f>SUMIFS('BA History'!H:H,'BA History'!B:B,A58)</f>
        <v>226</v>
      </c>
      <c r="R58" s="2">
        <f>SUMIFS('BA History'!G:G,'BA History'!B:B,A58)-Q58</f>
        <v>228</v>
      </c>
      <c r="S58" s="89">
        <f>LOOKUP(2, 1/('BA History'!$B:$B=A58), 'BA History'!$AJ:$AJ)</f>
        <v>0.49407407407407405</v>
      </c>
      <c r="T58" s="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History'!$B:$B,$A$58,'BA History'!U:U, 1)</f>
        <v>1</v>
      </c>
      <c r="AE58" s="2">
        <f>COUNTIFS('BA History'!$B:$B,$A$58,'BA History'!V:V, 1)</f>
        <v>2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6</v>
      </c>
      <c r="AI58" s="2">
        <f>COUNTIFS('BA History'!$B:$B,$A$58,'BA History'!Z:Z, 1)</f>
        <v>8</v>
      </c>
      <c r="AJ58" s="2">
        <f>COUNTIFS('BA History'!$B:$B,$A58,'BA History'!AA:AA, 1)</f>
        <v>0</v>
      </c>
      <c r="AK58" s="2">
        <f>COUNTIFS('BA History'!$B:$B,$A$58,'BA History'!AB:AB, 1)</f>
        <v>1</v>
      </c>
      <c r="AL58" s="2">
        <f>COUNTIFS('BA History'!$B:$B,$A$58,'BA History'!AC:AC, 1)</f>
        <v>10</v>
      </c>
      <c r="AM58" s="2">
        <f>COUNTIFS('BA History'!$B:$B,$A$58,'BA History'!AD:AD, 1)</f>
        <v>4</v>
      </c>
      <c r="AN58" s="2">
        <f>COUNTIFS('BA History'!$B:$B,$A$58,'BA History'!AE:AE, 1)</f>
        <v>0</v>
      </c>
      <c r="AO58" s="2">
        <f>COUNTIFS('BA History'!$B:$B,$A$58,'BA History'!AF:AF, 1)</f>
        <v>0</v>
      </c>
      <c r="AP58" s="2">
        <f>COUNTIFS('BA History'!$B:$B,$A$58,'BA History'!AG:AG, 1)</f>
        <v>0</v>
      </c>
    </row>
    <row r="59" spans="1:42" x14ac:dyDescent="0.25">
      <c r="A59" s="2" t="s">
        <v>70</v>
      </c>
      <c r="B59" s="2" t="s">
        <v>79</v>
      </c>
      <c r="C59" s="3" t="s">
        <v>79</v>
      </c>
      <c r="D59" s="2"/>
      <c r="E59" s="2"/>
      <c r="F59" s="2"/>
      <c r="G59" s="34">
        <f>SUMIFS('BA History'!C:C,'BA History'!B:B,A59)</f>
        <v>113</v>
      </c>
      <c r="H59" s="66">
        <f>AVERAGEIFS('BA History'!C:C,'BA History'!B:B,A59)</f>
        <v>11.3</v>
      </c>
      <c r="I59" s="66">
        <f t="array" ref="I59">MEDIAN(IF('BA History'!B:B=A59, 'BA History'!C:C))</f>
        <v>11</v>
      </c>
      <c r="J59" s="35">
        <f t="array" ref="J59">MAX(IF('BA History'!B:B=A59, 'BA History'!C:C))</f>
        <v>19</v>
      </c>
      <c r="K59" s="34">
        <f>COUNTIFS('BA History'!B:B,A59,'BA History'!D:D, 1)</f>
        <v>5</v>
      </c>
      <c r="L59" s="2">
        <f>COUNTIFS('BA History'!B:B,A59,'BA History'!D:D, 0)</f>
        <v>5</v>
      </c>
      <c r="M59" s="75">
        <f>LOOKUP(2, 1/('BA History'!$B:$B=A59), 'BA History'!$AK:$AK)</f>
        <v>0.5</v>
      </c>
      <c r="N59" s="34">
        <f>SUMIFS('BA History'!F:F,'BA History'!B:B,A59)</f>
        <v>18</v>
      </c>
      <c r="O59" s="2">
        <f>SUMIFS('BA History'!E:E,'BA History'!B:B,A59)-N59</f>
        <v>22</v>
      </c>
      <c r="P59" s="75">
        <f>LOOKUP(2, 1/('BA History'!$B:$B=A59), 'BA History'!$AI:$AI)</f>
        <v>0.43000000000000005</v>
      </c>
      <c r="Q59" s="34">
        <f>SUMIFS('BA History'!H:H,'BA History'!B:B,A59)</f>
        <v>81</v>
      </c>
      <c r="R59" s="2">
        <f>SUMIFS('BA History'!G:G,'BA History'!B:B,A59)-Q59</f>
        <v>87</v>
      </c>
      <c r="S59" s="89">
        <f>LOOKUP(2, 1/('BA History'!$B:$B=A59), 'BA History'!$AJ:$AJ)</f>
        <v>0.47899999999999998</v>
      </c>
      <c r="T59" s="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History'!$B:$B,$A$59,'BA History'!U:U, 1)</f>
        <v>0</v>
      </c>
      <c r="AE59" s="2">
        <f>COUNTIFS('BA History'!$B:$B,$A$59,'BA History'!V:V, 1)</f>
        <v>1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1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History'!$B:$B,$A$59,'BA History'!AB:AB, 1)</f>
        <v>0</v>
      </c>
      <c r="AL59" s="2">
        <f>COUNTIFS('BA History'!$B:$B,$A$59,'BA History'!AC:AC, 1)</f>
        <v>0</v>
      </c>
      <c r="AM59" s="2">
        <f>COUNTIFS('BA History'!$B:$B,$A$59,'BA History'!AD:AD, 1)</f>
        <v>0</v>
      </c>
      <c r="AN59" s="2">
        <f>COUNTIFS('BA History'!$B:$B,$A$59,'BA History'!AE:AE, 1)</f>
        <v>3</v>
      </c>
      <c r="AO59" s="2">
        <f>COUNTIFS('BA History'!$B:$B,$A$59,'BA History'!AF:AF, 1)</f>
        <v>0</v>
      </c>
      <c r="AP59" s="2">
        <f>COUNTIFS('BA History'!$B:$B,$A$59,'BA History'!AG:AG, 1)</f>
        <v>2</v>
      </c>
    </row>
    <row r="60" spans="1:42" x14ac:dyDescent="0.25">
      <c r="A60" s="2" t="s">
        <v>4</v>
      </c>
      <c r="B60" s="1" t="s">
        <v>158</v>
      </c>
      <c r="C60" s="3" t="s">
        <v>79</v>
      </c>
      <c r="D60" s="1">
        <v>1</v>
      </c>
      <c r="E60" s="1">
        <v>1</v>
      </c>
      <c r="F60" s="1"/>
      <c r="G60" s="34">
        <f>SUMIFS('BA History'!C:C,'BA History'!B:B,A60)</f>
        <v>1347</v>
      </c>
      <c r="H60" s="66">
        <f>AVERAGEIFS('BA History'!C:C,'BA History'!B:B,A60)</f>
        <v>24.490909090909092</v>
      </c>
      <c r="I60" s="66">
        <f t="array" ref="I60">MEDIAN(IF('BA History'!B:B=A60, 'BA History'!C:C))</f>
        <v>25</v>
      </c>
      <c r="J60" s="35">
        <f t="array" ref="J60">MAX(IF('BA History'!B:B=A60, 'BA History'!C:C))</f>
        <v>43</v>
      </c>
      <c r="K60" s="34">
        <f>COUNTIFS('BA History'!B:B,A60,'BA History'!D:D, 1)</f>
        <v>22</v>
      </c>
      <c r="L60" s="2">
        <f>COUNTIFS('BA History'!B:B,A60,'BA History'!D:D, 0)</f>
        <v>33</v>
      </c>
      <c r="M60" s="75">
        <f>LOOKUP(2, 1/('BA History'!$B:$B=A60), 'BA History'!$AK:$AK)</f>
        <v>0.4</v>
      </c>
      <c r="N60" s="34">
        <f>SUMIFS('BA History'!F:F,'BA History'!B:B,A60)</f>
        <v>102</v>
      </c>
      <c r="O60" s="2">
        <f>SUMIFS('BA History'!E:E,'BA History'!B:B,A60)-N60</f>
        <v>122</v>
      </c>
      <c r="P60" s="75">
        <f>LOOKUP(2, 1/('BA History'!$B:$B=A60), 'BA History'!$AI:$AI)</f>
        <v>0.45545454545454545</v>
      </c>
      <c r="Q60" s="34">
        <f>SUMIFS('BA History'!H:H,'BA History'!B:B,A60)</f>
        <v>447</v>
      </c>
      <c r="R60" s="2">
        <f>SUMIFS('BA History'!G:G,'BA History'!B:B,A60)-Q60</f>
        <v>486</v>
      </c>
      <c r="S60" s="89">
        <f>LOOKUP(2, 1/('BA History'!$B:$B=A60), 'BA History'!$AJ:$AJ)</f>
        <v>0.47563636363636352</v>
      </c>
      <c r="T60" s="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History'!$B:$B,$A$60,'BA History'!U:U, 1)</f>
        <v>4</v>
      </c>
      <c r="AE60" s="2">
        <f>COUNTIFS('BA History'!$B:$B,$A$60,'BA History'!V:V, 1)</f>
        <v>4</v>
      </c>
      <c r="AF60" s="2">
        <f>COUNTIFS('BA History'!$B:$B,$A$60,'BA History'!W:W, 1)</f>
        <v>3</v>
      </c>
      <c r="AG60" s="2">
        <f>COUNTIFS('BA History'!$B:$B,$A$60,'BA History'!X:X, 1)</f>
        <v>0</v>
      </c>
      <c r="AH60" s="2">
        <f>COUNTIFS('BA History'!$B:$B,$A$60,'BA History'!Y:Y, 1)</f>
        <v>11</v>
      </c>
      <c r="AI60" s="2">
        <f>COUNTIFS('BA History'!$B:$B,$A$60,'BA History'!Z:Z, 1)</f>
        <v>6</v>
      </c>
      <c r="AJ60" s="2">
        <f>COUNTIFS('BA History'!$B:$B,$A60,'BA History'!AA:AA, 1)</f>
        <v>1</v>
      </c>
      <c r="AK60" s="2">
        <f>COUNTIFS('BA History'!$B:$B,$A$60,'BA History'!AB:AB, 1)</f>
        <v>2</v>
      </c>
      <c r="AL60" s="2">
        <f>COUNTIFS('BA History'!$B:$B,$A$60,'BA History'!AC:AC, 1)</f>
        <v>12</v>
      </c>
      <c r="AM60" s="2">
        <f>COUNTIFS('BA History'!$B:$B,$A$60,'BA History'!AD:AD, 1)</f>
        <v>8</v>
      </c>
      <c r="AN60" s="2">
        <f>COUNTIFS('BA History'!$B:$B,$A$60,'BA History'!AE:AE, 1)</f>
        <v>7</v>
      </c>
      <c r="AO60" s="2">
        <f>COUNTIFS('BA History'!$B:$B,$A$60,'BA History'!AF:AF, 1)</f>
        <v>1</v>
      </c>
      <c r="AP60" s="2">
        <f>COUNTIFS('BA History'!$B:$B,$A$60,'BA History'!AG:AG, 1)</f>
        <v>1</v>
      </c>
    </row>
    <row r="61" spans="1:42" x14ac:dyDescent="0.25">
      <c r="A61" s="1" t="s">
        <v>107</v>
      </c>
      <c r="B61" s="2" t="s">
        <v>79</v>
      </c>
      <c r="C61" s="3" t="s">
        <v>79</v>
      </c>
      <c r="D61" s="2"/>
      <c r="E61" s="2"/>
      <c r="F61" s="2"/>
      <c r="G61" s="34">
        <f>SUMIFS('BA History'!C:C,'BA History'!B:B,A61)</f>
        <v>1015</v>
      </c>
      <c r="H61" s="66">
        <f>AVERAGEIFS('BA History'!C:C,'BA History'!B:B,A61)</f>
        <v>16.639344262295083</v>
      </c>
      <c r="I61" s="66">
        <f t="array" ref="I61">MEDIAN(IF('BA History'!B:B=A61, 'BA History'!C:C))</f>
        <v>16</v>
      </c>
      <c r="J61" s="35">
        <f t="array" ref="J61">MAX(IF('BA History'!B:B=A61, 'BA History'!C:C))</f>
        <v>35</v>
      </c>
      <c r="K61" s="34">
        <f>COUNTIFS('BA History'!B:B,A61,'BA History'!D:D, 1)</f>
        <v>31</v>
      </c>
      <c r="L61" s="2">
        <f>COUNTIFS('BA History'!B:B,A61,'BA History'!D:D, 0)</f>
        <v>30</v>
      </c>
      <c r="M61" s="75">
        <f>LOOKUP(2, 1/('BA History'!$B:$B=A61), 'BA History'!$AK:$AK)</f>
        <v>0.50819672131147542</v>
      </c>
      <c r="N61" s="34">
        <f>SUMIFS('BA History'!F:F,'BA History'!B:B,A61)</f>
        <v>123</v>
      </c>
      <c r="O61" s="2">
        <f>SUMIFS('BA History'!E:E,'BA History'!B:B,A61)-N61</f>
        <v>125</v>
      </c>
      <c r="P61" s="75">
        <f>LOOKUP(2, 1/('BA History'!$B:$B=A61), 'BA History'!$AI:$AI)</f>
        <v>0.48934426229508199</v>
      </c>
      <c r="Q61" s="34">
        <f>SUMIFS('BA History'!H:H,'BA History'!B:B,A61)</f>
        <v>517</v>
      </c>
      <c r="R61" s="2">
        <f>SUMIFS('BA History'!G:G,'BA History'!B:B,A61)-Q61</f>
        <v>510</v>
      </c>
      <c r="S61" s="89">
        <f>LOOKUP(2, 1/('BA History'!$B:$B=A61), 'BA History'!$AJ:$AJ)</f>
        <v>0.49983606557377042</v>
      </c>
      <c r="T61" s="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14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History'!$B:$B,$A$61,'BA History'!U:U, 1)</f>
        <v>3</v>
      </c>
      <c r="AE61" s="2">
        <f>COUNTIFS('BA History'!$B:$B,$A$61,'BA History'!V:V, 1)</f>
        <v>4</v>
      </c>
      <c r="AF61" s="2">
        <f>COUNTIFS('BA History'!$B:$B,$A$61,'BA History'!W:W, 1)</f>
        <v>3</v>
      </c>
      <c r="AG61" s="2">
        <f>COUNTIFS('BA History'!$B:$B,$A$61,'BA History'!X:X, 1)</f>
        <v>0</v>
      </c>
      <c r="AH61" s="2">
        <f>COUNTIFS('BA History'!$B:$B,$A$61,'BA History'!Y:Y, 1)</f>
        <v>8</v>
      </c>
      <c r="AI61" s="2">
        <f>COUNTIFS('BA History'!$B:$B,$A$61,'BA History'!Z:Z, 1)</f>
        <v>15</v>
      </c>
      <c r="AJ61" s="2">
        <f>COUNTIFS('BA History'!$B:$B,$A61,'BA History'!AA:AA, 1)</f>
        <v>1</v>
      </c>
      <c r="AK61" s="2">
        <f>COUNTIFS('BA History'!$B:$B,$A$61,'BA History'!AB:AB, 1)</f>
        <v>1</v>
      </c>
      <c r="AL61" s="2">
        <f>COUNTIFS('BA History'!$B:$B,$A$61,'BA History'!AC:AC, 1)</f>
        <v>10</v>
      </c>
      <c r="AM61" s="2">
        <f>COUNTIFS('BA History'!$B:$B,$A$61,'BA History'!AD:AD, 1)</f>
        <v>5</v>
      </c>
      <c r="AN61" s="2">
        <f>COUNTIFS('BA History'!$B:$B,$A$61,'BA History'!AE:AE, 1)</f>
        <v>12</v>
      </c>
      <c r="AO61" s="2">
        <f>COUNTIFS('BA History'!$B:$B,$A$61,'BA History'!AF:AF, 1)</f>
        <v>1</v>
      </c>
      <c r="AP61" s="2">
        <f>COUNTIFS('BA History'!$B:$B,$A$61,'BA History'!AG:AG, 1)</f>
        <v>10</v>
      </c>
    </row>
    <row r="62" spans="1:42" x14ac:dyDescent="0.25">
      <c r="A62" s="2" t="s">
        <v>94</v>
      </c>
      <c r="B62" s="2" t="s">
        <v>79</v>
      </c>
      <c r="C62" s="3" t="s">
        <v>79</v>
      </c>
      <c r="D62" s="2"/>
      <c r="E62" s="2"/>
      <c r="F62" s="2"/>
      <c r="G62" s="34">
        <f>SUMIFS('BA History'!C:C,'BA History'!B:B,A62)</f>
        <v>18</v>
      </c>
      <c r="H62" s="66">
        <f>AVERAGEIFS('BA History'!C:C,'BA History'!B:B,A62)</f>
        <v>18</v>
      </c>
      <c r="I62" s="66">
        <f t="array" ref="I62">MEDIAN(IF('BA History'!B:B=A62, 'BA History'!C:C))</f>
        <v>18</v>
      </c>
      <c r="J62" s="35">
        <f t="array" ref="J62">MAX(IF('BA History'!B:B=A62, 'BA History'!C:C))</f>
        <v>18</v>
      </c>
      <c r="K62" s="34">
        <f>COUNTIFS('BA History'!B:B,A62,'BA History'!D:D, 1)</f>
        <v>1</v>
      </c>
      <c r="L62" s="2">
        <f>COUNTIFS('BA History'!B:B,A62,'BA History'!D:D, 0)</f>
        <v>0</v>
      </c>
      <c r="M62" s="75">
        <f>LOOKUP(2, 1/('BA History'!$B:$B=A62), 'BA History'!$AK:$AK)</f>
        <v>1</v>
      </c>
      <c r="N62" s="34">
        <f>SUMIFS('BA History'!F:F,'BA History'!B:B,A62)</f>
        <v>3</v>
      </c>
      <c r="O62" s="2">
        <f>SUMIFS('BA History'!E:E,'BA History'!B:B,A62)-N62</f>
        <v>2</v>
      </c>
      <c r="P62" s="75">
        <f>LOOKUP(2, 1/('BA History'!$B:$B=A62), 'BA History'!$AI:$AI)</f>
        <v>0.6</v>
      </c>
      <c r="Q62" s="34">
        <f>SUMIFS('BA History'!H:H,'BA History'!B:B,A62)</f>
        <v>11</v>
      </c>
      <c r="R62" s="2">
        <f>SUMIFS('BA History'!G:G,'BA History'!B:B,A62)-Q62</f>
        <v>10</v>
      </c>
      <c r="S62" s="89">
        <f>LOOKUP(2, 1/('BA History'!$B:$B=A62), 'BA History'!$AJ:$AJ)</f>
        <v>0.52</v>
      </c>
      <c r="T62" s="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History'!$B:$B,$A$62,'BA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History'!$B:$B,$A$62,'BA History'!AB:AB, 1)</f>
        <v>0</v>
      </c>
      <c r="AL62" s="2">
        <f>COUNTIFS('BA History'!$B:$B,$A$62,'BA History'!AC:AC, 1)</f>
        <v>0</v>
      </c>
      <c r="AM62" s="2">
        <f>COUNTIFS('BA History'!$B:$B,$A$62,'BA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</row>
    <row r="63" spans="1:42" ht="15.75" thickBot="1" x14ac:dyDescent="0.3">
      <c r="A63" s="2" t="s">
        <v>55</v>
      </c>
      <c r="B63" s="2" t="s">
        <v>79</v>
      </c>
      <c r="C63" s="3" t="s">
        <v>79</v>
      </c>
      <c r="D63" s="2"/>
      <c r="E63" s="2"/>
      <c r="F63" s="2"/>
      <c r="G63" s="34">
        <f>SUMIFS('BA History'!C:C,'BA History'!B:B,A63)</f>
        <v>2</v>
      </c>
      <c r="H63" s="66">
        <f>AVERAGEIFS('BA History'!C:C,'BA History'!B:B,A63)</f>
        <v>2</v>
      </c>
      <c r="I63" s="66">
        <f t="array" ref="I63">MEDIAN(IF('BA History'!B:B=A63, 'BA History'!C:C))</f>
        <v>2</v>
      </c>
      <c r="J63" s="35">
        <f t="array" ref="J63">MAX(IF('BA History'!B:B=A63, 'BA History'!C:C))</f>
        <v>2</v>
      </c>
      <c r="K63" s="34">
        <f>COUNTIFS('BA History'!B:B,A63,'BA History'!D:D, 1)</f>
        <v>0</v>
      </c>
      <c r="L63" s="2">
        <f>COUNTIFS('BA History'!B:B,A63,'BA History'!D:D, 0)</f>
        <v>1</v>
      </c>
      <c r="M63" s="75">
        <f>LOOKUP(2, 1/('BA History'!$B:$B=A63), 'BA History'!$AK:$AK)</f>
        <v>0</v>
      </c>
      <c r="N63" s="34">
        <f>SUMIFS('BA History'!F:F,'BA History'!B:B,A63)</f>
        <v>0</v>
      </c>
      <c r="O63" s="2">
        <f>SUMIFS('BA History'!E:E,'BA History'!B:B,A63)-N63</f>
        <v>3</v>
      </c>
      <c r="P63" s="75">
        <f>LOOKUP(2, 1/('BA History'!$B:$B=A63), 'BA History'!$AI:$AI)</f>
        <v>0</v>
      </c>
      <c r="Q63" s="34">
        <f>SUMIFS('BA History'!H:H,'BA History'!B:B,A63)</f>
        <v>4</v>
      </c>
      <c r="R63" s="48">
        <v>9</v>
      </c>
      <c r="S63" s="89">
        <f>LOOKUP(2, 1/('BA History'!$B:$B=A63), 'BA History'!$AJ:$AJ)</f>
        <v>0.31</v>
      </c>
      <c r="T63" s="2">
        <f>COUNTIFS('BA History'!$B:$B,$A$63,'BA History'!K:K, 1)</f>
        <v>0</v>
      </c>
      <c r="U63" s="2">
        <f>COUNTIFS('BA History'!$B:$B,$A$63,'BA History'!L:L, 1)</f>
        <v>0</v>
      </c>
      <c r="V63" s="2">
        <f>COUNTIFS('BA History'!$B:$B,$A$63,'BA History'!M:M, 1)</f>
        <v>0</v>
      </c>
      <c r="W63" s="2">
        <f>COUNTIFS('BA History'!$B:$B,$A$63,'BA History'!N:N, 1)</f>
        <v>0</v>
      </c>
      <c r="X63" s="2">
        <f>COUNTIFS('BA History'!$B:$B,$A$63,'BA History'!O:O, 1)</f>
        <v>0</v>
      </c>
      <c r="Y63" s="2">
        <f>COUNTIFS('BA History'!$B:$B,$A$63,'BA History'!P:P, 1)</f>
        <v>0</v>
      </c>
      <c r="Z63" s="2">
        <f>COUNTIFS('BA History'!$B:$B,$A$63,'BA History'!Q:Q, 1)</f>
        <v>0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History'!$B:$B,$A$63,'BA History'!U:U, 1)</f>
        <v>0</v>
      </c>
      <c r="AE63" s="2">
        <f>COUNTIFS('BA History'!$B:$B,$A$63,'BA History'!V:V, 1)</f>
        <v>0</v>
      </c>
      <c r="AF63" s="2">
        <f>COUNTIFS('BA History'!$B:$B,$A$63,'BA History'!W:W, 1)</f>
        <v>0</v>
      </c>
      <c r="AG63" s="2">
        <f>COUNTIFS('BA History'!$B:$B,$A$63,'BA History'!X:X, 1)</f>
        <v>0</v>
      </c>
      <c r="AH63" s="2">
        <f>COUNTIFS('BA History'!$B:$B,$A$63,'BA History'!Y:Y, 1)</f>
        <v>0</v>
      </c>
      <c r="AI63" s="2">
        <f>COUNTIFS('BA History'!$B:$B,$A$63,'BA History'!Z:Z, 1)</f>
        <v>0</v>
      </c>
      <c r="AJ63" s="2">
        <f>COUNTIFS('BA History'!$B:$B,$A63,'BA History'!AA:AA, 1)</f>
        <v>0</v>
      </c>
      <c r="AK63" s="2">
        <f>COUNTIFS('BA History'!$B:$B,$A$63,'BA History'!AB:AB, 1)</f>
        <v>0</v>
      </c>
      <c r="AL63" s="2">
        <f>COUNTIFS('BA History'!$B:$B,$A$63,'BA History'!AC:AC, 1)</f>
        <v>0</v>
      </c>
      <c r="AM63" s="2">
        <f>COUNTIFS('BA History'!$B:$B,$A$63,'BA History'!AD:AD, 1)</f>
        <v>0</v>
      </c>
      <c r="AN63" s="2">
        <f>COUNTIFS('BA History'!$B:$B,$A$63,'BA History'!AE:AE, 1)</f>
        <v>0</v>
      </c>
      <c r="AO63" s="2">
        <f>COUNTIFS('BA History'!$B:$B,$A$63,'BA History'!AF:AF, 1)</f>
        <v>0</v>
      </c>
      <c r="AP63" s="2">
        <f>COUNTIFS('BA History'!$B:$B,$A$63,'BA History'!AG:AG, 1)</f>
        <v>0</v>
      </c>
    </row>
  </sheetData>
  <autoFilter ref="A1:AP63" xr:uid="{DA548192-1F03-46EA-8AB8-115EB9A7CE5D}">
    <sortState xmlns:xlrd2="http://schemas.microsoft.com/office/spreadsheetml/2017/richdata2" ref="A2:AP63">
      <sortCondition ref="A1:A63"/>
    </sortState>
  </autoFilter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83"/>
  <sheetViews>
    <sheetView workbookViewId="0">
      <pane xSplit="2" ySplit="1" topLeftCell="M1556" activePane="bottomRight" state="frozen"/>
      <selection pane="topRight" activeCell="C1" sqref="C1"/>
      <selection pane="bottomLeft" activeCell="A2" sqref="A2"/>
      <selection pane="bottomRight" activeCell="AH1576" sqref="AH157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  <row r="1523" spans="1:37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0</v>
      </c>
      <c r="AG1523">
        <v>0</v>
      </c>
      <c r="AH1523" s="86">
        <f>AVERAGEIFS($C$2:C1523, $B$2:B1523, B1523)</f>
        <v>15.235294117647058</v>
      </c>
      <c r="AI1523" s="86">
        <f>AVERAGEIFS($I$2:I1523, $B$2:B1523, B1523)</f>
        <v>0.60882352941176465</v>
      </c>
      <c r="AJ1523" s="86">
        <f>AVERAGEIFS($J$2:J1523, $B$2:B1523, B1523)</f>
        <v>0.53529411764705881</v>
      </c>
      <c r="AK1523" s="86">
        <f>AVERAGEIFS($D$2:D1523, $B$2:B1523, B1523)</f>
        <v>0.58823529411764708</v>
      </c>
    </row>
    <row r="1524" spans="1:37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0</v>
      </c>
      <c r="AG1524">
        <v>0</v>
      </c>
      <c r="AH1524" s="86">
        <f>AVERAGEIFS($C$2:C1524, $B$2:B1524, B1524)</f>
        <v>20.217391304347824</v>
      </c>
      <c r="AI1524" s="86">
        <f>AVERAGEIFS($I$2:I1524, $B$2:B1524, B1524)</f>
        <v>0.53260869565217384</v>
      </c>
      <c r="AJ1524" s="86">
        <f>AVERAGEIFS($J$2:J1524, $B$2:B1524, B1524)</f>
        <v>0.52652173913043465</v>
      </c>
      <c r="AK1524" s="86">
        <f>AVERAGEIFS($D$2:D1524, $B$2:B1524, B1524)</f>
        <v>0.56521739130434778</v>
      </c>
    </row>
    <row r="1525" spans="1:37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0</v>
      </c>
      <c r="AG1525">
        <v>0</v>
      </c>
      <c r="AH1525" s="86">
        <f>AVERAGEIFS($C$2:C1525, $B$2:B1525, B1525)</f>
        <v>5.7</v>
      </c>
      <c r="AI1525" s="86">
        <f>AVERAGEIFS($I$2:I1525, $B$2:B1525, B1525)</f>
        <v>0.65999999999999992</v>
      </c>
      <c r="AJ1525" s="86">
        <f>AVERAGEIFS($J$2:J1525, $B$2:B1525, B1525)</f>
        <v>0.55399999999999994</v>
      </c>
      <c r="AK1525" s="86">
        <f>AVERAGEIFS($D$2:D1525, $B$2:B1525, B1525)</f>
        <v>0.7</v>
      </c>
    </row>
    <row r="1526" spans="1:37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0</v>
      </c>
      <c r="AG1526">
        <v>0</v>
      </c>
      <c r="AH1526" s="86">
        <f>AVERAGEIFS($C$2:C1526, $B$2:B1526, B1526)</f>
        <v>26.865384615384617</v>
      </c>
      <c r="AI1526" s="86">
        <f>AVERAGEIFS($I$2:I1526, $B$2:B1526, B1526)</f>
        <v>0.48942307692307696</v>
      </c>
      <c r="AJ1526" s="86">
        <f>AVERAGEIFS($J$2:J1526, $B$2:B1526, B1526)</f>
        <v>0.49500000000000005</v>
      </c>
      <c r="AK1526" s="86">
        <f>AVERAGEIFS($D$2:D1526, $B$2:B1526, B1526)</f>
        <v>0.5</v>
      </c>
    </row>
    <row r="1527" spans="1:37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0</v>
      </c>
      <c r="AG1527">
        <v>0</v>
      </c>
      <c r="AH1527" s="86">
        <f>AVERAGEIFS($C$2:C1527, $B$2:B1527, B1527)</f>
        <v>16.515625</v>
      </c>
      <c r="AI1527" s="86">
        <f>AVERAGEIFS($I$2:I1527, $B$2:B1527, B1527)</f>
        <v>0.53046874999999993</v>
      </c>
      <c r="AJ1527" s="86">
        <f>AVERAGEIFS($J$2:J1527, $B$2:B1527, B1527)</f>
        <v>0.53156250000000016</v>
      </c>
      <c r="AK1527" s="86">
        <f>AVERAGEIFS($D$2:D1527, $B$2:B1527, B1527)</f>
        <v>0.5625</v>
      </c>
    </row>
    <row r="1528" spans="1:37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0</v>
      </c>
      <c r="AG1528">
        <v>0</v>
      </c>
      <c r="AH1528" s="86">
        <f>AVERAGEIFS($C$2:C1528, $B$2:B1528, B1528)</f>
        <v>15.12</v>
      </c>
      <c r="AI1528" s="86">
        <f>AVERAGEIFS($I$2:I1528, $B$2:B1528, B1528)</f>
        <v>0.56100000000000005</v>
      </c>
      <c r="AJ1528" s="86">
        <f>AVERAGEIFS($J$2:J1528, $B$2:B1528, B1528)</f>
        <v>0.53059999999999996</v>
      </c>
      <c r="AK1528" s="86">
        <f>AVERAGEIFS($D$2:D1528, $B$2:B1528, B1528)</f>
        <v>0.56000000000000005</v>
      </c>
    </row>
    <row r="1529" spans="1:37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s="86">
        <f>AVERAGEIFS($C$2:C1529, $B$2:B1529, B1529)</f>
        <v>14.523809523809524</v>
      </c>
      <c r="AI1529" s="86">
        <f>AVERAGEIFS($I$2:I1529, $B$2:B1529, B1529)</f>
        <v>0.42857142857142855</v>
      </c>
      <c r="AJ1529" s="86">
        <f>AVERAGEIFS($J$2:J1529, $B$2:B1529, B1529)</f>
        <v>0.48142857142857143</v>
      </c>
      <c r="AK1529" s="86">
        <f>AVERAGEIFS($D$2:D1529, $B$2:B1529, B1529)</f>
        <v>0.38095238095238093</v>
      </c>
    </row>
    <row r="1530" spans="1:37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s="86">
        <f>AVERAGEIFS($C$2:C1530, $B$2:B1530, B1530)</f>
        <v>11.428571428571429</v>
      </c>
      <c r="AI1530" s="86">
        <f>AVERAGEIFS($I$2:I1530, $B$2:B1530, B1530)</f>
        <v>0.47380952380952379</v>
      </c>
      <c r="AJ1530" s="86">
        <f>AVERAGEIFS($J$2:J1530, $B$2:B1530, B1530)</f>
        <v>0.48190476190476189</v>
      </c>
      <c r="AK1530" s="86">
        <f>AVERAGEIFS($D$2:D1530, $B$2:B1530, B1530)</f>
        <v>0.52380952380952384</v>
      </c>
    </row>
    <row r="1531" spans="1:37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s="86">
        <f>AVERAGEIFS($C$2:C1531, $B$2:B1531, B1531)</f>
        <v>7.2727272727272725</v>
      </c>
      <c r="AI1531" s="86">
        <f>AVERAGEIFS($I$2:I1531, $B$2:B1531, B1531)</f>
        <v>0.45909090909090905</v>
      </c>
      <c r="AJ1531" s="86">
        <f>AVERAGEIFS($J$2:J1531, $B$2:B1531, B1531)</f>
        <v>0.48454545454545456</v>
      </c>
      <c r="AK1531" s="86">
        <f>AVERAGEIFS($D$2:D1531, $B$2:B1531, B1531)</f>
        <v>0.36363636363636365</v>
      </c>
    </row>
    <row r="1532" spans="1:37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s="86">
        <f>AVERAGEIFS($C$2:C1532, $B$2:B1532, B1532)</f>
        <v>19.833333333333332</v>
      </c>
      <c r="AI1532" s="86">
        <f>AVERAGEIFS($I$2:I1532, $B$2:B1532, B1532)</f>
        <v>0.50595238095238093</v>
      </c>
      <c r="AJ1532" s="86">
        <f>AVERAGEIFS($J$2:J1532, $B$2:B1532, B1532)</f>
        <v>0.50857142857142867</v>
      </c>
      <c r="AK1532" s="86">
        <f>AVERAGEIFS($D$2:D1532, $B$2:B1532, B1532)</f>
        <v>0.61904761904761907</v>
      </c>
    </row>
    <row r="1533" spans="1:37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s="86">
        <f>AVERAGEIFS($C$2:C1533, $B$2:B1533, B1533)</f>
        <v>19.363636363636363</v>
      </c>
      <c r="AI1533" s="86">
        <f>AVERAGEIFS($I$2:I1533, $B$2:B1533, B1533)</f>
        <v>0.53113636363636363</v>
      </c>
      <c r="AJ1533" s="86">
        <f>AVERAGEIFS($J$2:J1533, $B$2:B1533, B1533)</f>
        <v>0.51386363636363641</v>
      </c>
      <c r="AK1533" s="86">
        <f>AVERAGEIFS($D$2:D1533, $B$2:B1533, B1533)</f>
        <v>0.59090909090909094</v>
      </c>
    </row>
    <row r="1534" spans="1:37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s="86">
        <f>AVERAGEIFS($C$2:C1534, $B$2:B1534, B1534)</f>
        <v>19.727272727272727</v>
      </c>
      <c r="AI1534" s="86">
        <f>AVERAGEIFS($I$2:I1534, $B$2:B1534, B1534)</f>
        <v>0.54772727272727273</v>
      </c>
      <c r="AJ1534" s="86">
        <f>AVERAGEIFS($J$2:J1534, $B$2:B1534, B1534)</f>
        <v>0.5331818181818182</v>
      </c>
      <c r="AK1534" s="86">
        <f>AVERAGEIFS($D$2:D1534, $B$2:B1534, B1534)</f>
        <v>0.59090909090909094</v>
      </c>
    </row>
    <row r="1535" spans="1:37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s="86">
        <f>AVERAGEIFS($C$2:C1535, $B$2:B1535, B1535)</f>
        <v>13.32</v>
      </c>
      <c r="AI1535" s="86">
        <f>AVERAGEIFS($I$2:I1535, $B$2:B1535, B1535)</f>
        <v>0.55199999999999994</v>
      </c>
      <c r="AJ1535" s="86">
        <f>AVERAGEIFS($J$2:J1535, $B$2:B1535, B1535)</f>
        <v>0.51159999999999994</v>
      </c>
      <c r="AK1535" s="86">
        <f>AVERAGEIFS($D$2:D1535, $B$2:B1535, B1535)</f>
        <v>0.6</v>
      </c>
    </row>
    <row r="1536" spans="1:37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s="86">
        <f>AVERAGEIFS($C$2:C1536, $B$2:B1536, B1536)</f>
        <v>12.7</v>
      </c>
      <c r="AI1536" s="86">
        <f>AVERAGEIFS($I$2:I1536, $B$2:B1536, B1536)</f>
        <v>0.48749999999999999</v>
      </c>
      <c r="AJ1536" s="86">
        <f>AVERAGEIFS($J$2:J1536, $B$2:B1536, B1536)</f>
        <v>0.4539999999999999</v>
      </c>
      <c r="AK1536" s="86">
        <f>AVERAGEIFS($D$2:D1536, $B$2:B1536, B1536)</f>
        <v>0.45</v>
      </c>
    </row>
    <row r="1537" spans="1:37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s="86">
        <f>AVERAGEIFS($C$2:C1537, $B$2:B1537, B1537)</f>
        <v>16.608695652173914</v>
      </c>
      <c r="AI1537" s="86">
        <f>AVERAGEIFS($I$2:I1537, $B$2:B1537, B1537)</f>
        <v>0.5</v>
      </c>
      <c r="AJ1537" s="86">
        <f>AVERAGEIFS($J$2:J1537, $B$2:B1537, B1537)</f>
        <v>0.48999999999999988</v>
      </c>
      <c r="AK1537" s="86">
        <f>AVERAGEIFS($D$2:D1537, $B$2:B1537, B1537)</f>
        <v>0.54347826086956519</v>
      </c>
    </row>
    <row r="1538" spans="1:37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1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s="86">
        <f>AVERAGEIFS($C$2:C1538, $B$2:B1538, B1538)</f>
        <v>15.294117647058824</v>
      </c>
      <c r="AI1538" s="86">
        <f>AVERAGEIFS($I$2:I1538, $B$2:B1538, B1538)</f>
        <v>0.4882352941176471</v>
      </c>
      <c r="AJ1538" s="86">
        <f>AVERAGEIFS($J$2:J1538, $B$2:B1538, B1538)</f>
        <v>0.49176470588235299</v>
      </c>
      <c r="AK1538" s="86">
        <f>AVERAGEIFS($D$2:D1538, $B$2:B1538, B1538)</f>
        <v>0.35294117647058826</v>
      </c>
    </row>
    <row r="1539" spans="1:37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1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 s="86">
        <f>AVERAGEIFS($C$2:C1539, $B$2:B1539, B1539)</f>
        <v>24.138297872340427</v>
      </c>
      <c r="AI1539" s="86">
        <f>AVERAGEIFS($I$2:I1539, $B$2:B1539, B1539)</f>
        <v>0.56361702127659585</v>
      </c>
      <c r="AJ1539" s="86">
        <f>AVERAGEIFS($J$2:J1539, $B$2:B1539, B1539)</f>
        <v>0.52776595744680843</v>
      </c>
      <c r="AK1539" s="86">
        <f>AVERAGEIFS($D$2:D1539, $B$2:B1539, B1539)</f>
        <v>0.62765957446808507</v>
      </c>
    </row>
    <row r="1540" spans="1:37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 s="86">
        <f>AVERAGEIFS($C$2:C1540, $B$2:B1540, B1540)</f>
        <v>18.923076923076923</v>
      </c>
      <c r="AI1540" s="86">
        <f>AVERAGEIFS($I$2:I1540, $B$2:B1540, B1540)</f>
        <v>0.43461538461538457</v>
      </c>
      <c r="AJ1540" s="86">
        <f>AVERAGEIFS($J$2:J1540, $B$2:B1540, B1540)</f>
        <v>0.463076923076923</v>
      </c>
      <c r="AK1540" s="86">
        <f>AVERAGEIFS($D$2:D1540, $B$2:B1540, B1540)</f>
        <v>0.38461538461538464</v>
      </c>
    </row>
    <row r="1541" spans="1:37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s="86">
        <f>AVERAGEIFS($C$2:C1541, $B$2:B1541, B1541)</f>
        <v>18</v>
      </c>
      <c r="AI1541" s="86">
        <f>AVERAGEIFS($I$2:I1541, $B$2:B1541, B1541)</f>
        <v>0.46363636363636368</v>
      </c>
      <c r="AJ1541" s="86">
        <f>AVERAGEIFS($J$2:J1541, $B$2:B1541, B1541)</f>
        <v>0.47318181818181809</v>
      </c>
      <c r="AK1541" s="86">
        <f>AVERAGEIFS($D$2:D1541, $B$2:B1541, B1541)</f>
        <v>0.46969696969696972</v>
      </c>
    </row>
    <row r="1542" spans="1:37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s="86">
        <f>AVERAGEIFS($C$2:C1542, $B$2:B1542, B1542)</f>
        <v>18.140350877192983</v>
      </c>
      <c r="AI1542" s="86">
        <f>AVERAGEIFS($I$2:I1542, $B$2:B1542, B1542)</f>
        <v>0.4891228070175439</v>
      </c>
      <c r="AJ1542" s="86">
        <f>AVERAGEIFS($J$2:J1542, $B$2:B1542, B1542)</f>
        <v>0.5043859649122806</v>
      </c>
      <c r="AK1542" s="86">
        <f>AVERAGEIFS($D$2:D1542, $B$2:B1542, B1542)</f>
        <v>0.47368421052631576</v>
      </c>
    </row>
    <row r="1543" spans="1:37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s="86">
        <f>AVERAGEIFS($C$2:C1543, $B$2:B1543, B1543)</f>
        <v>12.516129032258064</v>
      </c>
      <c r="AI1543" s="86">
        <f>AVERAGEIFS($I$2:I1543, $B$2:B1543, B1543)</f>
        <v>0.51129032258064522</v>
      </c>
      <c r="AJ1543" s="86">
        <f>AVERAGEIFS($J$2:J1543, $B$2:B1543, B1543)</f>
        <v>0.50451612903225806</v>
      </c>
      <c r="AK1543" s="86">
        <f>AVERAGEIFS($D$2:D1543, $B$2:B1543, B1543)</f>
        <v>0.4838709677419355</v>
      </c>
    </row>
    <row r="1544" spans="1:37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s="86">
        <f>AVERAGEIFS($C$2:C1544, $B$2:B1544, B1544)</f>
        <v>18.858823529411765</v>
      </c>
      <c r="AI1544" s="86">
        <f>AVERAGEIFS($I$2:I1544, $B$2:B1544, B1544)</f>
        <v>0.47117647058823509</v>
      </c>
      <c r="AJ1544" s="86">
        <f>AVERAGEIFS($J$2:J1544, $B$2:B1544, B1544)</f>
        <v>0.48094117647058843</v>
      </c>
      <c r="AK1544" s="86">
        <f>AVERAGEIFS($D$2:D1544, $B$2:B1544, B1544)</f>
        <v>0.41176470588235292</v>
      </c>
    </row>
    <row r="1545" spans="1:37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s="86">
        <f>AVERAGEIFS($C$2:C1545, $B$2:B1545, B1545)</f>
        <v>24.648148148148149</v>
      </c>
      <c r="AI1545" s="86">
        <f>AVERAGEIFS($I$2:I1545, $B$2:B1545, B1545)</f>
        <v>0.46388888888888891</v>
      </c>
      <c r="AJ1545" s="86">
        <f>AVERAGEIFS($J$2:J1545, $B$2:B1545, B1545)</f>
        <v>0.47870370370370358</v>
      </c>
      <c r="AK1545" s="86">
        <f>AVERAGEIFS($D$2:D1545, $B$2:B1545, B1545)</f>
        <v>0.40740740740740738</v>
      </c>
    </row>
    <row r="1546" spans="1:37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s="86">
        <f>AVERAGEIFS($C$2:C1546, $B$2:B1546, B1546)</f>
        <v>8.9411764705882355</v>
      </c>
      <c r="AI1546" s="86">
        <f>AVERAGEIFS($I$2:I1546, $B$2:B1546, B1546)</f>
        <v>0.35000000000000003</v>
      </c>
      <c r="AJ1546" s="86">
        <f>AVERAGEIFS($J$2:J1546, $B$2:B1546, B1546)</f>
        <v>0.43117647058823522</v>
      </c>
      <c r="AK1546" s="86">
        <f>AVERAGEIFS($D$2:D1546, $B$2:B1546, B1546)</f>
        <v>0.35294117647058826</v>
      </c>
    </row>
    <row r="1547" spans="1:37" x14ac:dyDescent="0.25">
      <c r="A1547" s="85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 s="86">
        <f>AVERAGEIFS($C$2:C1547, $B$2:B1547, B1547)</f>
        <v>26.943396226415093</v>
      </c>
      <c r="AI1547" s="86">
        <f>AVERAGEIFS($I$2:I1547, $B$2:B1547, B1547)</f>
        <v>0.49905660377358496</v>
      </c>
      <c r="AJ1547" s="86">
        <f>AVERAGEIFS($J$2:J1547, $B$2:B1547, B1547)</f>
        <v>0.49773584905660384</v>
      </c>
      <c r="AK1547" s="86">
        <f>AVERAGEIFS($D$2:D1547, $B$2:B1547, B1547)</f>
        <v>0.50943396226415094</v>
      </c>
    </row>
    <row r="1548" spans="1:37" x14ac:dyDescent="0.25">
      <c r="A1548" s="85">
        <v>46198</v>
      </c>
      <c r="B1548" t="s">
        <v>179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 s="86">
        <f>AVERAGEIFS($C$2:C1548, $B$2:B1548, B1548)</f>
        <v>20.541666666666668</v>
      </c>
      <c r="AI1548" s="86">
        <f>AVERAGEIFS($I$2:I1548, $B$2:B1548, B1548)</f>
        <v>0.55208333333333326</v>
      </c>
      <c r="AJ1548" s="86">
        <f>AVERAGEIFS($J$2:J1548, $B$2:B1548, B1548)</f>
        <v>0.53124999999999989</v>
      </c>
      <c r="AK1548" s="86">
        <f>AVERAGEIFS($D$2:D1548, $B$2:B1548, B1548)</f>
        <v>0.58333333333333337</v>
      </c>
    </row>
    <row r="1549" spans="1:37" x14ac:dyDescent="0.25">
      <c r="A1549" s="85">
        <v>46198</v>
      </c>
      <c r="B1549" t="s">
        <v>44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 s="86">
        <f>AVERAGEIFS($C$2:C1549, $B$2:B1549, B1549)</f>
        <v>16.415384615384614</v>
      </c>
      <c r="AI1549" s="86">
        <f>AVERAGEIFS($I$2:I1549, $B$2:B1549, B1549)</f>
        <v>0.53769230769230758</v>
      </c>
      <c r="AJ1549" s="86">
        <f>AVERAGEIFS($J$2:J1549, $B$2:B1549, B1549)</f>
        <v>0.5332307692307694</v>
      </c>
      <c r="AK1549" s="86">
        <f>AVERAGEIFS($D$2:D1549, $B$2:B1549, B1549)</f>
        <v>0.56923076923076921</v>
      </c>
    </row>
    <row r="1550" spans="1:37" x14ac:dyDescent="0.25">
      <c r="A1550" s="85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 s="86">
        <f>AVERAGEIFS($C$2:C1550, $B$2:B1550, B1550)</f>
        <v>18.785714285714285</v>
      </c>
      <c r="AI1550" s="86">
        <f>AVERAGEIFS($I$2:I1550, $B$2:B1550, B1550)</f>
        <v>0.47499999999999998</v>
      </c>
      <c r="AJ1550" s="86">
        <f>AVERAGEIFS($J$2:J1550, $B$2:B1550, B1550)</f>
        <v>0.47571428571428559</v>
      </c>
      <c r="AK1550" s="86">
        <f>AVERAGEIFS($D$2:D1550, $B$2:B1550, B1550)</f>
        <v>0.42857142857142855</v>
      </c>
    </row>
    <row r="1551" spans="1:37" x14ac:dyDescent="0.25">
      <c r="A1551" s="85">
        <v>46198</v>
      </c>
      <c r="B1551" t="s">
        <v>50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 s="86">
        <f>AVERAGEIFS($C$2:C1551, $B$2:B1551, B1551)</f>
        <v>18.137931034482758</v>
      </c>
      <c r="AI1551" s="86">
        <f>AVERAGEIFS($I$2:I1551, $B$2:B1551, B1551)</f>
        <v>0.49793103448275866</v>
      </c>
      <c r="AJ1551" s="86">
        <f>AVERAGEIFS($J$2:J1551, $B$2:B1551, B1551)</f>
        <v>0.50672413793103432</v>
      </c>
      <c r="AK1551" s="86">
        <f>AVERAGEIFS($D$2:D1551, $B$2:B1551, B1551)</f>
        <v>0.48275862068965519</v>
      </c>
    </row>
    <row r="1552" spans="1:37" x14ac:dyDescent="0.25">
      <c r="A1552" s="85">
        <v>46198</v>
      </c>
      <c r="B1552" t="s">
        <v>214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 s="86">
        <f>AVERAGEIFS($C$2:C1552, $B$2:B1552, B1552)</f>
        <v>6.2727272727272725</v>
      </c>
      <c r="AI1552" s="86">
        <f>AVERAGEIFS($I$2:I1552, $B$2:B1552, B1552)</f>
        <v>0.69090909090909092</v>
      </c>
      <c r="AJ1552" s="86">
        <f>AVERAGEIFS($J$2:J1552, $B$2:B1552, B1552)</f>
        <v>0.56181818181818166</v>
      </c>
      <c r="AK1552" s="86">
        <f>AVERAGEIFS($D$2:D1552, $B$2:B1552, B1552)</f>
        <v>0.72727272727272729</v>
      </c>
    </row>
    <row r="1553" spans="1:37" x14ac:dyDescent="0.25">
      <c r="A1553" s="85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s="86">
        <f>AVERAGEIFS($C$2:C1553, $B$2:B1553, B1553)</f>
        <v>24.344262295081968</v>
      </c>
      <c r="AI1553" s="86">
        <f>AVERAGEIFS($I$2:I1553, $B$2:B1553, B1553)</f>
        <v>0.50868852459016378</v>
      </c>
      <c r="AJ1553" s="86">
        <f>AVERAGEIFS($J$2:J1553, $B$2:B1553, B1553)</f>
        <v>0.52803278688524602</v>
      </c>
      <c r="AK1553" s="86">
        <f>AVERAGEIFS($D$2:D1553, $B$2:B1553, B1553)</f>
        <v>0.49180327868852458</v>
      </c>
    </row>
    <row r="1554" spans="1:37" x14ac:dyDescent="0.25">
      <c r="A1554" s="85">
        <v>46198</v>
      </c>
      <c r="B1554" t="s">
        <v>141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s="86">
        <f>AVERAGEIFS($C$2:C1554, $B$2:B1554, B1554)</f>
        <v>19.720930232558139</v>
      </c>
      <c r="AI1554" s="86">
        <f>AVERAGEIFS($I$2:I1554, $B$2:B1554, B1554)</f>
        <v>0.4941860465116279</v>
      </c>
      <c r="AJ1554" s="86">
        <f>AVERAGEIFS($J$2:J1554, $B$2:B1554, B1554)</f>
        <v>0.50511627906976753</v>
      </c>
      <c r="AK1554" s="86">
        <f>AVERAGEIFS($D$2:D1554, $B$2:B1554, B1554)</f>
        <v>0.60465116279069764</v>
      </c>
    </row>
    <row r="1555" spans="1:37" x14ac:dyDescent="0.25">
      <c r="A1555" s="85">
        <v>46198</v>
      </c>
      <c r="B1555" t="s">
        <v>13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s="86">
        <f>AVERAGEIFS($C$2:C1555, $B$2:B1555, B1555)</f>
        <v>16.974358974358974</v>
      </c>
      <c r="AI1555" s="86">
        <f>AVERAGEIFS($I$2:I1555, $B$2:B1555, B1555)</f>
        <v>0.45512820512820512</v>
      </c>
      <c r="AJ1555" s="86">
        <f>AVERAGEIFS($J$2:J1555, $B$2:B1555, B1555)</f>
        <v>0.48589743589743595</v>
      </c>
      <c r="AK1555" s="86">
        <f>AVERAGEIFS($D$2:D1555, $B$2:B1555, B1555)</f>
        <v>0.38461538461538464</v>
      </c>
    </row>
    <row r="1556" spans="1:37" x14ac:dyDescent="0.25">
      <c r="A1556" s="85">
        <v>46198</v>
      </c>
      <c r="B1556" t="s">
        <v>46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 s="86">
        <f>AVERAGEIFS($C$2:C1556, $B$2:B1556, B1556)</f>
        <v>17.303030303030305</v>
      </c>
      <c r="AI1556" s="86">
        <f>AVERAGEIFS($I$2:I1556, $B$2:B1556, B1556)</f>
        <v>0.37272727272727268</v>
      </c>
      <c r="AJ1556" s="86">
        <f>AVERAGEIFS($J$2:J1556, $B$2:B1556, B1556)</f>
        <v>0.43212121212121213</v>
      </c>
      <c r="AK1556" s="86">
        <f>AVERAGEIFS($D$2:D1556, $B$2:B1556, B1556)</f>
        <v>0.30303030303030304</v>
      </c>
    </row>
    <row r="1557" spans="1:37" x14ac:dyDescent="0.25">
      <c r="A1557" s="85">
        <v>46198</v>
      </c>
      <c r="B1557" t="s">
        <v>115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 s="86">
        <f>AVERAGEIFS($C$2:C1557, $B$2:B1557, B1557)</f>
        <v>13.307692307692308</v>
      </c>
      <c r="AI1557" s="86">
        <f>AVERAGEIFS($I$2:I1557, $B$2:B1557, B1557)</f>
        <v>0.53076923076923077</v>
      </c>
      <c r="AJ1557" s="86">
        <f>AVERAGEIFS($J$2:J1557, $B$2:B1557, B1557)</f>
        <v>0.50576923076923064</v>
      </c>
      <c r="AK1557" s="86">
        <f>AVERAGEIFS($D$2:D1557, $B$2:B1557, B1557)</f>
        <v>0.57692307692307687</v>
      </c>
    </row>
    <row r="1558" spans="1:37" x14ac:dyDescent="0.25">
      <c r="A1558" s="85">
        <v>46198</v>
      </c>
      <c r="B1558" t="s">
        <v>148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 s="86">
        <f>AVERAGEIFS($C$2:C1558, $B$2:B1558, B1558)</f>
        <v>9.0555555555555554</v>
      </c>
      <c r="AI1558" s="86">
        <f>AVERAGEIFS($I$2:I1558, $B$2:B1558, B1558)</f>
        <v>0.33055555555555555</v>
      </c>
      <c r="AJ1558" s="86">
        <f>AVERAGEIFS($J$2:J1558, $B$2:B1558, B1558)</f>
        <v>0.42722222222222217</v>
      </c>
      <c r="AK1558" s="86">
        <f>AVERAGEIFS($D$2:D1558, $B$2:B1558, B1558)</f>
        <v>0.33333333333333331</v>
      </c>
    </row>
    <row r="1559" spans="1:37" x14ac:dyDescent="0.25">
      <c r="A1559" s="85">
        <v>46201</v>
      </c>
      <c r="B1559" t="s">
        <v>179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1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1</v>
      </c>
      <c r="AF1559">
        <v>0</v>
      </c>
      <c r="AG1559">
        <v>0</v>
      </c>
      <c r="AH1559" s="86">
        <f>AVERAGEIFS($C$2:C1559, $B$2:B1559, B1559)</f>
        <v>21.04</v>
      </c>
      <c r="AI1559" s="86">
        <f>AVERAGEIFS($I$2:I1559, $B$2:B1559, B1559)</f>
        <v>0.55999999999999994</v>
      </c>
      <c r="AJ1559" s="86">
        <f>AVERAGEIFS($J$2:J1559, $B$2:B1559, B1559)</f>
        <v>0.53759999999999986</v>
      </c>
      <c r="AK1559" s="86">
        <f>AVERAGEIFS($D$2:D1559, $B$2:B1559, B1559)</f>
        <v>0.6</v>
      </c>
    </row>
    <row r="1560" spans="1:37" x14ac:dyDescent="0.25">
      <c r="A1560" s="85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1</v>
      </c>
      <c r="AF1560">
        <v>0</v>
      </c>
      <c r="AG1560">
        <v>0</v>
      </c>
      <c r="AH1560" s="86">
        <f>AVERAGEIFS($C$2:C1560, $B$2:B1560, B1560)</f>
        <v>26.944444444444443</v>
      </c>
      <c r="AI1560" s="86">
        <f>AVERAGEIFS($I$2:I1560, $B$2:B1560, B1560)</f>
        <v>0.50370370370370376</v>
      </c>
      <c r="AJ1560" s="86">
        <f>AVERAGEIFS($J$2:J1560, $B$2:B1560, B1560)</f>
        <v>0.50129629629629635</v>
      </c>
      <c r="AK1560" s="86">
        <f>AVERAGEIFS($D$2:D1560, $B$2:B1560, B1560)</f>
        <v>0.51851851851851849</v>
      </c>
    </row>
    <row r="1561" spans="1:37" x14ac:dyDescent="0.25">
      <c r="A1561" s="85">
        <v>46201</v>
      </c>
      <c r="B1561" t="s">
        <v>44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1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1</v>
      </c>
      <c r="AF1561">
        <v>0</v>
      </c>
      <c r="AG1561">
        <v>0</v>
      </c>
      <c r="AH1561" s="86">
        <f>AVERAGEIFS($C$2:C1561, $B$2:B1561, B1561)</f>
        <v>16.424242424242426</v>
      </c>
      <c r="AI1561" s="86">
        <f>AVERAGEIFS($I$2:I1561, $B$2:B1561, B1561)</f>
        <v>0.54090909090909089</v>
      </c>
      <c r="AJ1561" s="86">
        <f>AVERAGEIFS($J$2:J1561, $B$2:B1561, B1561)</f>
        <v>0.53560606060606075</v>
      </c>
      <c r="AK1561" s="86">
        <f>AVERAGEIFS($D$2:D1561, $B$2:B1561, B1561)</f>
        <v>0.5757575757575758</v>
      </c>
    </row>
    <row r="1562" spans="1:37" x14ac:dyDescent="0.25">
      <c r="A1562" s="85">
        <v>46201</v>
      </c>
      <c r="B1562" t="s">
        <v>37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1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1</v>
      </c>
      <c r="AF1562">
        <v>0</v>
      </c>
      <c r="AG1562">
        <v>0</v>
      </c>
      <c r="AH1562" s="86">
        <f>AVERAGEIFS($C$2:C1562, $B$2:B1562, B1562)</f>
        <v>15.166666666666666</v>
      </c>
      <c r="AI1562" s="86">
        <f>AVERAGEIFS($I$2:I1562, $B$2:B1562, B1562)</f>
        <v>0.6166666666666667</v>
      </c>
      <c r="AJ1562" s="86">
        <f>AVERAGEIFS($J$2:J1562, $B$2:B1562, B1562)</f>
        <v>0.54388888888888887</v>
      </c>
      <c r="AK1562" s="86">
        <f>AVERAGEIFS($D$2:D1562, $B$2:B1562, B1562)</f>
        <v>0.61111111111111116</v>
      </c>
    </row>
    <row r="1563" spans="1:37" x14ac:dyDescent="0.25">
      <c r="A1563" s="85">
        <v>46201</v>
      </c>
      <c r="B1563" t="s">
        <v>147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1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1</v>
      </c>
      <c r="AF1563">
        <v>0</v>
      </c>
      <c r="AG1563">
        <v>0</v>
      </c>
      <c r="AH1563" s="86">
        <f>AVERAGEIFS($C$2:C1563, $B$2:B1563, B1563)</f>
        <v>15.019607843137255</v>
      </c>
      <c r="AI1563" s="86">
        <f>AVERAGEIFS($I$2:I1563, $B$2:B1563, B1563)</f>
        <v>0.56470588235294128</v>
      </c>
      <c r="AJ1563" s="86">
        <f>AVERAGEIFS($J$2:J1563, $B$2:B1563, B1563)</f>
        <v>0.5337254901960784</v>
      </c>
      <c r="AK1563" s="86">
        <f>AVERAGEIFS($D$2:D1563, $B$2:B1563, B1563)</f>
        <v>0.56862745098039214</v>
      </c>
    </row>
    <row r="1564" spans="1:37" x14ac:dyDescent="0.25">
      <c r="A1564" s="85">
        <v>46201</v>
      </c>
      <c r="B1564" t="s">
        <v>214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1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1</v>
      </c>
      <c r="AF1564">
        <v>0</v>
      </c>
      <c r="AG1564">
        <v>0</v>
      </c>
      <c r="AH1564" s="86">
        <f>AVERAGEIFS($C$2:C1564, $B$2:B1564, B1564)</f>
        <v>6.333333333333333</v>
      </c>
      <c r="AI1564" s="86">
        <f>AVERAGEIFS($I$2:I1564, $B$2:B1564, B1564)</f>
        <v>0.6958333333333333</v>
      </c>
      <c r="AJ1564" s="86">
        <f>AVERAGEIFS($J$2:J1564, $B$2:B1564, B1564)</f>
        <v>0.5724999999999999</v>
      </c>
      <c r="AK1564" s="86">
        <f>AVERAGEIFS($D$2:D1564, $B$2:B1564, B1564)</f>
        <v>0.75</v>
      </c>
    </row>
    <row r="1565" spans="1:37" x14ac:dyDescent="0.25">
      <c r="A1565" s="85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1</v>
      </c>
      <c r="AH1565" s="86">
        <f>AVERAGEIFS($C$2:C1565, $B$2:B1565, B1565)</f>
        <v>24.13684210526316</v>
      </c>
      <c r="AI1565" s="86">
        <f>AVERAGEIFS($I$2:I1565, $B$2:B1565, B1565)</f>
        <v>0.56031578947368432</v>
      </c>
      <c r="AJ1565" s="86">
        <f>AVERAGEIFS($J$2:J1565, $B$2:B1565, B1565)</f>
        <v>0.5254736842105262</v>
      </c>
      <c r="AK1565" s="86">
        <f>AVERAGEIFS($D$2:D1565, $B$2:B1565, B1565)</f>
        <v>0.62105263157894741</v>
      </c>
    </row>
    <row r="1566" spans="1:37" x14ac:dyDescent="0.25">
      <c r="A1566" s="85">
        <v>46201</v>
      </c>
      <c r="B1566" t="s">
        <v>40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1</v>
      </c>
      <c r="AH1566" s="86">
        <f>AVERAGEIFS($C$2:C1566, $B$2:B1566, B1566)</f>
        <v>18.895348837209301</v>
      </c>
      <c r="AI1566" s="86">
        <f>AVERAGEIFS($I$2:I1566, $B$2:B1566, B1566)</f>
        <v>0.46860465116279049</v>
      </c>
      <c r="AJ1566" s="86">
        <f>AVERAGEIFS($J$2:J1566, $B$2:B1566, B1566)</f>
        <v>0.47895348837209323</v>
      </c>
      <c r="AK1566" s="86">
        <f>AVERAGEIFS($D$2:D1566, $B$2:B1566, B1566)</f>
        <v>0.40697674418604651</v>
      </c>
    </row>
    <row r="1567" spans="1:37" x14ac:dyDescent="0.25">
      <c r="A1567" s="85">
        <v>46201</v>
      </c>
      <c r="B1567" t="s">
        <v>71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1</v>
      </c>
      <c r="AH1567" s="86">
        <f>AVERAGEIFS($C$2:C1567, $B$2:B1567, B1567)</f>
        <v>16.595744680851062</v>
      </c>
      <c r="AI1567" s="86">
        <f>AVERAGEIFS($I$2:I1567, $B$2:B1567, B1567)</f>
        <v>0.49468085106382981</v>
      </c>
      <c r="AJ1567" s="86">
        <f>AVERAGEIFS($J$2:J1567, $B$2:B1567, B1567)</f>
        <v>0.48617021276595734</v>
      </c>
      <c r="AK1567" s="86">
        <f>AVERAGEIFS($D$2:D1567, $B$2:B1567, B1567)</f>
        <v>0.53191489361702127</v>
      </c>
    </row>
    <row r="1568" spans="1:37" x14ac:dyDescent="0.25">
      <c r="A1568" s="85">
        <v>46201</v>
      </c>
      <c r="B1568" t="s">
        <v>115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1</v>
      </c>
      <c r="AH1568" s="86">
        <f>AVERAGEIFS($C$2:C1568, $B$2:B1568, B1568)</f>
        <v>13.185185185185185</v>
      </c>
      <c r="AI1568" s="86">
        <f>AVERAGEIFS($I$2:I1568, $B$2:B1568, B1568)</f>
        <v>0.52037037037037037</v>
      </c>
      <c r="AJ1568" s="86">
        <f>AVERAGEIFS($J$2:J1568, $B$2:B1568, B1568)</f>
        <v>0.49851851851851842</v>
      </c>
      <c r="AK1568" s="86">
        <f>AVERAGEIFS($D$2:D1568, $B$2:B1568, B1568)</f>
        <v>0.55555555555555558</v>
      </c>
    </row>
    <row r="1569" spans="1:37" x14ac:dyDescent="0.25">
      <c r="A1569" s="85">
        <v>46201</v>
      </c>
      <c r="B1569" t="s">
        <v>53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1</v>
      </c>
      <c r="AH1569" s="86">
        <f>AVERAGEIFS($C$2:C1569, $B$2:B1569, B1569)</f>
        <v>15.542857142857143</v>
      </c>
      <c r="AI1569" s="86">
        <f>AVERAGEIFS($I$2:I1569, $B$2:B1569, B1569)</f>
        <v>0.50714285714285712</v>
      </c>
      <c r="AJ1569" s="86">
        <f>AVERAGEIFS($J$2:J1569, $B$2:B1569, B1569)</f>
        <v>0.49571428571428577</v>
      </c>
      <c r="AK1569" s="86">
        <f>AVERAGEIFS($D$2:D1569, $B$2:B1569, B1569)</f>
        <v>0.42857142857142855</v>
      </c>
    </row>
    <row r="1570" spans="1:37" x14ac:dyDescent="0.25">
      <c r="A1570" s="85">
        <v>46201</v>
      </c>
      <c r="B1570" t="s">
        <v>25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1</v>
      </c>
      <c r="AH1570" s="86">
        <f>AVERAGEIFS($C$2:C1570, $B$2:B1570, B1570)</f>
        <v>12.5</v>
      </c>
      <c r="AI1570" s="86">
        <f>AVERAGEIFS($I$2:I1570, $B$2:B1570, B1570)</f>
        <v>0.61499999999999999</v>
      </c>
      <c r="AJ1570" s="86">
        <f>AVERAGEIFS($J$2:J1570, $B$2:B1570, B1570)</f>
        <v>0.57900000000000007</v>
      </c>
      <c r="AK1570" s="86">
        <f>AVERAGEIFS($D$2:D1570, $B$2:B1570, B1570)</f>
        <v>0.6</v>
      </c>
    </row>
    <row r="1571" spans="1:37" x14ac:dyDescent="0.25">
      <c r="A1571" s="85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1</v>
      </c>
      <c r="AD1571">
        <v>0</v>
      </c>
      <c r="AE1571">
        <v>0</v>
      </c>
      <c r="AF1571">
        <v>0</v>
      </c>
      <c r="AG1571">
        <v>0</v>
      </c>
      <c r="AH1571" s="86">
        <f>AVERAGEIFS($C$2:C1571, $B$2:B1571, B1571)</f>
        <v>26.745454545454546</v>
      </c>
      <c r="AI1571" s="86">
        <f>AVERAGEIFS($I$2:I1571, $B$2:B1571, B1571)</f>
        <v>0.51272727272727281</v>
      </c>
      <c r="AJ1571" s="86">
        <f>AVERAGEIFS($J$2:J1571, $B$2:B1571, B1571)</f>
        <v>0.5047272727272728</v>
      </c>
      <c r="AK1571" s="86">
        <f>AVERAGEIFS($D$2:D1571, $B$2:B1571, B1571)</f>
        <v>0.52727272727272723</v>
      </c>
    </row>
    <row r="1572" spans="1:37" x14ac:dyDescent="0.25">
      <c r="A1572" s="85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1</v>
      </c>
      <c r="AD1572">
        <v>0</v>
      </c>
      <c r="AE1572">
        <v>0</v>
      </c>
      <c r="AF1572">
        <v>0</v>
      </c>
      <c r="AG1572">
        <v>0</v>
      </c>
      <c r="AH1572" s="86">
        <f>AVERAGEIFS($C$2:C1572, $B$2:B1572, B1572)</f>
        <v>24.104166666666668</v>
      </c>
      <c r="AI1572" s="86">
        <f>AVERAGEIFS($I$2:I1572, $B$2:B1572, B1572)</f>
        <v>0.56489583333333349</v>
      </c>
      <c r="AJ1572" s="86">
        <f>AVERAGEIFS($J$2:J1572, $B$2:B1572, B1572)</f>
        <v>0.52718749999999992</v>
      </c>
      <c r="AK1572" s="86">
        <f>AVERAGEIFS($D$2:D1572, $B$2:B1572, B1572)</f>
        <v>0.625</v>
      </c>
    </row>
    <row r="1573" spans="1:37" x14ac:dyDescent="0.25">
      <c r="A1573" s="85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1</v>
      </c>
      <c r="AD1573">
        <v>0</v>
      </c>
      <c r="AE1573">
        <v>0</v>
      </c>
      <c r="AF1573">
        <v>0</v>
      </c>
      <c r="AG1573">
        <v>0</v>
      </c>
      <c r="AH1573" s="86">
        <f>AVERAGEIFS($C$2:C1573, $B$2:B1573, B1573)</f>
        <v>18.933333333333334</v>
      </c>
      <c r="AI1573" s="86">
        <f>AVERAGEIFS($I$2:I1573, $B$2:B1573, B1573)</f>
        <v>0.51</v>
      </c>
      <c r="AJ1573" s="86">
        <f>AVERAGEIFS($J$2:J1573, $B$2:B1573, B1573)</f>
        <v>0.48999999999999988</v>
      </c>
      <c r="AK1573" s="86">
        <f>AVERAGEIFS($D$2:D1573, $B$2:B1573, B1573)</f>
        <v>0.46666666666666667</v>
      </c>
    </row>
    <row r="1574" spans="1:37" x14ac:dyDescent="0.25">
      <c r="A1574" s="85">
        <v>46203</v>
      </c>
      <c r="B1574" t="s">
        <v>44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1</v>
      </c>
      <c r="AD1574">
        <v>0</v>
      </c>
      <c r="AE1574">
        <v>0</v>
      </c>
      <c r="AF1574">
        <v>0</v>
      </c>
      <c r="AG1574">
        <v>0</v>
      </c>
      <c r="AH1574" s="86">
        <f>AVERAGEIFS($C$2:C1574, $B$2:B1574, B1574)</f>
        <v>16.388059701492537</v>
      </c>
      <c r="AI1574" s="86">
        <f>AVERAGEIFS($I$2:I1574, $B$2:B1574, B1574)</f>
        <v>0.54776119402985068</v>
      </c>
      <c r="AJ1574" s="86">
        <f>AVERAGEIFS($J$2:J1574, $B$2:B1574, B1574)</f>
        <v>0.53791044776119412</v>
      </c>
      <c r="AK1574" s="86">
        <f>AVERAGEIFS($D$2:D1574, $B$2:B1574, B1574)</f>
        <v>0.58208955223880599</v>
      </c>
    </row>
    <row r="1575" spans="1:37" x14ac:dyDescent="0.25">
      <c r="A1575" s="85">
        <v>46203</v>
      </c>
      <c r="B1575" t="s">
        <v>37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1</v>
      </c>
      <c r="AD1575">
        <v>0</v>
      </c>
      <c r="AE1575">
        <v>0</v>
      </c>
      <c r="AF1575">
        <v>0</v>
      </c>
      <c r="AG1575">
        <v>0</v>
      </c>
      <c r="AH1575" s="86">
        <f>AVERAGEIFS($C$2:C1575, $B$2:B1575, B1575)</f>
        <v>14.736842105263158</v>
      </c>
      <c r="AI1575" s="86">
        <f>AVERAGEIFS($I$2:I1575, $B$2:B1575, B1575)</f>
        <v>0.63684210526315788</v>
      </c>
      <c r="AJ1575" s="86">
        <f>AVERAGEIFS($J$2:J1575, $B$2:B1575, B1575)</f>
        <v>0.55157894736842095</v>
      </c>
      <c r="AK1575" s="86">
        <f>AVERAGEIFS($D$2:D1575, $B$2:B1575, B1575)</f>
        <v>0.63157894736842102</v>
      </c>
    </row>
    <row r="1576" spans="1:37" x14ac:dyDescent="0.25">
      <c r="A1576" s="85">
        <v>46203</v>
      </c>
      <c r="B1576" t="s">
        <v>155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1</v>
      </c>
      <c r="AD1576">
        <v>0</v>
      </c>
      <c r="AE1576">
        <v>0</v>
      </c>
      <c r="AF1576">
        <v>0</v>
      </c>
      <c r="AG1576">
        <v>0</v>
      </c>
      <c r="AH1576" s="86">
        <f>AVERAGEIFS($C$2:C1576, $B$2:B1576, B1576)</f>
        <v>13</v>
      </c>
      <c r="AI1576" s="86">
        <f>AVERAGEIFS($I$2:I1576, $B$2:B1576, B1576)</f>
        <v>1</v>
      </c>
      <c r="AJ1576" s="86">
        <f>AVERAGEIFS($J$2:J1576, $B$2:B1576, B1576)</f>
        <v>0.69</v>
      </c>
      <c r="AK1576" s="86">
        <f>AVERAGEIFS($D$2:D1576, $B$2:B1576, B1576)</f>
        <v>1</v>
      </c>
    </row>
    <row r="1577" spans="1:37" x14ac:dyDescent="0.25">
      <c r="A1577" s="85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 s="86">
        <f>AVERAGEIFS($C$2:C1577, $B$2:B1577, B1577)</f>
        <v>24.490909090909092</v>
      </c>
      <c r="AI1577" s="86">
        <f>AVERAGEIFS($I$2:I1577, $B$2:B1577, B1577)</f>
        <v>0.45545454545454545</v>
      </c>
      <c r="AJ1577" s="86">
        <f>AVERAGEIFS($J$2:J1577, $B$2:B1577, B1577)</f>
        <v>0.47563636363636352</v>
      </c>
      <c r="AK1577" s="86">
        <f>AVERAGEIFS($D$2:D1577, $B$2:B1577, B1577)</f>
        <v>0.4</v>
      </c>
    </row>
    <row r="1578" spans="1:37" x14ac:dyDescent="0.25">
      <c r="A1578" s="85">
        <v>46203</v>
      </c>
      <c r="B1578" t="s">
        <v>179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 s="86">
        <f>AVERAGEIFS($C$2:C1578, $B$2:B1578, B1578)</f>
        <v>20.53846153846154</v>
      </c>
      <c r="AI1578" s="86">
        <f>AVERAGEIFS($I$2:I1578, $B$2:B1578, B1578)</f>
        <v>0.53846153846153844</v>
      </c>
      <c r="AJ1578" s="86">
        <f>AVERAGEIFS($J$2:J1578, $B$2:B1578, B1578)</f>
        <v>0.52884615384615374</v>
      </c>
      <c r="AK1578" s="86">
        <f>AVERAGEIFS($D$2:D1578, $B$2:B1578, B1578)</f>
        <v>0.57692307692307687</v>
      </c>
    </row>
    <row r="1579" spans="1:37" x14ac:dyDescent="0.25">
      <c r="A1579" s="85">
        <v>46203</v>
      </c>
      <c r="B1579" t="s">
        <v>42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 s="86">
        <f>AVERAGEIFS($C$2:C1579, $B$2:B1579, B1579)</f>
        <v>17.880597014925375</v>
      </c>
      <c r="AI1579" s="86">
        <f>AVERAGEIFS($I$2:I1579, $B$2:B1579, B1579)</f>
        <v>0.45671641791044776</v>
      </c>
      <c r="AJ1579" s="86">
        <f>AVERAGEIFS($J$2:J1579, $B$2:B1579, B1579)</f>
        <v>0.47074626865671632</v>
      </c>
      <c r="AK1579" s="86">
        <f>AVERAGEIFS($D$2:D1579, $B$2:B1579, B1579)</f>
        <v>0.46268656716417911</v>
      </c>
    </row>
    <row r="1580" spans="1:37" x14ac:dyDescent="0.25">
      <c r="A1580" s="85">
        <v>46203</v>
      </c>
      <c r="B1580" t="s">
        <v>147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 s="86">
        <f>AVERAGEIFS($C$2:C1580, $B$2:B1580, B1580)</f>
        <v>14.98076923076923</v>
      </c>
      <c r="AI1580" s="86">
        <f>AVERAGEIFS($I$2:I1580, $B$2:B1580, B1580)</f>
        <v>0.55384615384615388</v>
      </c>
      <c r="AJ1580" s="86">
        <f>AVERAGEIFS($J$2:J1580, $B$2:B1580, B1580)</f>
        <v>0.52942307692307689</v>
      </c>
      <c r="AK1580" s="86">
        <f>AVERAGEIFS($D$2:D1580, $B$2:B1580, B1580)</f>
        <v>0.55769230769230771</v>
      </c>
    </row>
    <row r="1581" spans="1:37" x14ac:dyDescent="0.25">
      <c r="A1581" s="85">
        <v>46203</v>
      </c>
      <c r="B1581" t="s">
        <v>107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 s="86">
        <f>AVERAGEIFS($C$2:C1581, $B$2:B1581, B1581)</f>
        <v>16.639344262295083</v>
      </c>
      <c r="AI1581" s="86">
        <f>AVERAGEIFS($I$2:I1581, $B$2:B1581, B1581)</f>
        <v>0.48934426229508199</v>
      </c>
      <c r="AJ1581" s="86">
        <f>AVERAGEIFS($J$2:J1581, $B$2:B1581, B1581)</f>
        <v>0.49983606557377042</v>
      </c>
      <c r="AK1581" s="86">
        <f>AVERAGEIFS($D$2:D1581, $B$2:B1581, B1581)</f>
        <v>0.50819672131147542</v>
      </c>
    </row>
    <row r="1582" spans="1:37" x14ac:dyDescent="0.25">
      <c r="A1582" s="85">
        <v>46203</v>
      </c>
      <c r="B1582" t="s">
        <v>161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 s="86">
        <f>AVERAGEIFS($C$2:C1582, $B$2:B1582, B1582)</f>
        <v>11.727272727272727</v>
      </c>
      <c r="AI1582" s="86">
        <f>AVERAGEIFS($I$2:I1582, $B$2:B1582, B1582)</f>
        <v>0.45227272727272722</v>
      </c>
      <c r="AJ1582" s="86">
        <f>AVERAGEIFS($J$2:J1582, $B$2:B1582, B1582)</f>
        <v>0.47409090909090906</v>
      </c>
      <c r="AK1582" s="86">
        <f>AVERAGEIFS($D$2:D1582, $B$2:B1582, B1582)</f>
        <v>0.5</v>
      </c>
    </row>
    <row r="1583" spans="1:37" x14ac:dyDescent="0.25">
      <c r="A1583" s="85">
        <v>46203</v>
      </c>
      <c r="B1583" t="s">
        <v>148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 s="86">
        <f>AVERAGEIFS($C$2:C1583, $B$2:B1583, B1583)</f>
        <v>8.9473684210526319</v>
      </c>
      <c r="AI1583" s="86">
        <f>AVERAGEIFS($I$2:I1583, $B$2:B1583, B1583)</f>
        <v>0.31315789473684214</v>
      </c>
      <c r="AJ1583" s="86">
        <f>AVERAGEIFS($J$2:J1583, $B$2:B1583, B1583)</f>
        <v>0.42105263157894729</v>
      </c>
      <c r="AK1583" s="86">
        <f>AVERAGEIFS($D$2:D1583, $B$2:B1583, B1583)</f>
        <v>0.31578947368421051</v>
      </c>
    </row>
  </sheetData>
  <autoFilter ref="A1:AK901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N35" sqref="N35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1" t="s">
        <v>7</v>
      </c>
      <c r="H1" s="32" t="s">
        <v>36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2" t="s">
        <v>79</v>
      </c>
      <c r="D2" s="3"/>
      <c r="E2" s="3"/>
      <c r="F2" s="3"/>
      <c r="G2" s="34">
        <f>SUMIFS('BA History S2'!C:C,'BA History S2'!B:B,A2)</f>
        <v>242</v>
      </c>
      <c r="H2" s="66">
        <f>AVERAGEIFS('BA History S2'!C:C,'BA History S2'!B:B,A2)</f>
        <v>12.1</v>
      </c>
      <c r="I2" s="35">
        <f t="array" ref="I2">MAX(IF('BA History S2'!B:B=A2, 'BA History S2'!C:C))</f>
        <v>22</v>
      </c>
      <c r="J2" s="34">
        <f>COUNTIFS('BA History S2'!B:B,A2,'BA History S2'!D:D, 1)</f>
        <v>10</v>
      </c>
      <c r="K2" s="2">
        <f>COUNTIFS('BA History S2'!B:B,A2,'BA History S2'!D:D, 0)</f>
        <v>10</v>
      </c>
      <c r="L2" s="75">
        <f>LOOKUP(2, 1/('BA History S2'!$B:$B=A2), 'BA History S2'!$AK:$AK)</f>
        <v>0.5</v>
      </c>
      <c r="M2" s="34">
        <f>SUMIFS('BA History S2'!F:F,'BA History S2'!B:B,A2)</f>
        <v>43</v>
      </c>
      <c r="N2" s="2">
        <f>SUMIFS('BA History S2'!E:E,'BA History S2'!B:B,A2)-M2</f>
        <v>39</v>
      </c>
      <c r="O2" s="75">
        <f>LOOKUP(2, 1/('BA History S2'!$B:$B=A2), 'BA History S2'!$AI:$AI)</f>
        <v>0.53500000000000003</v>
      </c>
      <c r="P2" s="34">
        <f>SUMIFS('BA History S2'!H:H,'BA History S2'!B:B,A2)</f>
        <v>176</v>
      </c>
      <c r="Q2" s="2">
        <f>SUMIFS('BA History S2'!G:G,'BA History S2'!B:B,A2)-P2</f>
        <v>169</v>
      </c>
      <c r="R2" s="89">
        <f>LOOKUP(2, 1/('BA History S2'!$B:$B=A2), 'BA History S2'!$AJ:$AJ)</f>
        <v>0.52200000000000002</v>
      </c>
      <c r="S2" s="2">
        <f>COUNTIFS('BA History S2'!$B:$B,$A$2,'BA History S2'!K:K, 1)</f>
        <v>3</v>
      </c>
      <c r="T2" s="2">
        <f>COUNTIFS('BA History S2'!$B:$B,$A$2,'BA History S2'!L:L, 1)</f>
        <v>2</v>
      </c>
      <c r="U2" s="2">
        <f>COUNTIFS('BA History S2'!$B:$B,$A$2,'BA History S2'!M:M, 1)</f>
        <v>3</v>
      </c>
      <c r="V2" s="2">
        <f>COUNTIFS('BA History S2'!$B:$B,$A$2,'BA History S2'!N:N, 1)</f>
        <v>5</v>
      </c>
      <c r="W2" s="2">
        <f>COUNTIFS('BA History S2'!$B:$B,$A$2,'BA History S2'!O:O, 1)</f>
        <v>3</v>
      </c>
      <c r="X2" s="2">
        <f>COUNTIFS('BA History S2'!$B:$B,$A$2,'BA History S2'!P:P, 1)</f>
        <v>0</v>
      </c>
      <c r="Y2" s="2">
        <f>COUNTIFS('BA History S2'!$B:$B,$A$2,'BA History S2'!Q:Q, 1)</f>
        <v>0</v>
      </c>
      <c r="Z2" s="2">
        <f>COUNTIFS('BA History S2'!$B:$B,$A$2,'BA History S2'!R:R, 1)</f>
        <v>0</v>
      </c>
      <c r="AA2" s="2">
        <f>COUNTIFS('BA History S2'!$B:$B,$A$2,'BA History S2'!S:S, 1)</f>
        <v>0</v>
      </c>
      <c r="AB2" s="2">
        <f>COUNTIFS('BA History S2'!$B:$B,$A$2,'BA History S2'!T:T, 1)</f>
        <v>0</v>
      </c>
      <c r="AC2" s="2">
        <f>COUNTIFS('BA History S2'!$B:$B,$A$2,'BA History S2'!U:U, 1)</f>
        <v>2</v>
      </c>
      <c r="AD2" s="2">
        <f>COUNTIFS('BA History S2'!$B:$B,$A$2,'BA History S2'!V:V, 1)</f>
        <v>2</v>
      </c>
      <c r="AE2" s="2">
        <f>COUNTIFS('BA History S2'!$B:$B,$A$2,'BA History S2'!W:W, 1)</f>
        <v>1</v>
      </c>
      <c r="AF2" s="2">
        <f>COUNTIFS('BA History S2'!$B:$B,$A$2,'BA History S2'!X:X, 1)</f>
        <v>0</v>
      </c>
      <c r="AG2" s="2">
        <f>COUNTIFS('BA History S2'!$B:$B,$A$2,'BA History S2'!Y:Y, 1)</f>
        <v>2</v>
      </c>
      <c r="AH2" s="2">
        <f>COUNTIFS('BA History S2'!$B:$B,$A$2,'BA History S2'!Z:Z, 1)</f>
        <v>6</v>
      </c>
      <c r="AI2" s="2">
        <f>COUNTIFS('BA History S2'!$B:$B,$A2,'BA History S2'!AA:AA, 1)</f>
        <v>0</v>
      </c>
      <c r="AJ2" s="2">
        <f>COUNTIFS('BA History S2'!$B:$B,$A$2,'BA History S2'!AB:AB, 1)</f>
        <v>0</v>
      </c>
      <c r="AK2" s="2">
        <f>COUNTIFS('BA History S2'!$B:$B,$A$2,'BA History S2'!AC:AC, 1)</f>
        <v>7</v>
      </c>
      <c r="AL2" s="2">
        <f>COUNTIFS('BA History S2'!$B:$B,$A$2,'BA History S2'!AD:AD, 1)</f>
        <v>1</v>
      </c>
      <c r="AM2" s="2">
        <f>COUNTIFS('BA History S2'!$B:$B,$A$2,'BA History S2'!AE:AE, 1)</f>
        <v>2</v>
      </c>
      <c r="AN2" s="2">
        <f>COUNTIFS('BA History S2'!$B:$B,$A$2,'BA History S2'!AF:AF, 1)</f>
        <v>0</v>
      </c>
      <c r="AO2" s="2">
        <f>COUNTIFS('BA History S2'!$B:$B,$A$2,'BA History S2'!AG:AG, 1)</f>
        <v>4</v>
      </c>
    </row>
    <row r="3" spans="1:41" x14ac:dyDescent="0.25">
      <c r="A3" s="2" t="s">
        <v>37</v>
      </c>
      <c r="B3" s="1" t="s">
        <v>60</v>
      </c>
      <c r="C3" s="2" t="s">
        <v>79</v>
      </c>
      <c r="D3" s="2">
        <v>1</v>
      </c>
      <c r="E3" s="2"/>
      <c r="F3" s="2"/>
      <c r="G3" s="34">
        <f>SUMIFS('BA History S2'!C:C,'BA History S2'!B:B,A3)</f>
        <v>179</v>
      </c>
      <c r="H3" s="66">
        <f>AVERAGEIFS('BA History S2'!C:C,'BA History S2'!B:B,A3)</f>
        <v>16.272727272727273</v>
      </c>
      <c r="I3" s="35">
        <f t="array" ref="I3">MAX(IF('BA History S2'!B:B=A3, 'BA History S2'!C:C))</f>
        <v>27</v>
      </c>
      <c r="J3" s="34">
        <f>COUNTIFS('BA History S2'!B:B,A3,'BA History S2'!D:D, 1)</f>
        <v>9</v>
      </c>
      <c r="K3" s="2">
        <f>COUNTIFS('BA History S2'!B:B,A3,'BA History S2'!D:D, 0)</f>
        <v>2</v>
      </c>
      <c r="L3" s="75">
        <f>LOOKUP(2, 1/('BA History S2'!$B:$B=A3), 'BA History S2'!$AK:$AK)</f>
        <v>0.81818181818181823</v>
      </c>
      <c r="M3" s="34">
        <f>SUMIFS('BA History S2'!F:F,'BA History S2'!B:B,A3)</f>
        <v>29</v>
      </c>
      <c r="N3" s="2">
        <f>SUMIFS('BA History S2'!E:E,'BA History S2'!B:B,A3)-M3</f>
        <v>12</v>
      </c>
      <c r="O3" s="75">
        <f>LOOKUP(2, 1/('BA History S2'!$B:$B=A3), 'BA History S2'!$AI:$AI)</f>
        <v>0.72727272727272729</v>
      </c>
      <c r="P3" s="34">
        <f>SUMIFS('BA History S2'!H:H,'BA History S2'!B:B,A3)</f>
        <v>101</v>
      </c>
      <c r="Q3" s="2">
        <f>SUMIFS('BA History S2'!G:G,'BA History S2'!B:B,A3)-P3</f>
        <v>70</v>
      </c>
      <c r="R3" s="89">
        <f>LOOKUP(2, 1/('BA History S2'!$B:$B=A3), 'BA History S2'!$AJ:$AJ)</f>
        <v>0.60090909090909084</v>
      </c>
      <c r="S3" s="2">
        <f>COUNTIFS('BA History S2'!$B:$B,$A$3,'BA History S2'!K:K, 1)</f>
        <v>1</v>
      </c>
      <c r="T3" s="2">
        <f>COUNTIFS('BA History S2'!$B:$B,$A$3,'BA History S2'!L:L, 1)</f>
        <v>0</v>
      </c>
      <c r="U3" s="2">
        <f>COUNTIFS('BA History S2'!$B:$B,$A$3,'BA History S2'!M:M, 1)</f>
        <v>4</v>
      </c>
      <c r="V3" s="2">
        <f>COUNTIFS('BA History S2'!$B:$B,$A$3,'BA History S2'!N:N, 1)</f>
        <v>3</v>
      </c>
      <c r="W3" s="2">
        <f>COUNTIFS('BA History S2'!$B:$B,$A$3,'BA History S2'!O:O, 1)</f>
        <v>0</v>
      </c>
      <c r="X3" s="2">
        <f>COUNTIFS('BA History S2'!$B:$B,$A$3,'BA History S2'!P:P, 1)</f>
        <v>0</v>
      </c>
      <c r="Y3" s="2">
        <f>COUNTIFS('BA History S2'!$B:$B,$A$3,'BA History S2'!Q:Q, 1)</f>
        <v>1</v>
      </c>
      <c r="Z3" s="2">
        <f>COUNTIFS('BA History S2'!$B:$B,$A$3,'BA History S2'!R:R, 1)</f>
        <v>2</v>
      </c>
      <c r="AA3" s="2">
        <f>COUNTIFS('BA History S2'!$B:$B,$A$3,'BA History S2'!S:S, 1)</f>
        <v>2</v>
      </c>
      <c r="AB3" s="2">
        <f>COUNTIFS('BA History S2'!$B:$B,$A$3,'BA History S2'!T:T, 1)</f>
        <v>0</v>
      </c>
      <c r="AC3" s="2">
        <f>COUNTIFS('BA History S2'!$B:$B,$A$3,'BA History S2'!U:U, 1)</f>
        <v>0</v>
      </c>
      <c r="AD3" s="2">
        <f>COUNTIFS('BA History S2'!$B:$B,$A$3,'BA History S2'!V:V, 1)</f>
        <v>0</v>
      </c>
      <c r="AE3" s="2">
        <f>COUNTIFS('BA History S2'!$B:$B,$A$3,'BA History S2'!W:W, 1)</f>
        <v>0</v>
      </c>
      <c r="AF3" s="2">
        <f>COUNTIFS('BA History S2'!$B:$B,$A$3,'BA History S2'!X:X, 1)</f>
        <v>0</v>
      </c>
      <c r="AG3" s="2">
        <f>COUNTIFS('BA History S2'!$B:$B,$A$3,'BA History S2'!Y:Y, 1)</f>
        <v>2</v>
      </c>
      <c r="AH3" s="2">
        <f>COUNTIFS('BA History S2'!$B:$B,$A$3,'BA History S2'!Z:Z, 1)</f>
        <v>3</v>
      </c>
      <c r="AI3" s="2">
        <f>COUNTIFS('BA History S2'!$B:$B,$A3,'BA History S2'!AA:AA, 1)</f>
        <v>0</v>
      </c>
      <c r="AJ3" s="2">
        <f>COUNTIFS('BA History S2'!$B:$B,$A$3,'BA History S2'!AB:AB, 1)</f>
        <v>0</v>
      </c>
      <c r="AK3" s="2">
        <f>COUNTIFS('BA History S2'!$B:$B,$A$3,'BA History S2'!AC:AC, 1)</f>
        <v>4</v>
      </c>
      <c r="AL3" s="2">
        <f>COUNTIFS('BA History S2'!$B:$B,$A$3,'BA History S2'!AD:AD, 1)</f>
        <v>0</v>
      </c>
      <c r="AM3" s="2">
        <f>COUNTIFS('BA History S2'!$B:$B,$A$3,'BA History S2'!AE:AE, 1)</f>
        <v>4</v>
      </c>
      <c r="AN3" s="2">
        <f>COUNTIFS('BA History S2'!$B:$B,$A$3,'BA History S2'!AF:AF, 1)</f>
        <v>0</v>
      </c>
      <c r="AO3" s="2">
        <f>COUNTIFS('BA History S2'!$B:$B,$A$3,'BA History S2'!AG:AG, 1)</f>
        <v>3</v>
      </c>
    </row>
    <row r="4" spans="1:41" x14ac:dyDescent="0.25">
      <c r="A4" s="2" t="s">
        <v>71</v>
      </c>
      <c r="B4" s="2" t="s">
        <v>79</v>
      </c>
      <c r="C4" s="2" t="s">
        <v>79</v>
      </c>
      <c r="D4" s="2"/>
      <c r="E4" s="2">
        <v>1</v>
      </c>
      <c r="F4" s="2"/>
      <c r="G4" s="34">
        <f>SUMIFS('BA History S2'!C:C,'BA History S2'!B:B,A4)</f>
        <v>562</v>
      </c>
      <c r="H4" s="66">
        <f>AVERAGEIFS('BA History S2'!C:C,'BA History S2'!B:B,A4)</f>
        <v>18.733333333333334</v>
      </c>
      <c r="I4" s="35">
        <f t="array" ref="I4">MAX(IF('BA History S2'!B:B=A4, 'BA History S2'!C:C))</f>
        <v>44</v>
      </c>
      <c r="J4" s="34">
        <f>COUNTIFS('BA History S2'!B:B,A4,'BA History S2'!D:D, 1)</f>
        <v>15</v>
      </c>
      <c r="K4" s="2">
        <f>COUNTIFS('BA History S2'!B:B,A4,'BA History S2'!D:D, 0)</f>
        <v>15</v>
      </c>
      <c r="L4" s="75">
        <f>LOOKUP(2, 1/('BA History S2'!$B:$B=A4), 'BA History S2'!$AK:$AK)</f>
        <v>0.5</v>
      </c>
      <c r="M4" s="34">
        <f>SUMIFS('BA History S2'!F:F,'BA History S2'!B:B,A4)</f>
        <v>64</v>
      </c>
      <c r="N4" s="2">
        <f>SUMIFS('BA History S2'!E:E,'BA History S2'!B:B,A4)-M4</f>
        <v>63</v>
      </c>
      <c r="O4" s="75">
        <f>LOOKUP(2, 1/('BA History S2'!$B:$B=A4), 'BA History S2'!$AI:$AI)</f>
        <v>0.505</v>
      </c>
      <c r="P4" s="34">
        <f>SUMIFS('BA History S2'!H:H,'BA History S2'!B:B,A4)</f>
        <v>268</v>
      </c>
      <c r="Q4" s="2">
        <f>SUMIFS('BA History S2'!G:G,'BA History S2'!B:B,A4)-P4</f>
        <v>277</v>
      </c>
      <c r="R4" s="89">
        <f>LOOKUP(2, 1/('BA History S2'!$B:$B=A4), 'BA History S2'!$AJ:$AJ)</f>
        <v>0.49033333333333329</v>
      </c>
      <c r="S4" s="2">
        <f>COUNTIFS('BA History S2'!$B:$B,$A$4,'BA History S2'!K:K, 1)</f>
        <v>3</v>
      </c>
      <c r="T4" s="2">
        <f>COUNTIFS('BA History S2'!$B:$B,$A$4,'BA History S2'!L:L, 1)</f>
        <v>5</v>
      </c>
      <c r="U4" s="2">
        <f>COUNTIFS('BA History S2'!$B:$B,$A$4,'BA History S2'!M:M, 1)</f>
        <v>7</v>
      </c>
      <c r="V4" s="2">
        <f>COUNTIFS('BA History S2'!$B:$B,$A$4,'BA History S2'!N:N, 1)</f>
        <v>6</v>
      </c>
      <c r="W4" s="2">
        <f>COUNTIFS('BA History S2'!$B:$B,$A$4,'BA History S2'!O:O, 1)</f>
        <v>2</v>
      </c>
      <c r="X4" s="2">
        <f>COUNTIFS('BA History S2'!$B:$B,$A$4,'BA History S2'!P:P, 1)</f>
        <v>0</v>
      </c>
      <c r="Y4" s="2">
        <f>COUNTIFS('BA History S2'!$B:$B,$A$4,'BA History S2'!Q:Q, 1)</f>
        <v>0</v>
      </c>
      <c r="Z4" s="2">
        <f>COUNTIFS('BA History S2'!$B:$B,$A$4,'BA History S2'!R:R, 1)</f>
        <v>0</v>
      </c>
      <c r="AA4" s="2">
        <f>COUNTIFS('BA History S2'!$B:$B,$A$4,'BA History S2'!S:S, 1)</f>
        <v>0</v>
      </c>
      <c r="AB4" s="2">
        <f>COUNTIFS('BA History S2'!$B:$B,$A$4,'BA History S2'!T:T, 1)</f>
        <v>0</v>
      </c>
      <c r="AC4" s="2">
        <f>COUNTIFS('BA History S2'!$B:$B,$A$4,'BA History S2'!U:U, 1)</f>
        <v>4</v>
      </c>
      <c r="AD4" s="2">
        <f>COUNTIFS('BA History S2'!$B:$B,$A$4,'BA History S2'!V:V, 1)</f>
        <v>4</v>
      </c>
      <c r="AE4" s="2">
        <f>COUNTIFS('BA History S2'!$B:$B,$A$4,'BA History S2'!W:W, 1)</f>
        <v>2</v>
      </c>
      <c r="AF4" s="2">
        <f>COUNTIFS('BA History S2'!$B:$B,$A$4,'BA History S2'!X:X, 1)</f>
        <v>0</v>
      </c>
      <c r="AG4" s="2">
        <f>COUNTIFS('BA History S2'!$B:$B,$A$4,'BA History S2'!Y:Y, 1)</f>
        <v>2</v>
      </c>
      <c r="AH4" s="2">
        <f>COUNTIFS('BA History S2'!$B:$B,$A$4,'BA History S2'!Z:Z, 1)</f>
        <v>5</v>
      </c>
      <c r="AI4" s="2">
        <f>COUNTIFS('BA History S2'!$B:$B,$A4,'BA History S2'!AA:AA, 1)</f>
        <v>1</v>
      </c>
      <c r="AJ4" s="2">
        <f>COUNTIFS('BA History S2'!$B:$B,$A$4,'BA History S2'!AB:AB, 1)</f>
        <v>1</v>
      </c>
      <c r="AK4" s="2">
        <f>COUNTIFS('BA History S2'!$B:$B,$A$4,'BA History S2'!AC:AC, 1)</f>
        <v>7</v>
      </c>
      <c r="AL4" s="2">
        <f>COUNTIFS('BA History S2'!$B:$B,$A$4,'BA History S2'!AD:AD, 1)</f>
        <v>2</v>
      </c>
      <c r="AM4" s="2">
        <f>COUNTIFS('BA History S2'!$B:$B,$A$4,'BA History S2'!AE:AE, 1)</f>
        <v>4</v>
      </c>
      <c r="AN4" s="2">
        <f>COUNTIFS('BA History S2'!$B:$B,$A$4,'BA History S2'!AF:AF, 1)</f>
        <v>1</v>
      </c>
      <c r="AO4" s="2">
        <f>COUNTIFS('BA History S2'!$B:$B,$A$4,'BA History S2'!AG:AG, 1)</f>
        <v>8</v>
      </c>
    </row>
    <row r="5" spans="1:41" x14ac:dyDescent="0.25">
      <c r="A5" s="2" t="s">
        <v>35</v>
      </c>
      <c r="B5" s="2" t="s">
        <v>79</v>
      </c>
      <c r="C5" s="2" t="s">
        <v>79</v>
      </c>
      <c r="D5" s="2"/>
      <c r="E5" s="2"/>
      <c r="F5" s="2"/>
      <c r="G5" s="34">
        <f>SUMIFS('BA History S2'!C:C,'BA History S2'!B:B,A5)</f>
        <v>78</v>
      </c>
      <c r="H5" s="66">
        <f>AVERAGEIFS('BA History S2'!C:C,'BA History S2'!B:B,A5)</f>
        <v>7.0909090909090908</v>
      </c>
      <c r="I5" s="35">
        <f t="array" ref="I5">MAX(IF('BA History S2'!B:B=A5, 'BA History S2'!C:C))</f>
        <v>11</v>
      </c>
      <c r="J5" s="34">
        <f>COUNTIFS('BA History S2'!B:B,A5,'BA History S2'!D:D, 1)</f>
        <v>4</v>
      </c>
      <c r="K5" s="2">
        <f>COUNTIFS('BA History S2'!B:B,A5,'BA History S2'!D:D, 0)</f>
        <v>7</v>
      </c>
      <c r="L5" s="75">
        <f>LOOKUP(2, 1/('BA History S2'!$B:$B=A5), 'BA History S2'!$AK:$AK)</f>
        <v>0.36363636363636365</v>
      </c>
      <c r="M5" s="34">
        <f>SUMIFS('BA History S2'!F:F,'BA History S2'!B:B,A5)</f>
        <v>19</v>
      </c>
      <c r="N5" s="2">
        <f>SUMIFS('BA History S2'!E:E,'BA History S2'!B:B,A5)-M5</f>
        <v>25</v>
      </c>
      <c r="O5" s="75">
        <f>LOOKUP(2, 1/('BA History S2'!$B:$B=A5), 'BA History S2'!$AI:$AI)</f>
        <v>0.42272727272727278</v>
      </c>
      <c r="P5" s="34">
        <f>SUMIFS('BA History S2'!H:H,'BA History S2'!B:B,A5)</f>
        <v>83</v>
      </c>
      <c r="Q5" s="2">
        <f>SUMIFS('BA History S2'!G:G,'BA History S2'!B:B,A5)-P5</f>
        <v>98</v>
      </c>
      <c r="R5" s="89">
        <f>LOOKUP(2, 1/('BA History S2'!$B:$B=A5), 'BA History S2'!$AJ:$AJ)</f>
        <v>0.46636363636363642</v>
      </c>
      <c r="S5" s="2">
        <f>COUNTIFS('BA History S2'!$B:$B,$A$5,'BA History S2'!K:K, 1)</f>
        <v>2</v>
      </c>
      <c r="T5" s="2">
        <f>COUNTIFS('BA History S2'!$B:$B,$A$5,'BA History S2'!L:L, 1)</f>
        <v>0</v>
      </c>
      <c r="U5" s="2">
        <f>COUNTIFS('BA History S2'!$B:$B,$A$5,'BA History S2'!M:M, 1)</f>
        <v>2</v>
      </c>
      <c r="V5" s="2">
        <f>COUNTIFS('BA History S2'!$B:$B,$A$5,'BA History S2'!N:N, 1)</f>
        <v>0</v>
      </c>
      <c r="W5" s="2">
        <f>COUNTIFS('BA History S2'!$B:$B,$A$5,'BA History S2'!O:O, 1)</f>
        <v>0</v>
      </c>
      <c r="X5" s="2">
        <f>COUNTIFS('BA History S2'!$B:$B,$A$5,'BA History S2'!P:P, 1)</f>
        <v>0</v>
      </c>
      <c r="Y5" s="2">
        <f>COUNTIFS('BA History S2'!$B:$B,$A$5,'BA History S2'!Q:Q, 1)</f>
        <v>0</v>
      </c>
      <c r="Z5" s="2">
        <f>COUNTIFS('BA History S2'!$B:$B,$A$5,'BA History S2'!R:R, 1)</f>
        <v>1</v>
      </c>
      <c r="AA5" s="2">
        <f>COUNTIFS('BA History S2'!$B:$B,$A$5,'BA History S2'!S:S, 1)</f>
        <v>0</v>
      </c>
      <c r="AB5" s="2">
        <f>COUNTIFS('BA History S2'!$B:$B,$A$5,'BA History S2'!T:T, 1)</f>
        <v>0</v>
      </c>
      <c r="AC5" s="2">
        <f>COUNTIFS('BA History S2'!$B:$B,$A$5,'BA History S2'!U:U, 1)</f>
        <v>2</v>
      </c>
      <c r="AD5" s="2">
        <f>COUNTIFS('BA History S2'!$B:$B,$A$5,'BA History S2'!V:V, 1)</f>
        <v>1</v>
      </c>
      <c r="AE5" s="2">
        <f>COUNTIFS('BA History S2'!$B:$B,$A$5,'BA History S2'!W:W, 1)</f>
        <v>1</v>
      </c>
      <c r="AF5" s="2">
        <f>COUNTIFS('BA History S2'!$B:$B,$A$5,'BA History S2'!X:X, 1)</f>
        <v>0</v>
      </c>
      <c r="AG5" s="2">
        <f>COUNTIFS('BA History S2'!$B:$B,$A$5,'BA History S2'!Y:Y, 1)</f>
        <v>0</v>
      </c>
      <c r="AH5" s="2">
        <f>COUNTIFS('BA History S2'!$B:$B,$A$5,'BA History S2'!Z:Z, 1)</f>
        <v>3</v>
      </c>
      <c r="AI5" s="2">
        <f>COUNTIFS('BA History S2'!$B:$B,$A5,'BA History S2'!AA:AA, 1)</f>
        <v>0</v>
      </c>
      <c r="AJ5" s="2">
        <f>COUNTIFS('BA History S2'!$B:$B,$A$5,'BA History S2'!AB:AB, 1)</f>
        <v>0</v>
      </c>
      <c r="AK5" s="2">
        <f>COUNTIFS('BA History S2'!$B:$B,$A$5,'BA History S2'!AC:AC, 1)</f>
        <v>4</v>
      </c>
      <c r="AL5" s="2">
        <f>COUNTIFS('BA History S2'!$B:$B,$A$5,'BA History S2'!AD:AD, 1)</f>
        <v>1</v>
      </c>
      <c r="AM5" s="2">
        <f>COUNTIFS('BA History S2'!$B:$B,$A$5,'BA History S2'!AE:AE, 1)</f>
        <v>1</v>
      </c>
      <c r="AN5" s="2">
        <f>COUNTIFS('BA History S2'!$B:$B,$A$5,'BA History S2'!AF:AF, 1)</f>
        <v>0</v>
      </c>
      <c r="AO5" s="2">
        <f>COUNTIFS('BA History S2'!$B:$B,$A$5,'BA History S2'!AG:AG, 1)</f>
        <v>1</v>
      </c>
    </row>
    <row r="6" spans="1:41" x14ac:dyDescent="0.25">
      <c r="A6" s="2" t="s">
        <v>19</v>
      </c>
      <c r="B6" s="2" t="s">
        <v>79</v>
      </c>
      <c r="C6" s="2" t="s">
        <v>79</v>
      </c>
      <c r="D6" s="2"/>
      <c r="E6" s="2"/>
      <c r="F6" s="2"/>
      <c r="G6" s="34">
        <f>SUMIFS('BA History S2'!C:C,'BA History S2'!B:B,A6)</f>
        <v>9</v>
      </c>
      <c r="H6" s="66">
        <f>AVERAGEIFS('BA History S2'!C:C,'BA History S2'!B:B,A6)</f>
        <v>9</v>
      </c>
      <c r="I6" s="35">
        <f t="array" ref="I6">MAX(IF('BA History S2'!B:B=A6, 'BA History S2'!C:C))</f>
        <v>9</v>
      </c>
      <c r="J6" s="34">
        <f>COUNTIFS('BA History S2'!B:B,A6,'BA History S2'!D:D, 1)</f>
        <v>0</v>
      </c>
      <c r="K6" s="2">
        <f>COUNTIFS('BA History S2'!B:B,A6,'BA History S2'!D:D, 0)</f>
        <v>1</v>
      </c>
      <c r="L6" s="75">
        <f>LOOKUP(2, 1/('BA History S2'!$B:$B=A6), 'BA History S2'!$AK:$AK)</f>
        <v>0</v>
      </c>
      <c r="M6" s="34">
        <f>SUMIFS('BA History S2'!F:F,'BA History S2'!B:B,A6)</f>
        <v>0</v>
      </c>
      <c r="N6" s="2">
        <f>SUMIFS('BA History S2'!E:E,'BA History S2'!B:B,A6)-M6</f>
        <v>3</v>
      </c>
      <c r="O6" s="75">
        <f>LOOKUP(2, 1/('BA History S2'!$B:$B=A6), 'BA History S2'!$AI:$AI)</f>
        <v>0</v>
      </c>
      <c r="P6" s="34">
        <f>SUMIFS('BA History S2'!H:H,'BA History S2'!B:B,A6)</f>
        <v>5</v>
      </c>
      <c r="Q6" s="2">
        <f>SUMIFS('BA History S2'!G:G,'BA History S2'!B:B,A6)-P6</f>
        <v>9</v>
      </c>
      <c r="R6" s="89">
        <f>LOOKUP(2, 1/('BA History S2'!$B:$B=A6), 'BA History S2'!$AJ:$AJ)</f>
        <v>0.36</v>
      </c>
      <c r="S6" s="2">
        <f>COUNTIFS('BA History S2'!$B:$B,$A$6,'BA History S2'!K:K, 1)</f>
        <v>0</v>
      </c>
      <c r="T6" s="2">
        <f>COUNTIFS('BA History S2'!$B:$B,$A$6,'BA History S2'!L:L, 1)</f>
        <v>0</v>
      </c>
      <c r="U6" s="2">
        <f>COUNTIFS('BA History S2'!$B:$B,$A$6,'BA History S2'!M:M, 1)</f>
        <v>0</v>
      </c>
      <c r="V6" s="2">
        <f>COUNTIFS('BA History S2'!$B:$B,$A$6,'BA History S2'!N:N, 1)</f>
        <v>0</v>
      </c>
      <c r="W6" s="2">
        <f>COUNTIFS('BA History S2'!$B:$B,$A$6,'BA History S2'!O:O, 1)</f>
        <v>0</v>
      </c>
      <c r="X6" s="2">
        <f>COUNTIFS('BA History S2'!$B:$B,$A$6,'BA History S2'!P:P, 1)</f>
        <v>0</v>
      </c>
      <c r="Y6" s="2">
        <f>COUNTIFS('BA History S2'!$B:$B,$A$6,'BA History S2'!Q:Q, 1)</f>
        <v>0</v>
      </c>
      <c r="Z6" s="2">
        <f>COUNTIFS('BA History S2'!$B:$B,$A$6,'BA History S2'!R:R, 1)</f>
        <v>0</v>
      </c>
      <c r="AA6" s="2">
        <f>COUNTIFS('BA History S2'!$B:$B,$A$6,'BA History S2'!S:S, 1)</f>
        <v>0</v>
      </c>
      <c r="AB6" s="2">
        <f>COUNTIFS('BA History S2'!$B:$B,$A$6,'BA History S2'!T:T, 1)</f>
        <v>0</v>
      </c>
      <c r="AC6" s="2">
        <f>COUNTIFS('BA History S2'!$B:$B,$A$6,'BA History S2'!U:U, 1)</f>
        <v>0</v>
      </c>
      <c r="AD6" s="2">
        <f>COUNTIFS('BA History S2'!$B:$B,$A$6,'BA History S2'!V:V, 1)</f>
        <v>0</v>
      </c>
      <c r="AE6" s="2">
        <f>COUNTIFS('BA History S2'!$B:$B,$A$6,'BA History S2'!W:W, 1)</f>
        <v>0</v>
      </c>
      <c r="AF6" s="2">
        <f>COUNTIFS('BA History S2'!$B:$B,$A$6,'BA History S2'!X:X, 1)</f>
        <v>0</v>
      </c>
      <c r="AG6" s="2">
        <f>COUNTIFS('BA History S2'!$B:$B,$A$6,'BA History S2'!Y:Y, 1)</f>
        <v>0</v>
      </c>
      <c r="AH6" s="2">
        <f>COUNTIFS('BA History S2'!$B:$B,$A$6,'BA History S2'!Z:Z, 1)</f>
        <v>0</v>
      </c>
      <c r="AI6" s="2">
        <f>COUNTIFS('BA History S2'!$B:$B,$A$6,'BA History S2'!AA:AA, 1)</f>
        <v>0</v>
      </c>
      <c r="AJ6" s="2">
        <f>COUNTIFS('BA History S2'!$B:$B,$A$6,'BA History S2'!AB:AB, 1)</f>
        <v>0</v>
      </c>
      <c r="AK6" s="2">
        <f>COUNTIFS('BA History S2'!$B:$B,$A$6,'BA History S2'!AC:AC, 1)</f>
        <v>0</v>
      </c>
      <c r="AL6" s="2">
        <f>COUNTIFS('BA History S2'!$B:$B,$A$6,'BA History S2'!AD:AD, 1)</f>
        <v>0</v>
      </c>
      <c r="AM6" s="2">
        <f>COUNTIFS('BA History S2'!$B:$B,$A$6,'BA History S2'!AE:AE, 1)</f>
        <v>0</v>
      </c>
      <c r="AN6" s="2">
        <f>COUNTIFS('BA History S2'!$B:$B,$A$6,'BA History S2'!AF:AF, 1)</f>
        <v>0</v>
      </c>
      <c r="AO6" s="2">
        <f>COUNTIFS('BA History S2'!$B:$B,$A$6,'BA History S2'!AG:AG, 1)</f>
        <v>0</v>
      </c>
    </row>
    <row r="7" spans="1:41" x14ac:dyDescent="0.25">
      <c r="A7" s="2" t="s">
        <v>42</v>
      </c>
      <c r="B7" s="2" t="s">
        <v>79</v>
      </c>
      <c r="C7" s="2" t="s">
        <v>79</v>
      </c>
      <c r="D7" s="2"/>
      <c r="E7" s="2"/>
      <c r="F7" s="2"/>
      <c r="G7" s="34">
        <f>SUMIFS('BA History S2'!C:C,'BA History S2'!B:B,A7)</f>
        <v>668</v>
      </c>
      <c r="H7" s="66">
        <f>AVERAGEIFS('BA History S2'!C:C,'BA History S2'!B:B,A7)</f>
        <v>17.128205128205128</v>
      </c>
      <c r="I7" s="35">
        <f t="array" ref="I7">MAX(IF('BA History S2'!B:B=A7, 'BA History S2'!C:C))</f>
        <v>40</v>
      </c>
      <c r="J7" s="34">
        <f>COUNTIFS('BA History S2'!B:B,A7,'BA History S2'!D:D, 1)</f>
        <v>18</v>
      </c>
      <c r="K7" s="2">
        <f>COUNTIFS('BA History S2'!B:B,A7,'BA History S2'!D:D, 0)</f>
        <v>21</v>
      </c>
      <c r="L7" s="75">
        <f>LOOKUP(2, 1/('BA History S2'!$B:$B=A7), 'BA History S2'!$AK:$AK)</f>
        <v>0.46153846153846156</v>
      </c>
      <c r="M7" s="34">
        <f>SUMIFS('BA History S2'!F:F,'BA History S2'!B:B,A7)</f>
        <v>73</v>
      </c>
      <c r="N7" s="2">
        <f>SUMIFS('BA History S2'!E:E,'BA History S2'!B:B,A7)-M7</f>
        <v>82</v>
      </c>
      <c r="O7" s="75">
        <f>LOOKUP(2, 1/('BA History S2'!$B:$B=A7), 'BA History S2'!$AI:$AI)</f>
        <v>0.46410256410256412</v>
      </c>
      <c r="P7" s="34">
        <f>SUMIFS('BA History S2'!H:H,'BA History S2'!B:B,A7)</f>
        <v>319</v>
      </c>
      <c r="Q7" s="2">
        <f>SUMIFS('BA History S2'!G:G,'BA History S2'!B:B,A7)-P7</f>
        <v>333</v>
      </c>
      <c r="R7" s="89">
        <f>LOOKUP(2, 1/('BA History S2'!$B:$B=A7), 'BA History S2'!$AJ:$AJ)</f>
        <v>0.48282051282051286</v>
      </c>
      <c r="S7" s="2">
        <f>COUNTIFS('BA History S2'!$B:$B,$A$7,'BA History S2'!K:K, 1)</f>
        <v>8</v>
      </c>
      <c r="T7" s="2">
        <f>COUNTIFS('BA History S2'!$B:$B,$A$7,'BA History S2'!L:L, 1)</f>
        <v>3</v>
      </c>
      <c r="U7" s="2">
        <f>COUNTIFS('BA History S2'!$B:$B,$A$7,'BA History S2'!M:M, 1)</f>
        <v>7</v>
      </c>
      <c r="V7" s="2">
        <f>COUNTIFS('BA History S2'!$B:$B,$A$7,'BA History S2'!N:N, 1)</f>
        <v>6</v>
      </c>
      <c r="W7" s="2">
        <f>COUNTIFS('BA History S2'!$B:$B,$A$7,'BA History S2'!O:O, 1)</f>
        <v>0</v>
      </c>
      <c r="X7" s="2">
        <f>COUNTIFS('BA History S2'!$B:$B,$A$7,'BA History S2'!P:P, 1)</f>
        <v>1</v>
      </c>
      <c r="Y7" s="2">
        <f>COUNTIFS('BA History S2'!$B:$B,$A$7,'BA History S2'!Q:Q, 1)</f>
        <v>0</v>
      </c>
      <c r="Z7" s="2">
        <f>COUNTIFS('BA History S2'!$B:$B,$A$7,'BA History S2'!R:R, 1)</f>
        <v>0</v>
      </c>
      <c r="AA7" s="2">
        <f>COUNTIFS('BA History S2'!$B:$B,$A$7,'BA History S2'!S:S, 1)</f>
        <v>3</v>
      </c>
      <c r="AB7" s="2">
        <f>COUNTIFS('BA History S2'!$B:$B,$A$7,'BA History S2'!T:T, 1)</f>
        <v>0</v>
      </c>
      <c r="AC7" s="2">
        <f>COUNTIFS('BA History S2'!$B:$B,$A$7,'BA History S2'!U:U, 1)</f>
        <v>3</v>
      </c>
      <c r="AD7" s="2">
        <f>COUNTIFS('BA History S2'!$B:$B,$A$7,'BA History S2'!V:V, 1)</f>
        <v>2</v>
      </c>
      <c r="AE7" s="2">
        <f>COUNTIFS('BA History S2'!$B:$B,$A$7,'BA History S2'!W:W, 1)</f>
        <v>1</v>
      </c>
      <c r="AF7" s="2">
        <f>COUNTIFS('BA History S2'!$B:$B,$A$7,'BA History S2'!X:X, 1)</f>
        <v>0</v>
      </c>
      <c r="AG7" s="2">
        <f>COUNTIFS('BA History S2'!$B:$B,$A$7,'BA History S2'!Y:Y, 1)</f>
        <v>4</v>
      </c>
      <c r="AH7" s="2">
        <f>COUNTIFS('BA History S2'!$B:$B,$A$7,'BA History S2'!Z:Z, 1)</f>
        <v>6</v>
      </c>
      <c r="AI7" s="2">
        <f>COUNTIFS('BA History S2'!$B:$B,$A7,'BA History S2'!AA:AA, 1)</f>
        <v>0</v>
      </c>
      <c r="AJ7" s="2">
        <f>COUNTIFS('BA History S2'!$B:$B,$A$7,'BA History S2'!AB:AB, 1)</f>
        <v>2</v>
      </c>
      <c r="AK7" s="2">
        <f>COUNTIFS('BA History S2'!$B:$B,$A$7,'BA History S2'!AC:AC, 1)</f>
        <v>13</v>
      </c>
      <c r="AL7" s="2">
        <f>COUNTIFS('BA History S2'!$B:$B,$A$7,'BA History S2'!AD:AD, 1)</f>
        <v>3</v>
      </c>
      <c r="AM7" s="2">
        <f>COUNTIFS('BA History S2'!$B:$B,$A$7,'BA History S2'!AE:AE, 1)</f>
        <v>6</v>
      </c>
      <c r="AN7" s="2">
        <f>COUNTIFS('BA History S2'!$B:$B,$A$7,'BA History S2'!AF:AF, 1)</f>
        <v>0</v>
      </c>
      <c r="AO7" s="2">
        <f>COUNTIFS('BA History S2'!$B:$B,$A$7,'BA History S2'!AG:AG, 1)</f>
        <v>5</v>
      </c>
    </row>
    <row r="8" spans="1:41" x14ac:dyDescent="0.25">
      <c r="A8" s="2" t="s">
        <v>179</v>
      </c>
      <c r="B8" s="1" t="s">
        <v>60</v>
      </c>
      <c r="C8" s="1" t="s">
        <v>159</v>
      </c>
      <c r="D8" s="2">
        <v>2</v>
      </c>
      <c r="E8" s="2"/>
      <c r="F8" s="2"/>
      <c r="G8" s="34">
        <f>SUMIFS('BA History S2'!C:C,'BA History S2'!B:B,A8)</f>
        <v>534</v>
      </c>
      <c r="H8" s="66">
        <f>AVERAGEIFS('BA History S2'!C:C,'BA History S2'!B:B,A8)</f>
        <v>20.53846153846154</v>
      </c>
      <c r="I8" s="35">
        <f t="array" ref="I8">MAX(IF('BA History S2'!B:B=A8, 'BA History S2'!C:C))</f>
        <v>33</v>
      </c>
      <c r="J8" s="34">
        <f>COUNTIFS('BA History S2'!B:B,A8,'BA History S2'!D:D, 1)</f>
        <v>15</v>
      </c>
      <c r="K8" s="2">
        <f>COUNTIFS('BA History S2'!B:B,A8,'BA History S2'!D:D, 0)</f>
        <v>11</v>
      </c>
      <c r="L8" s="75">
        <f>LOOKUP(2, 1/('BA History S2'!$B:$B=A8), 'BA History S2'!$AK:$AK)</f>
        <v>0.57692307692307687</v>
      </c>
      <c r="M8" s="34">
        <f>SUMIFS('BA History S2'!F:F,'BA History S2'!B:B,A8)</f>
        <v>57</v>
      </c>
      <c r="N8" s="2">
        <f>SUMIFS('BA History S2'!E:E,'BA History S2'!B:B,A8)-M8</f>
        <v>49</v>
      </c>
      <c r="O8" s="75">
        <f>LOOKUP(2, 1/('BA History S2'!$B:$B=A8), 'BA History S2'!$AI:$AI)</f>
        <v>0.53846153846153844</v>
      </c>
      <c r="P8" s="34">
        <f>SUMIFS('BA History S2'!H:H,'BA History S2'!B:B,A8)</f>
        <v>229</v>
      </c>
      <c r="Q8" s="2">
        <f>SUMIFS('BA History S2'!G:G,'BA History S2'!B:B,A8)-P8</f>
        <v>209</v>
      </c>
      <c r="R8" s="89">
        <f>LOOKUP(2, 1/('BA History S2'!$B:$B=A8), 'BA History S2'!$AJ:$AJ)</f>
        <v>0.52884615384615374</v>
      </c>
      <c r="S8" s="2">
        <f>COUNTIFS('BA History S2'!$B:$B,$A$8,'BA History S2'!K:K, 1)</f>
        <v>5</v>
      </c>
      <c r="T8" s="2">
        <f>COUNTIFS('BA History S2'!$B:$B,$A$8,'BA History S2'!L:L, 1)</f>
        <v>1</v>
      </c>
      <c r="U8" s="2">
        <f>COUNTIFS('BA History S2'!$B:$B,$A$8,'BA History S2'!M:M, 1)</f>
        <v>5</v>
      </c>
      <c r="V8" s="2">
        <f>COUNTIFS('BA History S2'!$B:$B,$A$8,'BA History S2'!N:N, 1)</f>
        <v>11</v>
      </c>
      <c r="W8" s="2">
        <f>COUNTIFS('BA History S2'!$B:$B,$A$8,'BA History S2'!O:O, 1)</f>
        <v>2</v>
      </c>
      <c r="X8" s="2">
        <f>COUNTIFS('BA History S2'!$B:$B,$A$8,'BA History S2'!P:P, 1)</f>
        <v>0</v>
      </c>
      <c r="Y8" s="2">
        <f>COUNTIFS('BA History S2'!$B:$B,$A$8,'BA History S2'!Q:Q, 1)</f>
        <v>1</v>
      </c>
      <c r="Z8" s="2">
        <f>COUNTIFS('BA History S2'!$B:$B,$A$8,'BA History S2'!R:R, 1)</f>
        <v>0</v>
      </c>
      <c r="AA8" s="2">
        <f>COUNTIFS('BA History S2'!$B:$B,$A$8,'BA History S2'!S:S, 1)</f>
        <v>1</v>
      </c>
      <c r="AB8" s="2">
        <f>COUNTIFS('BA History S2'!$B:$B,$A$8,'BA History S2'!T:T, 1)</f>
        <v>0</v>
      </c>
      <c r="AC8" s="2">
        <f>COUNTIFS('BA History S2'!$B:$B,$A$8,'BA History S2'!U:U, 1)</f>
        <v>2</v>
      </c>
      <c r="AD8" s="2">
        <f>COUNTIFS('BA History S2'!$B:$B,$A$8,'BA History S2'!V:V, 1)</f>
        <v>2</v>
      </c>
      <c r="AE8" s="2">
        <f>COUNTIFS('BA History S2'!$B:$B,$A$8,'BA History S2'!W:W, 1)</f>
        <v>1</v>
      </c>
      <c r="AF8" s="2">
        <f>COUNTIFS('BA History S2'!$B:$B,$A$8,'BA History S2'!X:X, 1)</f>
        <v>0</v>
      </c>
      <c r="AG8" s="2">
        <f>COUNTIFS('BA History S2'!$B:$B,$A$8,'BA History S2'!Y:Y, 1)</f>
        <v>3</v>
      </c>
      <c r="AH8" s="2">
        <f>COUNTIFS('BA History S2'!$B:$B,$A$8,'BA History S2'!Z:Z, 1)</f>
        <v>4</v>
      </c>
      <c r="AI8" s="2">
        <f>COUNTIFS('BA History S2'!$B:$B,$A8,'BA History S2'!AA:AA, 1)</f>
        <v>0</v>
      </c>
      <c r="AJ8" s="2">
        <f>COUNTIFS('BA History S2'!$B:$B,$A$8,'BA History S2'!AB:AB, 1)</f>
        <v>0</v>
      </c>
      <c r="AK8" s="2">
        <f>COUNTIFS('BA History S2'!$B:$B,$A$8,'BA History S2'!AC:AC, 1)</f>
        <v>7</v>
      </c>
      <c r="AL8" s="2">
        <f>COUNTIFS('BA History S2'!$B:$B,$A$8,'BA History S2'!AD:AD, 1)</f>
        <v>0</v>
      </c>
      <c r="AM8" s="2">
        <f>COUNTIFS('BA History S2'!$B:$B,$A$8,'BA History S2'!AE:AE, 1)</f>
        <v>7</v>
      </c>
      <c r="AN8" s="2">
        <f>COUNTIFS('BA History S2'!$B:$B,$A$8,'BA History S2'!AF:AF, 1)</f>
        <v>1</v>
      </c>
      <c r="AO8" s="2">
        <f>COUNTIFS('BA History S2'!$B:$B,$A$8,'BA History S2'!AG:AG, 1)</f>
        <v>3</v>
      </c>
    </row>
    <row r="9" spans="1:41" x14ac:dyDescent="0.25">
      <c r="A9" s="2" t="s">
        <v>214</v>
      </c>
      <c r="B9" s="1" t="s">
        <v>60</v>
      </c>
      <c r="C9" s="2" t="s">
        <v>79</v>
      </c>
      <c r="D9" s="2"/>
      <c r="E9" s="2"/>
      <c r="F9" s="2"/>
      <c r="G9" s="34">
        <f>SUMIFS('BA History S2'!C:C,'BA History S2'!B:B,A9)</f>
        <v>76</v>
      </c>
      <c r="H9" s="66">
        <f>AVERAGEIFS('BA History S2'!C:C,'BA History S2'!B:B,A9)</f>
        <v>6.333333333333333</v>
      </c>
      <c r="I9" s="35">
        <f t="array" ref="I9">MAX(IF('BA History S2'!B:B=A9, 'BA History S2'!C:C))</f>
        <v>12</v>
      </c>
      <c r="J9" s="34">
        <f>COUNTIFS('BA History S2'!B:B,A9,'BA History S2'!D:D, 1)</f>
        <v>9</v>
      </c>
      <c r="K9" s="2">
        <f>COUNTIFS('BA History S2'!B:B,A9,'BA History S2'!D:D, 0)</f>
        <v>3</v>
      </c>
      <c r="L9" s="75">
        <f>LOOKUP(2, 1/('BA History S2'!$B:$B=A9), 'BA History S2'!$AK:$AK)</f>
        <v>0.75</v>
      </c>
      <c r="M9" s="34">
        <f>SUMIFS('BA History S2'!F:F,'BA History S2'!B:B,A9)</f>
        <v>30</v>
      </c>
      <c r="N9" s="2">
        <f>SUMIFS('BA History S2'!E:E,'BA History S2'!B:B,A9)-M9</f>
        <v>15</v>
      </c>
      <c r="O9" s="75">
        <f>LOOKUP(2, 1/('BA History S2'!$B:$B=A9), 'BA History S2'!$AI:$AI)</f>
        <v>0.6958333333333333</v>
      </c>
      <c r="P9" s="34">
        <f>SUMIFS('BA History S2'!H:H,'BA History S2'!B:B,A9)</f>
        <v>108</v>
      </c>
      <c r="Q9" s="2">
        <f>SUMIFS('BA History S2'!G:G,'BA History S2'!B:B,A9)-P9</f>
        <v>85</v>
      </c>
      <c r="R9" s="89">
        <f>LOOKUP(2, 1/('BA History S2'!$B:$B=A9), 'BA History S2'!$AJ:$AJ)</f>
        <v>0.5724999999999999</v>
      </c>
      <c r="S9" s="2">
        <f>COUNTIFS('BA History S2'!$B:$B,$A$9,'BA History S2'!K:K, 1)</f>
        <v>2</v>
      </c>
      <c r="T9" s="2">
        <f>COUNTIFS('BA History S2'!$B:$B,$A$9,'BA History S2'!L:L, 1)</f>
        <v>1</v>
      </c>
      <c r="U9" s="2">
        <f>COUNTIFS('BA History S2'!$B:$B,$A$9,'BA History S2'!M:M, 1)</f>
        <v>4</v>
      </c>
      <c r="V9" s="2">
        <f>COUNTIFS('BA History S2'!$B:$B,$A$9,'BA History S2'!N:N, 1)</f>
        <v>7</v>
      </c>
      <c r="W9" s="2">
        <f>COUNTIFS('BA History S2'!$B:$B,$A$9,'BA History S2'!O:O, 1)</f>
        <v>0</v>
      </c>
      <c r="X9" s="2">
        <f>COUNTIFS('BA History S2'!$B:$B,$A$9,'BA History S2'!P:P, 1)</f>
        <v>0</v>
      </c>
      <c r="Y9" s="2">
        <f>COUNTIFS('BA History S2'!$B:$B,$A$9,'BA History S2'!Q:Q, 1)</f>
        <v>1</v>
      </c>
      <c r="Z9" s="2">
        <f>COUNTIFS('BA History S2'!$B:$B,$A$9,'BA History S2'!R:R, 1)</f>
        <v>0</v>
      </c>
      <c r="AA9" s="2">
        <f>COUNTIFS('BA History S2'!$B:$B,$A$9,'BA History S2'!S:S, 1)</f>
        <v>0</v>
      </c>
      <c r="AB9" s="2">
        <f>COUNTIFS('BA History S2'!$B:$B,$A$9,'BA History S2'!T:T, 1)</f>
        <v>0</v>
      </c>
      <c r="AC9" s="2">
        <f>COUNTIFS('BA History S2'!$B:$B,$A$9,'BA History S2'!U:U, 1)</f>
        <v>0</v>
      </c>
      <c r="AD9" s="2">
        <f>COUNTIFS('BA History S2'!$B:$B,$A$9,'BA History S2'!V:V, 1)</f>
        <v>0</v>
      </c>
      <c r="AE9" s="2">
        <f>COUNTIFS('BA History S2'!$B:$B,$A$9,'BA History S2'!W:W, 1)</f>
        <v>2</v>
      </c>
      <c r="AF9" s="2">
        <f>COUNTIFS('BA History S2'!$B:$B,$A$9,'BA History S2'!X:X, 1)</f>
        <v>0</v>
      </c>
      <c r="AG9" s="2">
        <f>COUNTIFS('BA History S2'!$B:$B,$A$9,'BA History S2'!Y:Y, 1)</f>
        <v>3</v>
      </c>
      <c r="AH9" s="2">
        <f>COUNTIFS('BA History S2'!$B:$B,$A$9,'BA History S2'!Z:Z, 1)</f>
        <v>2</v>
      </c>
      <c r="AI9" s="2">
        <f>COUNTIFS('BA History S2'!$B:$B,$A$9,'BA History S2'!AA:AA, 1)</f>
        <v>0</v>
      </c>
      <c r="AJ9" s="2">
        <f>COUNTIFS('BA History S2'!$B:$B,$A$9,'BA History S2'!AB:AB, 1)</f>
        <v>1</v>
      </c>
      <c r="AK9" s="2">
        <f>COUNTIFS('BA History S2'!$B:$B,$A$9,'BA History S2'!AC:AC, 1)</f>
        <v>1</v>
      </c>
      <c r="AL9" s="2">
        <f>COUNTIFS('BA History S2'!$B:$B,$A$9,'BA History S2'!AD:AD, 1)</f>
        <v>0</v>
      </c>
      <c r="AM9" s="2">
        <f>COUNTIFS('BA History S2'!$B:$B,$A$9,'BA History S2'!AE:AE, 1)</f>
        <v>4</v>
      </c>
      <c r="AN9" s="2">
        <f>COUNTIFS('BA History S2'!$B:$B,$A$9,'BA History S2'!AF:AF, 1)</f>
        <v>0</v>
      </c>
      <c r="AO9" s="2">
        <f>COUNTIFS('BA History S2'!$B:$B,$A$9,'BA History S2'!AG:AG, 1)</f>
        <v>1</v>
      </c>
    </row>
    <row r="10" spans="1:41" x14ac:dyDescent="0.25">
      <c r="A10" s="2" t="s">
        <v>25</v>
      </c>
      <c r="B10" s="2" t="s">
        <v>79</v>
      </c>
      <c r="C10" s="2" t="s">
        <v>79</v>
      </c>
      <c r="D10" s="2"/>
      <c r="E10" s="2"/>
      <c r="F10" s="2"/>
      <c r="G10" s="34">
        <f>SUMIFS('BA History S2'!C:C,'BA History S2'!B:B,A10)</f>
        <v>67</v>
      </c>
      <c r="H10" s="66">
        <f>AVERAGEIFS('BA History S2'!C:C,'BA History S2'!B:B,A10)</f>
        <v>16.75</v>
      </c>
      <c r="I10" s="35">
        <f t="array" ref="I10">MAX(IF('BA History S2'!B:B=A10, 'BA History S2'!C:C))</f>
        <v>29</v>
      </c>
      <c r="J10" s="34">
        <f>COUNTIFS('BA History S2'!B:B,A10,'BA History S2'!D:D, 1)</f>
        <v>2</v>
      </c>
      <c r="K10" s="2">
        <f>COUNTIFS('BA History S2'!B:B,A10,'BA History S2'!D:D, 0)</f>
        <v>2</v>
      </c>
      <c r="L10" s="75">
        <f>LOOKUP(2, 1/('BA History S2'!$B:$B=A10), 'BA History S2'!$AK:$AK)</f>
        <v>0.5</v>
      </c>
      <c r="M10" s="34">
        <f>SUMIFS('BA History S2'!F:F,'BA History S2'!B:B,A10)</f>
        <v>9</v>
      </c>
      <c r="N10" s="2">
        <f>SUMIFS('BA History S2'!E:E,'BA History S2'!B:B,A10)-M10</f>
        <v>8</v>
      </c>
      <c r="O10" s="75">
        <f>LOOKUP(2, 1/('BA History S2'!$B:$B=A10), 'BA History S2'!$AI:$AI)</f>
        <v>0.53749999999999998</v>
      </c>
      <c r="P10" s="34">
        <f>SUMIFS('BA History S2'!H:H,'BA History S2'!B:B,A10)</f>
        <v>35</v>
      </c>
      <c r="Q10" s="2">
        <f>SUMIFS('BA History S2'!G:G,'BA History S2'!B:B,A10)-P10</f>
        <v>36</v>
      </c>
      <c r="R10" s="89">
        <f>LOOKUP(2, 1/('BA History S2'!$B:$B=A10), 'BA History S2'!$AJ:$AJ)</f>
        <v>0.49</v>
      </c>
      <c r="S10" s="2">
        <f>COUNTIFS('BA History S2'!$B:$B,$A$10,'BA History S2'!K:K, 1)</f>
        <v>0</v>
      </c>
      <c r="T10" s="2">
        <f>COUNTIFS('BA History S2'!$B:$B,$A$10,'BA History S2'!L:L, 1)</f>
        <v>0</v>
      </c>
      <c r="U10" s="2">
        <f>COUNTIFS('BA History S2'!$B:$B,$A$10,'BA History S2'!M:M, 1)</f>
        <v>0</v>
      </c>
      <c r="V10" s="2">
        <f>COUNTIFS('BA History S2'!$B:$B,$A$10,'BA History S2'!N:N, 1)</f>
        <v>0</v>
      </c>
      <c r="W10" s="2">
        <f>COUNTIFS('BA History S2'!$B:$B,$A$10,'BA History S2'!O:O, 1)</f>
        <v>0</v>
      </c>
      <c r="X10" s="2">
        <f>COUNTIFS('BA History S2'!$B:$B,$A$10,'BA History S2'!P:P, 1)</f>
        <v>0</v>
      </c>
      <c r="Y10" s="2">
        <f>COUNTIFS('BA History S2'!$B:$B,$A$10,'BA History S2'!Q:Q, 1)</f>
        <v>0</v>
      </c>
      <c r="Z10" s="2">
        <f>COUNTIFS('BA History S2'!$B:$B,$A$10,'BA History S2'!R:R, 1)</f>
        <v>0</v>
      </c>
      <c r="AA10" s="2">
        <f>COUNTIFS('BA History S2'!$B:$B,$A$10,'BA History S2'!S:S, 1)</f>
        <v>0</v>
      </c>
      <c r="AB10" s="2">
        <f>COUNTIFS('BA History S2'!$B:$B,$A$10,'BA History S2'!T:T, 1)</f>
        <v>0</v>
      </c>
      <c r="AC10" s="2">
        <f>COUNTIFS('BA History S2'!$B:$B,$A$10,'BA History S2'!U:U, 1)</f>
        <v>1</v>
      </c>
      <c r="AD10" s="2">
        <f>COUNTIFS('BA History S2'!$B:$B,$A$10,'BA History S2'!V:V, 1)</f>
        <v>1</v>
      </c>
      <c r="AE10" s="2">
        <f>COUNTIFS('BA History S2'!$B:$B,$A$10,'BA History S2'!W:W, 1)</f>
        <v>0</v>
      </c>
      <c r="AF10" s="2">
        <f>COUNTIFS('BA History S2'!$B:$B,$A$10,'BA History S2'!X:X, 1)</f>
        <v>0</v>
      </c>
      <c r="AG10" s="2">
        <f>COUNTIFS('BA History S2'!$B:$B,$A$10,'BA History S2'!Y:Y, 1)</f>
        <v>1</v>
      </c>
      <c r="AH10" s="2">
        <f>COUNTIFS('BA History S2'!$B:$B,$A$10,'BA History S2'!Z:Z, 1)</f>
        <v>2</v>
      </c>
      <c r="AI10" s="2">
        <f>COUNTIFS('BA History S2'!$B:$B,$A$10,'BA History S2'!AA:AA, 1)</f>
        <v>0</v>
      </c>
      <c r="AJ10" s="2">
        <f>COUNTIFS('BA History S2'!$B:$B,$A$10,'BA History S2'!AB:AB, 1)</f>
        <v>0</v>
      </c>
      <c r="AK10" s="2">
        <f>COUNTIFS('BA History S2'!$B:$B,$A$10,'BA History S2'!AC:AC, 1)</f>
        <v>0</v>
      </c>
      <c r="AL10" s="2">
        <f>COUNTIFS('BA History S2'!$B:$B,$A$10,'BA History S2'!AD:AD, 1)</f>
        <v>0</v>
      </c>
      <c r="AM10" s="2">
        <f>COUNTIFS('BA History S2'!$B:$B,$A$10,'BA History S2'!AE:AE, 1)</f>
        <v>0</v>
      </c>
      <c r="AN10" s="2">
        <f>COUNTIFS('BA History S2'!$B:$B,$A$10,'BA History S2'!AF:AF, 1)</f>
        <v>0</v>
      </c>
      <c r="AO10" s="2">
        <f>COUNTIFS('BA History S2'!$B:$B,$A$10,'BA History S2'!AG:AG, 1)</f>
        <v>4</v>
      </c>
    </row>
    <row r="11" spans="1:41" x14ac:dyDescent="0.25">
      <c r="A11" s="2" t="s">
        <v>115</v>
      </c>
      <c r="B11" s="2" t="s">
        <v>79</v>
      </c>
      <c r="C11" s="2" t="s">
        <v>79</v>
      </c>
      <c r="D11" s="2"/>
      <c r="E11" s="2"/>
      <c r="F11" s="2"/>
      <c r="G11" s="34">
        <f>SUMIFS('BA History S2'!C:C,'BA History S2'!B:B,A11)</f>
        <v>247</v>
      </c>
      <c r="H11" s="66">
        <f>AVERAGEIFS('BA History S2'!C:C,'BA History S2'!B:B,A11)</f>
        <v>13</v>
      </c>
      <c r="I11" s="35">
        <f t="array" ref="I11">MAX(IF('BA History S2'!B:B=A11, 'BA History S2'!C:C))</f>
        <v>24</v>
      </c>
      <c r="J11" s="34">
        <f>COUNTIFS('BA History S2'!B:B,A11,'BA History S2'!D:D, 1)</f>
        <v>12</v>
      </c>
      <c r="K11" s="2">
        <f>COUNTIFS('BA History S2'!B:B,A11,'BA History S2'!D:D, 0)</f>
        <v>7</v>
      </c>
      <c r="L11" s="75">
        <f>LOOKUP(2, 1/('BA History S2'!$B:$B=A11), 'BA History S2'!$AK:$AK)</f>
        <v>0.63157894736842102</v>
      </c>
      <c r="M11" s="34">
        <f>SUMIFS('BA History S2'!F:F,'BA History S2'!B:B,A11)</f>
        <v>43</v>
      </c>
      <c r="N11" s="2">
        <f>SUMIFS('BA History S2'!E:E,'BA History S2'!B:B,A11)-M11</f>
        <v>36</v>
      </c>
      <c r="O11" s="75">
        <f>LOOKUP(2, 1/('BA History S2'!$B:$B=A11), 'BA History S2'!$AI:$AI)</f>
        <v>0.54736842105263162</v>
      </c>
      <c r="P11" s="34">
        <f>SUMIFS('BA History S2'!H:H,'BA History S2'!B:B,A11)</f>
        <v>172</v>
      </c>
      <c r="Q11" s="2">
        <f>SUMIFS('BA History S2'!G:G,'BA History S2'!B:B,A11)-P11</f>
        <v>168</v>
      </c>
      <c r="R11" s="89">
        <f>LOOKUP(2, 1/('BA History S2'!$B:$B=A11), 'BA History S2'!$AJ:$AJ)</f>
        <v>0.50473684210526315</v>
      </c>
      <c r="S11" s="2">
        <f>COUNTIFS('BA History S2'!$B:$B,$A$11,'BA History S2'!K:K, 1)</f>
        <v>3</v>
      </c>
      <c r="T11" s="2">
        <f>COUNTIFS('BA History S2'!$B:$B,$A$11,'BA History S2'!L:L, 1)</f>
        <v>1</v>
      </c>
      <c r="U11" s="2">
        <f>COUNTIFS('BA History S2'!$B:$B,$A$11,'BA History S2'!M:M, 1)</f>
        <v>6</v>
      </c>
      <c r="V11" s="2">
        <f>COUNTIFS('BA History S2'!$B:$B,$A$11,'BA History S2'!N:N, 1)</f>
        <v>4</v>
      </c>
      <c r="W11" s="2">
        <f>COUNTIFS('BA History S2'!$B:$B,$A$11,'BA History S2'!O:O, 1)</f>
        <v>1</v>
      </c>
      <c r="X11" s="2">
        <f>COUNTIFS('BA History S2'!$B:$B,$A$11,'BA History S2'!P:P, 1)</f>
        <v>0</v>
      </c>
      <c r="Y11" s="2">
        <f>COUNTIFS('BA History S2'!$B:$B,$A$11,'BA History S2'!Q:Q, 1)</f>
        <v>0</v>
      </c>
      <c r="Z11" s="2">
        <f>COUNTIFS('BA History S2'!$B:$B,$A$11,'BA History S2'!R:R, 1)</f>
        <v>1</v>
      </c>
      <c r="AA11" s="2">
        <f>COUNTIFS('BA History S2'!$B:$B,$A$11,'BA History S2'!S:S, 1)</f>
        <v>1</v>
      </c>
      <c r="AB11" s="2">
        <f>COUNTIFS('BA History S2'!$B:$B,$A$11,'BA History S2'!T:T, 1)</f>
        <v>0</v>
      </c>
      <c r="AC11" s="2">
        <f>COUNTIFS('BA History S2'!$B:$B,$A$11,'BA History S2'!U:U, 1)</f>
        <v>2</v>
      </c>
      <c r="AD11" s="2">
        <f>COUNTIFS('BA History S2'!$B:$B,$A$11,'BA History S2'!V:V, 1)</f>
        <v>1</v>
      </c>
      <c r="AE11" s="2">
        <f>COUNTIFS('BA History S2'!$B:$B,$A$11,'BA History S2'!W:W, 1)</f>
        <v>2</v>
      </c>
      <c r="AF11" s="2">
        <f>COUNTIFS('BA History S2'!$B:$B,$A$11,'BA History S2'!X:X, 1)</f>
        <v>0</v>
      </c>
      <c r="AG11" s="2">
        <f>COUNTIFS('BA History S2'!$B:$B,$A$11,'BA History S2'!Y:Y, 1)</f>
        <v>2</v>
      </c>
      <c r="AH11" s="2">
        <f>COUNTIFS('BA History S2'!$B:$B,$A$11,'BA History S2'!Z:Z, 1)</f>
        <v>5</v>
      </c>
      <c r="AI11" s="2">
        <f>COUNTIFS('BA History S2'!$B:$B,$A$11,'BA History S2'!AA:AA, 1)</f>
        <v>1</v>
      </c>
      <c r="AJ11" s="2">
        <f>COUNTIFS('BA History S2'!$B:$B,$A$11,'BA History S2'!AB:AB, 1)</f>
        <v>0</v>
      </c>
      <c r="AK11" s="2">
        <f>COUNTIFS('BA History S2'!$B:$B,$A$11,'BA History S2'!AC:AC, 1)</f>
        <v>2</v>
      </c>
      <c r="AL11" s="2">
        <f>COUNTIFS('BA History S2'!$B:$B,$A$11,'BA History S2'!AD:AD, 1)</f>
        <v>2</v>
      </c>
      <c r="AM11" s="2">
        <f>COUNTIFS('BA History S2'!$B:$B,$A$11,'BA History S2'!AE:AE, 1)</f>
        <v>3</v>
      </c>
      <c r="AN11" s="2">
        <f>COUNTIFS('BA History S2'!$B:$B,$A$11,'BA History S2'!AF:AF, 1)</f>
        <v>0</v>
      </c>
      <c r="AO11" s="2">
        <f>COUNTIFS('BA History S2'!$B:$B,$A$11,'BA History S2'!AG:AG, 1)</f>
        <v>6</v>
      </c>
    </row>
    <row r="12" spans="1:41" x14ac:dyDescent="0.25">
      <c r="A12" s="2" t="s">
        <v>146</v>
      </c>
      <c r="B12" s="2" t="s">
        <v>79</v>
      </c>
      <c r="C12" s="2" t="s">
        <v>79</v>
      </c>
      <c r="D12" s="2"/>
      <c r="E12" s="2"/>
      <c r="F12" s="2"/>
      <c r="G12" s="34">
        <f>SUMIFS('BA History S2'!C:C,'BA History S2'!B:B,A12)</f>
        <v>161</v>
      </c>
      <c r="H12" s="66">
        <f>AVERAGEIFS('BA History S2'!C:C,'BA History S2'!B:B,A12)</f>
        <v>13.416666666666666</v>
      </c>
      <c r="I12" s="35">
        <f t="array" ref="I12">MAX(IF('BA History S2'!B:B=A12, 'BA History S2'!C:C))</f>
        <v>21</v>
      </c>
      <c r="J12" s="34">
        <f>COUNTIFS('BA History S2'!B:B,A12,'BA History S2'!D:D, 1)</f>
        <v>5</v>
      </c>
      <c r="K12" s="2">
        <f>COUNTIFS('BA History S2'!B:B,A12,'BA History S2'!D:D, 0)</f>
        <v>7</v>
      </c>
      <c r="L12" s="75">
        <f>LOOKUP(2, 1/('BA History S2'!$B:$B=A12), 'BA History S2'!$AK:$AK)</f>
        <v>0.41666666666666669</v>
      </c>
      <c r="M12" s="34">
        <f>SUMIFS('BA History S2'!F:F,'BA History S2'!B:B,A12)</f>
        <v>22</v>
      </c>
      <c r="N12" s="2">
        <f>SUMIFS('BA History S2'!E:E,'BA History S2'!B:B,A12)-M12</f>
        <v>30</v>
      </c>
      <c r="O12" s="75">
        <f>LOOKUP(2, 1/('BA History S2'!$B:$B=A12), 'BA History S2'!$AI:$AI)</f>
        <v>0.39166666666666666</v>
      </c>
      <c r="P12" s="34">
        <f>SUMIFS('BA History S2'!H:H,'BA History S2'!B:B,A12)</f>
        <v>105</v>
      </c>
      <c r="Q12" s="2">
        <f>SUMIFS('BA History S2'!G:G,'BA History S2'!B:B,A12)-P12</f>
        <v>114</v>
      </c>
      <c r="R12" s="89">
        <f>LOOKUP(2, 1/('BA History S2'!$B:$B=A12), 'BA History S2'!$AJ:$AJ)</f>
        <v>0.46</v>
      </c>
      <c r="S12" s="2">
        <f>COUNTIFS('BA History S2'!$B:$B,$A$12,'BA History S2'!K:K, 1)</f>
        <v>4</v>
      </c>
      <c r="T12" s="2">
        <f>COUNTIFS('BA History S2'!$B:$B,$A$12,'BA History S2'!L:L, 1)</f>
        <v>1</v>
      </c>
      <c r="U12" s="2">
        <f>COUNTIFS('BA History S2'!$B:$B,$A$12,'BA History S2'!M:M, 1)</f>
        <v>3</v>
      </c>
      <c r="V12" s="2">
        <f>COUNTIFS('BA History S2'!$B:$B,$A$12,'BA History S2'!N:N, 1)</f>
        <v>2</v>
      </c>
      <c r="W12" s="2">
        <f>COUNTIFS('BA History S2'!$B:$B,$A$12,'BA History S2'!O:O, 1)</f>
        <v>1</v>
      </c>
      <c r="X12" s="2">
        <f>COUNTIFS('BA History S2'!$B:$B,$A$12,'BA History S2'!P:P, 1)</f>
        <v>0</v>
      </c>
      <c r="Y12" s="2">
        <f>COUNTIFS('BA History S2'!$B:$B,$A$12,'BA History S2'!Q:Q, 1)</f>
        <v>0</v>
      </c>
      <c r="Z12" s="2">
        <f>COUNTIFS('BA History S2'!$B:$B,$A$12,'BA History S2'!R:R, 1)</f>
        <v>0</v>
      </c>
      <c r="AA12" s="2">
        <f>COUNTIFS('BA History S2'!$B:$B,$A$12,'BA History S2'!S:S, 1)</f>
        <v>0</v>
      </c>
      <c r="AB12" s="2">
        <f>COUNTIFS('BA History S2'!$B:$B,$A$12,'BA History S2'!T:T, 1)</f>
        <v>0</v>
      </c>
      <c r="AC12" s="2">
        <f>COUNTIFS('BA History S2'!$B:$B,$A$12,'BA History S2'!U:U, 1)</f>
        <v>2</v>
      </c>
      <c r="AD12" s="2">
        <f>COUNTIFS('BA History S2'!$B:$B,$A$12,'BA History S2'!V:V, 1)</f>
        <v>0</v>
      </c>
      <c r="AE12" s="2">
        <f>COUNTIFS('BA History S2'!$B:$B,$A$12,'BA History S2'!W:W, 1)</f>
        <v>0</v>
      </c>
      <c r="AF12" s="2">
        <f>COUNTIFS('BA History S2'!$B:$B,$A$12,'BA History S2'!X:X, 1)</f>
        <v>0</v>
      </c>
      <c r="AG12" s="2">
        <f>COUNTIFS('BA History S2'!$B:$B,$A$12,'BA History S2'!Y:Y, 1)</f>
        <v>1</v>
      </c>
      <c r="AH12" s="2">
        <f>COUNTIFS('BA History S2'!$B:$B,$A$12,'BA History S2'!Z:Z, 1)</f>
        <v>1</v>
      </c>
      <c r="AI12" s="2">
        <f>COUNTIFS('BA History S2'!$B:$B,$A12,'BA History S2'!AA:AA, 1)</f>
        <v>0</v>
      </c>
      <c r="AJ12" s="2">
        <f>COUNTIFS('BA History S2'!$B:$B,$A$12,'BA History S2'!AB:AB, 1)</f>
        <v>0</v>
      </c>
      <c r="AK12" s="2">
        <f>COUNTIFS('BA History S2'!$B:$B,$A$12,'BA History S2'!AC:AC, 1)</f>
        <v>2</v>
      </c>
      <c r="AL12" s="2">
        <f>COUNTIFS('BA History S2'!$B:$B,$A$12,'BA History S2'!AD:AD, 1)</f>
        <v>2</v>
      </c>
      <c r="AM12" s="2">
        <f>COUNTIFS('BA History S2'!$B:$B,$A$12,'BA History S2'!AE:AE, 1)</f>
        <v>2</v>
      </c>
      <c r="AN12" s="2">
        <f>COUNTIFS('BA History S2'!$B:$B,$A$12,'BA History S2'!AF:AF, 1)</f>
        <v>0</v>
      </c>
      <c r="AO12" s="2">
        <f>COUNTIFS('BA History S2'!$B:$B,$A$12,'BA History S2'!AG:AG, 1)</f>
        <v>1</v>
      </c>
    </row>
    <row r="13" spans="1:41" x14ac:dyDescent="0.25">
      <c r="A13" s="2" t="s">
        <v>27</v>
      </c>
      <c r="B13" s="2" t="s">
        <v>79</v>
      </c>
      <c r="C13" s="2" t="s">
        <v>79</v>
      </c>
      <c r="D13" s="2"/>
      <c r="E13" s="2"/>
      <c r="F13" s="2"/>
      <c r="G13" s="34">
        <f>SUMIFS('BA History S2'!C:C,'BA History S2'!B:B,A13)</f>
        <v>161</v>
      </c>
      <c r="H13" s="66">
        <f>AVERAGEIFS('BA History S2'!C:C,'BA History S2'!B:B,A13)</f>
        <v>13.416666666666666</v>
      </c>
      <c r="I13" s="35">
        <f t="array" ref="I13">MAX(IF('BA History S2'!B:B=A13, 'BA History S2'!C:C))</f>
        <v>19</v>
      </c>
      <c r="J13" s="34">
        <f>COUNTIFS('BA History S2'!B:B,A13,'BA History S2'!D:D, 1)</f>
        <v>7</v>
      </c>
      <c r="K13" s="2">
        <f>COUNTIFS('BA History S2'!B:B,A13,'BA History S2'!D:D, 0)</f>
        <v>5</v>
      </c>
      <c r="L13" s="75">
        <f>LOOKUP(2, 1/('BA History S2'!$B:$B=A13), 'BA History S2'!$AK:$AK)</f>
        <v>0.58333333333333337</v>
      </c>
      <c r="M13" s="34">
        <f>SUMIFS('BA History S2'!F:F,'BA History S2'!B:B,A13)</f>
        <v>27</v>
      </c>
      <c r="N13" s="2">
        <f>SUMIFS('BA History S2'!E:E,'BA History S2'!B:B,A13)-M13</f>
        <v>20</v>
      </c>
      <c r="O13" s="75">
        <f>LOOKUP(2, 1/('BA History S2'!$B:$B=A13), 'BA History S2'!$AI:$AI)</f>
        <v>0.59583333333333333</v>
      </c>
      <c r="P13" s="34">
        <f>SUMIFS('BA History S2'!H:H,'BA History S2'!B:B,A13)</f>
        <v>103</v>
      </c>
      <c r="Q13" s="2">
        <f>SUMIFS('BA History S2'!G:G,'BA History S2'!B:B,A13)-P13</f>
        <v>99</v>
      </c>
      <c r="R13" s="89">
        <f>LOOKUP(2, 1/('BA History S2'!$B:$B=A13), 'BA History S2'!$AJ:$AJ)</f>
        <v>0.51666666666666661</v>
      </c>
      <c r="S13" s="2">
        <f>COUNTIFS('BA History S2'!$B:$B,$A$13,'BA History S2'!K:K, 1)</f>
        <v>0</v>
      </c>
      <c r="T13" s="2">
        <f>COUNTIFS('BA History S2'!$B:$B,$A$13,'BA History S2'!L:L, 1)</f>
        <v>1</v>
      </c>
      <c r="U13" s="2">
        <f>COUNTIFS('BA History S2'!$B:$B,$A$13,'BA History S2'!M:M, 1)</f>
        <v>1</v>
      </c>
      <c r="V13" s="2">
        <f>COUNTIFS('BA History S2'!$B:$B,$A$13,'BA History S2'!N:N, 1)</f>
        <v>2</v>
      </c>
      <c r="W13" s="2">
        <f>COUNTIFS('BA History S2'!$B:$B,$A$13,'BA History S2'!O:O, 1)</f>
        <v>1</v>
      </c>
      <c r="X13" s="2">
        <f>COUNTIFS('BA History S2'!$B:$B,$A$13,'BA History S2'!P:P, 1)</f>
        <v>0</v>
      </c>
      <c r="Y13" s="2">
        <f>COUNTIFS('BA History S2'!$B:$B,$A$13,'BA History S2'!Q:Q, 1)</f>
        <v>0</v>
      </c>
      <c r="Z13" s="2">
        <f>COUNTIFS('BA History S2'!$B:$B,$A$13,'BA History S2'!R:R, 1)</f>
        <v>1</v>
      </c>
      <c r="AA13" s="2">
        <f>COUNTIFS('BA History S2'!$B:$B,$A$13,'BA History S2'!S:S, 1)</f>
        <v>1</v>
      </c>
      <c r="AB13" s="2">
        <f>COUNTIFS('BA History S2'!$B:$B,$A$13,'BA History S2'!T:T, 1)</f>
        <v>0</v>
      </c>
      <c r="AC13" s="2">
        <f>COUNTIFS('BA History S2'!$B:$B,$A$13,'BA History S2'!U:U, 1)</f>
        <v>5</v>
      </c>
      <c r="AD13" s="2">
        <f>COUNTIFS('BA History S2'!$B:$B,$A$13,'BA History S2'!V:V, 1)</f>
        <v>1</v>
      </c>
      <c r="AE13" s="2">
        <f>COUNTIFS('BA History S2'!$B:$B,$A$13,'BA History S2'!W:W, 1)</f>
        <v>0</v>
      </c>
      <c r="AF13" s="2">
        <f>COUNTIFS('BA History S2'!$B:$B,$A$13,'BA History S2'!X:X, 1)</f>
        <v>0</v>
      </c>
      <c r="AG13" s="2">
        <f>COUNTIFS('BA History S2'!$B:$B,$A$13,'BA History S2'!Y:Y, 1)</f>
        <v>0</v>
      </c>
      <c r="AH13" s="2">
        <f>COUNTIFS('BA History S2'!$B:$B,$A$13,'BA History S2'!Z:Z, 1)</f>
        <v>3</v>
      </c>
      <c r="AI13" s="2">
        <f>COUNTIFS('BA History S2'!$B:$B,$A13,'BA History S2'!AA:AA, 1)</f>
        <v>1</v>
      </c>
      <c r="AJ13" s="2">
        <f>COUNTIFS('BA History S2'!$B:$B,$A$13,'BA History S2'!AB:AB, 1)</f>
        <v>1</v>
      </c>
      <c r="AK13" s="2">
        <f>COUNTIFS('BA History S2'!$B:$B,$A$13,'BA History S2'!AC:AC, 1)</f>
        <v>3</v>
      </c>
      <c r="AL13" s="2">
        <f>COUNTIFS('BA History S2'!$B:$B,$A$13,'BA History S2'!AD:AD, 1)</f>
        <v>2</v>
      </c>
      <c r="AM13" s="2">
        <f>COUNTIFS('BA History S2'!$B:$B,$A$13,'BA History S2'!AE:AE, 1)</f>
        <v>1</v>
      </c>
      <c r="AN13" s="2">
        <f>COUNTIFS('BA History S2'!$B:$B,$A$13,'BA History S2'!AF:AF, 1)</f>
        <v>2</v>
      </c>
      <c r="AO13" s="2">
        <f>COUNTIFS('BA History S2'!$B:$B,$A$13,'BA History S2'!AG:AG, 1)</f>
        <v>1</v>
      </c>
    </row>
    <row r="14" spans="1:41" x14ac:dyDescent="0.25">
      <c r="A14" s="2" t="s">
        <v>152</v>
      </c>
      <c r="B14" s="2" t="s">
        <v>79</v>
      </c>
      <c r="C14" s="2" t="s">
        <v>79</v>
      </c>
      <c r="D14" s="2"/>
      <c r="E14" s="2"/>
      <c r="F14" s="2"/>
      <c r="G14" s="34">
        <f>SUMIFS('BA History S2'!C:C,'BA History S2'!B:B,A14)</f>
        <v>293</v>
      </c>
      <c r="H14" s="66">
        <f>AVERAGEIFS('BA History S2'!C:C,'BA History S2'!B:B,A14)</f>
        <v>14.65</v>
      </c>
      <c r="I14" s="35">
        <f t="array" ref="I14">MAX(IF('BA History S2'!B:B=A14, 'BA History S2'!C:C))</f>
        <v>37</v>
      </c>
      <c r="J14" s="34">
        <f>COUNTIFS('BA History S2'!B:B,A14,'BA History S2'!D:D, 1)</f>
        <v>7</v>
      </c>
      <c r="K14" s="2">
        <f>COUNTIFS('BA History S2'!B:B,A14,'BA History S2'!D:D, 0)</f>
        <v>13</v>
      </c>
      <c r="L14" s="75">
        <f>LOOKUP(2, 1/('BA History S2'!$B:$B=A14), 'BA History S2'!$AK:$AK)</f>
        <v>0.35</v>
      </c>
      <c r="M14" s="34">
        <f>SUMIFS('BA History S2'!F:F,'BA History S2'!B:B,A14)</f>
        <v>37</v>
      </c>
      <c r="N14" s="2">
        <f>SUMIFS('BA History S2'!E:E,'BA History S2'!B:B,A14)-M14</f>
        <v>49</v>
      </c>
      <c r="O14" s="75">
        <f>LOOKUP(2, 1/('BA History S2'!$B:$B=A14), 'BA History S2'!$AI:$AI)</f>
        <v>0.41</v>
      </c>
      <c r="P14" s="34">
        <f>SUMIFS('BA History S2'!H:H,'BA History S2'!B:B,A14)</f>
        <v>170</v>
      </c>
      <c r="Q14" s="2">
        <f>SUMIFS('BA History S2'!G:G,'BA History S2'!B:B,A14)-P14</f>
        <v>186</v>
      </c>
      <c r="R14" s="89">
        <f>LOOKUP(2, 1/('BA History S2'!$B:$B=A14), 'BA History S2'!$AJ:$AJ)</f>
        <v>0.46850000000000003</v>
      </c>
      <c r="S14" s="2">
        <f>COUNTIFS('BA History S2'!$B:$B,$A$14,'BA History S2'!K:K, 1)</f>
        <v>2</v>
      </c>
      <c r="T14" s="2">
        <f>COUNTIFS('BA History S2'!$B:$B,$A$14,'BA History S2'!L:L, 1)</f>
        <v>0</v>
      </c>
      <c r="U14" s="2">
        <f>COUNTIFS('BA History S2'!$B:$B,$A$14,'BA History S2'!M:M, 1)</f>
        <v>3</v>
      </c>
      <c r="V14" s="2">
        <f>COUNTIFS('BA History S2'!$B:$B,$A$14,'BA History S2'!N:N, 1)</f>
        <v>2</v>
      </c>
      <c r="W14" s="2">
        <f>COUNTIFS('BA History S2'!$B:$B,$A$14,'BA History S2'!O:O, 1)</f>
        <v>2</v>
      </c>
      <c r="X14" s="2">
        <f>COUNTIFS('BA History S2'!$B:$B,$A$14,'BA History S2'!P:P, 1)</f>
        <v>0</v>
      </c>
      <c r="Y14" s="2">
        <f>COUNTIFS('BA History S2'!$B:$B,$A$14,'BA History S2'!Q:Q, 1)</f>
        <v>1</v>
      </c>
      <c r="Z14" s="2">
        <f>COUNTIFS('BA History S2'!$B:$B,$A$14,'BA History S2'!R:R, 1)</f>
        <v>1</v>
      </c>
      <c r="AA14" s="2">
        <f>COUNTIFS('BA History S2'!$B:$B,$A$14,'BA History S2'!S:S, 1)</f>
        <v>0</v>
      </c>
      <c r="AB14" s="2">
        <f>COUNTIFS('BA History S2'!$B:$B,$A$14,'BA History S2'!T:T, 1)</f>
        <v>0</v>
      </c>
      <c r="AC14" s="2">
        <f>COUNTIFS('BA History S2'!$B:$B,$A$14,'BA History S2'!U:U, 1)</f>
        <v>1</v>
      </c>
      <c r="AD14" s="2">
        <f>COUNTIFS('BA History S2'!$B:$B,$A$14,'BA History S2'!V:V, 1)</f>
        <v>3</v>
      </c>
      <c r="AE14" s="2">
        <f>COUNTIFS('BA History S2'!$B:$B,$A$14,'BA History S2'!W:W, 1)</f>
        <v>1</v>
      </c>
      <c r="AF14" s="2">
        <f>COUNTIFS('BA History S2'!$B:$B,$A$14,'BA History S2'!X:X, 1)</f>
        <v>0</v>
      </c>
      <c r="AG14" s="2">
        <f>COUNTIFS('BA History S2'!$B:$B,$A$14,'BA History S2'!Y:Y, 1)</f>
        <v>0</v>
      </c>
      <c r="AH14" s="2">
        <f>COUNTIFS('BA History S2'!$B:$B,$A$14,'BA History S2'!Z:Z, 1)</f>
        <v>6</v>
      </c>
      <c r="AI14" s="2">
        <f>COUNTIFS('BA History S2'!$B:$B,$A14,'BA History S2'!AA:AA, 1)</f>
        <v>1</v>
      </c>
      <c r="AJ14" s="2">
        <f>COUNTIFS('BA History S2'!$B:$B,$A$14,'BA History S2'!AB:AB, 1)</f>
        <v>0</v>
      </c>
      <c r="AK14" s="2">
        <f>COUNTIFS('BA History S2'!$B:$B,$A$14,'BA History S2'!AC:AC, 1)</f>
        <v>6</v>
      </c>
      <c r="AL14" s="2">
        <f>COUNTIFS('BA History S2'!$B:$B,$A$14,'BA History S2'!AD:AD, 1)</f>
        <v>3</v>
      </c>
      <c r="AM14" s="2">
        <f>COUNTIFS('BA History S2'!$B:$B,$A$14,'BA History S2'!AE:AE, 1)</f>
        <v>1</v>
      </c>
      <c r="AN14" s="2">
        <f>COUNTIFS('BA History S2'!$B:$B,$A$14,'BA History S2'!AF:AF, 1)</f>
        <v>1</v>
      </c>
      <c r="AO14" s="2">
        <f>COUNTIFS('BA History S2'!$B:$B,$A$14,'BA History S2'!AG:AG, 1)</f>
        <v>3</v>
      </c>
    </row>
    <row r="15" spans="1:41" x14ac:dyDescent="0.25">
      <c r="A15" s="2" t="s">
        <v>89</v>
      </c>
      <c r="B15" s="2" t="s">
        <v>79</v>
      </c>
      <c r="C15" s="2" t="s">
        <v>79</v>
      </c>
      <c r="D15" s="2"/>
      <c r="E15" s="2"/>
      <c r="F15" s="2"/>
      <c r="G15" s="34">
        <f>SUMIFS('BA History S2'!C:C,'BA History S2'!B:B,A15)</f>
        <v>4</v>
      </c>
      <c r="H15" s="66">
        <f>AVERAGEIFS('BA History S2'!C:C,'BA History S2'!B:B,A15)</f>
        <v>4</v>
      </c>
      <c r="I15" s="35">
        <f t="array" ref="I15">MAX(IF('BA History S2'!B:B=A15, 'BA History S2'!C:C))</f>
        <v>4</v>
      </c>
      <c r="J15" s="34">
        <f>COUNTIFS('BA History S2'!B:B,A15,'BA History S2'!D:D, 1)</f>
        <v>0</v>
      </c>
      <c r="K15" s="2">
        <f>COUNTIFS('BA History S2'!B:B,A15,'BA History S2'!D:D, 0)</f>
        <v>1</v>
      </c>
      <c r="L15" s="75">
        <f>LOOKUP(2, 1/('BA History S2'!$B:$B=A15), 'BA History S2'!$AK:$AK)</f>
        <v>0</v>
      </c>
      <c r="M15" s="34">
        <f>SUMIFS('BA History S2'!F:F,'BA History S2'!B:B,A15)</f>
        <v>1</v>
      </c>
      <c r="N15" s="2">
        <f>SUMIFS('BA History S2'!E:E,'BA History S2'!B:B,A15)-M15</f>
        <v>3</v>
      </c>
      <c r="O15" s="75">
        <f>LOOKUP(2, 1/('BA History S2'!$B:$B=A15), 'BA History S2'!$AI:$AI)</f>
        <v>0.25</v>
      </c>
      <c r="P15" s="34">
        <f>SUMIFS('BA History S2'!H:H,'BA History S2'!B:B,A15)</f>
        <v>5</v>
      </c>
      <c r="Q15" s="2">
        <f>SUMIFS('BA History S2'!G:G,'BA History S2'!B:B,A15)-P15</f>
        <v>10</v>
      </c>
      <c r="R15" s="89">
        <f>LOOKUP(2, 1/('BA History S2'!$B:$B=A15), 'BA History S2'!$AJ:$AJ)</f>
        <v>0.33</v>
      </c>
      <c r="S15" s="2">
        <f>COUNTIFS('BA History S2'!$B:$B,$A$15,'BA History S2'!K:K, 1)</f>
        <v>0</v>
      </c>
      <c r="T15" s="2">
        <f>COUNTIFS('BA History S2'!$B:$B,$A$15,'BA History S2'!L:L, 1)</f>
        <v>0</v>
      </c>
      <c r="U15" s="2">
        <f>COUNTIFS('BA History S2'!$B:$B,$A$15,'BA History S2'!M:M, 1)</f>
        <v>0</v>
      </c>
      <c r="V15" s="2">
        <f>COUNTIFS('BA History S2'!$B:$B,$A$15,'BA History S2'!N:N, 1)</f>
        <v>0</v>
      </c>
      <c r="W15" s="2">
        <f>COUNTIFS('BA History S2'!$B:$B,$A$15,'BA History S2'!O:O, 1)</f>
        <v>0</v>
      </c>
      <c r="X15" s="2">
        <f>COUNTIFS('BA History S2'!$B:$B,$A$15,'BA History S2'!P:P, 1)</f>
        <v>0</v>
      </c>
      <c r="Y15" s="2">
        <f>COUNTIFS('BA History S2'!$B:$B,$A$15,'BA History S2'!Q:Q, 1)</f>
        <v>0</v>
      </c>
      <c r="Z15" s="2">
        <f>COUNTIFS('BA History S2'!$B:$B,$A$15,'BA History S2'!R:R, 1)</f>
        <v>0</v>
      </c>
      <c r="AA15" s="2">
        <f>COUNTIFS('BA History S2'!$B:$B,$A$15,'BA History S2'!S:S, 1)</f>
        <v>0</v>
      </c>
      <c r="AB15" s="2">
        <f>COUNTIFS('BA History S2'!$B:$B,$A$15,'BA History S2'!T:T, 1)</f>
        <v>0</v>
      </c>
      <c r="AC15" s="2">
        <f>COUNTIFS('BA History S2'!$B:$B,$A$15,'BA History S2'!U:U, 1)</f>
        <v>0</v>
      </c>
      <c r="AD15" s="2">
        <f>COUNTIFS('BA History S2'!$B:$B,$A$15,'BA History S2'!V:V, 1)</f>
        <v>0</v>
      </c>
      <c r="AE15" s="2">
        <f>COUNTIFS('BA History S2'!$B:$B,$A$15,'BA History S2'!W:W, 1)</f>
        <v>0</v>
      </c>
      <c r="AF15" s="2">
        <f>COUNTIFS('BA History S2'!$B:$B,$A$15,'BA History S2'!X:X, 1)</f>
        <v>0</v>
      </c>
      <c r="AG15" s="2">
        <f>COUNTIFS('BA History S2'!$B:$B,$A$15,'BA History S2'!Y:Y, 1)</f>
        <v>0</v>
      </c>
      <c r="AH15" s="2">
        <f>COUNTIFS('BA History S2'!$B:$B,$A$15,'BA History S2'!Z:Z, 1)</f>
        <v>0</v>
      </c>
      <c r="AI15" s="2">
        <f>COUNTIFS('BA History S2'!$B:$B,$A$15,'BA History S2'!AA:AA, 1)</f>
        <v>0</v>
      </c>
      <c r="AJ15" s="2">
        <f>COUNTIFS('BA History S2'!$B:$B,$A$15,'BA History S2'!AB:AB, 1)</f>
        <v>0</v>
      </c>
      <c r="AK15" s="2">
        <f>COUNTIFS('BA History S2'!$B:$B,$A$15,'BA History S2'!AC:AC, 1)</f>
        <v>0</v>
      </c>
      <c r="AL15" s="2">
        <f>COUNTIFS('BA History S2'!$B:$B,$A$15,'BA History S2'!AD:AD, 1)</f>
        <v>0</v>
      </c>
      <c r="AM15" s="2">
        <f>COUNTIFS('BA History S2'!$B:$B,$A$15,'BA History S2'!AE:AE, 1)</f>
        <v>0</v>
      </c>
      <c r="AN15" s="2">
        <f>COUNTIFS('BA History S2'!$B:$B,$A$15,'BA History S2'!AF:AF, 1)</f>
        <v>1</v>
      </c>
      <c r="AO15" s="2">
        <f>COUNTIFS('BA History S2'!$B:$B,$A$15,'BA History S2'!AG:AG, 1)</f>
        <v>0</v>
      </c>
    </row>
    <row r="16" spans="1:41" x14ac:dyDescent="0.25">
      <c r="A16" s="2" t="s">
        <v>50</v>
      </c>
      <c r="B16" s="2" t="s">
        <v>79</v>
      </c>
      <c r="C16" s="2" t="s">
        <v>79</v>
      </c>
      <c r="D16" s="2">
        <v>3</v>
      </c>
      <c r="E16" s="2">
        <v>1</v>
      </c>
      <c r="F16" s="2"/>
      <c r="G16" s="34">
        <f>SUMIFS('BA History S2'!C:C,'BA History S2'!B:B,A16)</f>
        <v>440</v>
      </c>
      <c r="H16" s="66">
        <f>AVERAGEIFS('BA History S2'!C:C,'BA History S2'!B:B,A16)</f>
        <v>17.600000000000001</v>
      </c>
      <c r="I16" s="35">
        <f t="array" ref="I16">MAX(IF('BA History S2'!B:B=A16, 'BA History S2'!C:C))</f>
        <v>24</v>
      </c>
      <c r="J16" s="34">
        <f>COUNTIFS('BA History S2'!B:B,A16,'BA History S2'!D:D, 1)</f>
        <v>10</v>
      </c>
      <c r="K16" s="2">
        <f>COUNTIFS('BA History S2'!B:B,A16,'BA History S2'!D:D, 0)</f>
        <v>15</v>
      </c>
      <c r="L16" s="75">
        <f>LOOKUP(2, 1/('BA History S2'!$B:$B=A16), 'BA History S2'!$AK:$AK)</f>
        <v>0.4</v>
      </c>
      <c r="M16" s="34">
        <f>SUMIFS('BA History S2'!F:F,'BA History S2'!B:B,A16)</f>
        <v>44</v>
      </c>
      <c r="N16" s="2">
        <f>SUMIFS('BA History S2'!E:E,'BA History S2'!B:B,A16)-M16</f>
        <v>55</v>
      </c>
      <c r="O16" s="75">
        <f>LOOKUP(2, 1/('BA History S2'!$B:$B=A16), 'BA History S2'!$AI:$AI)</f>
        <v>0.44</v>
      </c>
      <c r="P16" s="34">
        <f>SUMIFS('BA History S2'!H:H,'BA History S2'!B:B,A16)</f>
        <v>202</v>
      </c>
      <c r="Q16" s="2">
        <f>SUMIFS('BA History S2'!G:G,'BA History S2'!B:B,A16)-P16</f>
        <v>223</v>
      </c>
      <c r="R16" s="89">
        <f>LOOKUP(2, 1/('BA History S2'!$B:$B=A16), 'BA History S2'!$AJ:$AJ)</f>
        <v>0.46800000000000003</v>
      </c>
      <c r="S16" s="2">
        <f>COUNTIFS('BA History S2'!$B:$B,$A$16,'BA History S2'!K:K, 1)</f>
        <v>2</v>
      </c>
      <c r="T16" s="2">
        <f>COUNTIFS('BA History S2'!$B:$B,$A$16,'BA History S2'!L:L, 1)</f>
        <v>2</v>
      </c>
      <c r="U16" s="2">
        <f>COUNTIFS('BA History S2'!$B:$B,$A$16,'BA History S2'!M:M, 1)</f>
        <v>6</v>
      </c>
      <c r="V16" s="2">
        <f>COUNTIFS('BA History S2'!$B:$B,$A$16,'BA History S2'!N:N, 1)</f>
        <v>5</v>
      </c>
      <c r="W16" s="2">
        <f>COUNTIFS('BA History S2'!$B:$B,$A$16,'BA History S2'!O:O, 1)</f>
        <v>1</v>
      </c>
      <c r="X16" s="2">
        <f>COUNTIFS('BA History S2'!$B:$B,$A$16,'BA History S2'!P:P, 1)</f>
        <v>1</v>
      </c>
      <c r="Y16" s="2">
        <f>COUNTIFS('BA History S2'!$B:$B,$A$16,'BA History S2'!Q:Q, 1)</f>
        <v>0</v>
      </c>
      <c r="Z16" s="2">
        <f>COUNTIFS('BA History S2'!$B:$B,$A$16,'BA History S2'!R:R, 1)</f>
        <v>1</v>
      </c>
      <c r="AA16" s="2">
        <f>COUNTIFS('BA History S2'!$B:$B,$A$16,'BA History S2'!S:S, 1)</f>
        <v>0</v>
      </c>
      <c r="AB16" s="2">
        <f>COUNTIFS('BA History S2'!$B:$B,$A$16,'BA History S2'!T:T, 1)</f>
        <v>0</v>
      </c>
      <c r="AC16" s="2">
        <f>COUNTIFS('BA History S2'!$B:$B,$A$16,'BA History S2'!U:U, 1)</f>
        <v>1</v>
      </c>
      <c r="AD16" s="2">
        <f>COUNTIFS('BA History S2'!$B:$B,$A$16,'BA History S2'!V:V, 1)</f>
        <v>1</v>
      </c>
      <c r="AE16" s="2">
        <f>COUNTIFS('BA History S2'!$B:$B,$A$16,'BA History S2'!W:W, 1)</f>
        <v>2</v>
      </c>
      <c r="AF16" s="2">
        <f>COUNTIFS('BA History S2'!$B:$B,$A$16,'BA History S2'!X:X, 1)</f>
        <v>0</v>
      </c>
      <c r="AG16" s="2">
        <f>COUNTIFS('BA History S2'!$B:$B,$A$16,'BA History S2'!Y:Y, 1)</f>
        <v>0</v>
      </c>
      <c r="AH16" s="2">
        <f>COUNTIFS('BA History S2'!$B:$B,$A$16,'BA History S2'!Z:Z, 1)</f>
        <v>2</v>
      </c>
      <c r="AI16" s="2">
        <f>COUNTIFS('BA History S2'!$B:$B,$A16,'BA History S2'!AA:AA, 1)</f>
        <v>0</v>
      </c>
      <c r="AJ16" s="2">
        <f>COUNTIFS('BA History S2'!$B:$B,$A$16,'BA History S2'!AB:AB, 1)</f>
        <v>0</v>
      </c>
      <c r="AK16" s="2">
        <f>COUNTIFS('BA History S2'!$B:$B,$A$16,'BA History S2'!AC:AC, 1)</f>
        <v>7</v>
      </c>
      <c r="AL16" s="2">
        <f>COUNTIFS('BA History S2'!$B:$B,$A$16,'BA History S2'!AD:AD, 1)</f>
        <v>3</v>
      </c>
      <c r="AM16" s="2">
        <f>COUNTIFS('BA History S2'!$B:$B,$A$16,'BA History S2'!AE:AE, 1)</f>
        <v>3</v>
      </c>
      <c r="AN16" s="2">
        <f>COUNTIFS('BA History S2'!$B:$B,$A$16,'BA History S2'!AF:AF, 1)</f>
        <v>4</v>
      </c>
      <c r="AO16" s="2">
        <f>COUNTIFS('BA History S2'!$B:$B,$A$16,'BA History S2'!AG:AG, 1)</f>
        <v>2</v>
      </c>
    </row>
    <row r="17" spans="1:41" x14ac:dyDescent="0.25">
      <c r="A17" s="2" t="s">
        <v>52</v>
      </c>
      <c r="B17" s="2" t="s">
        <v>79</v>
      </c>
      <c r="C17" s="2" t="s">
        <v>79</v>
      </c>
      <c r="D17" s="2">
        <v>1</v>
      </c>
      <c r="E17" s="2"/>
      <c r="F17" s="2"/>
      <c r="G17" s="34">
        <f>SUMIFS('BA History S2'!C:C,'BA History S2'!B:B,A17)</f>
        <v>52</v>
      </c>
      <c r="H17" s="66">
        <f>AVERAGEIFS('BA History S2'!C:C,'BA History S2'!B:B,A17)</f>
        <v>13</v>
      </c>
      <c r="I17" s="35">
        <f t="array" ref="I17">MAX(IF('BA History S2'!B:B=A17, 'BA History S2'!C:C))</f>
        <v>17</v>
      </c>
      <c r="J17" s="34">
        <f>COUNTIFS('BA History S2'!B:B,A17,'BA History S2'!D:D, 1)</f>
        <v>1</v>
      </c>
      <c r="K17" s="2">
        <f>COUNTIFS('BA History S2'!B:B,A17,'BA History S2'!D:D, 0)</f>
        <v>3</v>
      </c>
      <c r="L17" s="75">
        <f>LOOKUP(2, 1/('BA History S2'!$B:$B=A17), 'BA History S2'!$AK:$AK)</f>
        <v>0.25</v>
      </c>
      <c r="M17" s="34">
        <f>SUMIFS('BA History S2'!F:F,'BA History S2'!B:B,A17)</f>
        <v>7</v>
      </c>
      <c r="N17" s="2">
        <f>SUMIFS('BA History S2'!E:E,'BA History S2'!B:B,A17)-M17</f>
        <v>9</v>
      </c>
      <c r="O17" s="75">
        <f>LOOKUP(2, 1/('BA History S2'!$B:$B=A17), 'BA History S2'!$AI:$AI)</f>
        <v>0.47499999999999998</v>
      </c>
      <c r="P17" s="34">
        <f>SUMIFS('BA History S2'!H:H,'BA History S2'!B:B,A17)</f>
        <v>34</v>
      </c>
      <c r="Q17" s="2">
        <f>SUMIFS('BA History S2'!G:G,'BA History S2'!B:B,A17)-P17</f>
        <v>36</v>
      </c>
      <c r="R17" s="89">
        <f>LOOKUP(2, 1/('BA History S2'!$B:$B=A17), 'BA History S2'!$AJ:$AJ)</f>
        <v>0.49</v>
      </c>
      <c r="S17" s="2">
        <f>COUNTIFS('BA History S2'!$B:$B,$A$17,'BA History S2'!K:K, 1)</f>
        <v>0</v>
      </c>
      <c r="T17" s="2">
        <f>COUNTIFS('BA History S2'!$B:$B,$A$17,'BA History S2'!L:L, 1)</f>
        <v>0</v>
      </c>
      <c r="U17" s="2">
        <f>COUNTIFS('BA History S2'!$B:$B,$A$17,'BA History S2'!M:M, 1)</f>
        <v>0</v>
      </c>
      <c r="V17" s="2">
        <f>COUNTIFS('BA History S2'!$B:$B,$A$17,'BA History S2'!N:N, 1)</f>
        <v>2</v>
      </c>
      <c r="W17" s="2">
        <f>COUNTIFS('BA History S2'!$B:$B,$A$17,'BA History S2'!O:O, 1)</f>
        <v>0</v>
      </c>
      <c r="X17" s="2">
        <f>COUNTIFS('BA History S2'!$B:$B,$A$17,'BA History S2'!P:P, 1)</f>
        <v>0</v>
      </c>
      <c r="Y17" s="2">
        <f>COUNTIFS('BA History S2'!$B:$B,$A$17,'BA History S2'!Q:Q, 1)</f>
        <v>0</v>
      </c>
      <c r="Z17" s="2">
        <f>COUNTIFS('BA History S2'!$B:$B,$A$17,'BA History S2'!R:R, 1)</f>
        <v>0</v>
      </c>
      <c r="AA17" s="2">
        <f>COUNTIFS('BA History S2'!$B:$B,$A$17,'BA History S2'!S:S, 1)</f>
        <v>0</v>
      </c>
      <c r="AB17" s="2">
        <f>COUNTIFS('BA History S2'!$B:$B,$A$17,'BA History S2'!T:T, 1)</f>
        <v>0</v>
      </c>
      <c r="AC17" s="2">
        <f>COUNTIFS('BA History S2'!$B:$B,$A$17,'BA History S2'!U:U, 1)</f>
        <v>1</v>
      </c>
      <c r="AD17" s="2">
        <f>COUNTIFS('BA History S2'!$B:$B,$A$17,'BA History S2'!V:V, 1)</f>
        <v>0</v>
      </c>
      <c r="AE17" s="2">
        <f>COUNTIFS('BA History S2'!$B:$B,$A$17,'BA History S2'!W:W, 1)</f>
        <v>0</v>
      </c>
      <c r="AF17" s="2">
        <f>COUNTIFS('BA History S2'!$B:$B,$A$17,'BA History S2'!X:X, 1)</f>
        <v>0</v>
      </c>
      <c r="AG17" s="2">
        <f>COUNTIFS('BA History S2'!$B:$B,$A$17,'BA History S2'!Y:Y, 1)</f>
        <v>0</v>
      </c>
      <c r="AH17" s="2">
        <f>COUNTIFS('BA History S2'!$B:$B,$A$17,'BA History S2'!Z:Z, 1)</f>
        <v>1</v>
      </c>
      <c r="AI17" s="2">
        <f>COUNTIFS('BA History S2'!$B:$B,$A17,'BA History S2'!AA:AA, 1)</f>
        <v>1</v>
      </c>
      <c r="AJ17" s="2">
        <f>COUNTIFS('BA History S2'!$B:$B,$A$17,'BA History S2'!AB:AB, 1)</f>
        <v>0</v>
      </c>
      <c r="AK17" s="2">
        <f>COUNTIFS('BA History S2'!$B:$B,$A$17,'BA History S2'!AC:AC, 1)</f>
        <v>0</v>
      </c>
      <c r="AL17" s="2">
        <f>COUNTIFS('BA History S2'!$B:$B,$A$17,'BA History S2'!AD:AD, 1)</f>
        <v>2</v>
      </c>
      <c r="AM17" s="2">
        <f>COUNTIFS('BA History S2'!$B:$B,$A$17,'BA History S2'!AE:AE, 1)</f>
        <v>0</v>
      </c>
      <c r="AN17" s="2">
        <f>COUNTIFS('BA History S2'!$B:$B,$A$17,'BA History S2'!AF:AF, 1)</f>
        <v>0</v>
      </c>
      <c r="AO17" s="2">
        <f>COUNTIFS('BA History S2'!$B:$B,$A$17,'BA History S2'!AG:AG, 1)</f>
        <v>0</v>
      </c>
    </row>
    <row r="18" spans="1:41" x14ac:dyDescent="0.25">
      <c r="A18" s="2" t="s">
        <v>44</v>
      </c>
      <c r="B18" s="1" t="s">
        <v>60</v>
      </c>
      <c r="C18" s="2" t="s">
        <v>79</v>
      </c>
      <c r="D18" s="2">
        <v>1</v>
      </c>
      <c r="E18" s="2"/>
      <c r="F18" s="2"/>
      <c r="G18" s="34">
        <f>SUMIFS('BA History S2'!C:C,'BA History S2'!B:B,A18)</f>
        <v>651</v>
      </c>
      <c r="H18" s="66">
        <f>AVERAGEIFS('BA History S2'!C:C,'BA History S2'!B:B,A18)</f>
        <v>16.274999999999999</v>
      </c>
      <c r="I18" s="35">
        <f t="array" ref="I18">MAX(IF('BA History S2'!B:B=A18, 'BA History S2'!C:C))</f>
        <v>31</v>
      </c>
      <c r="J18" s="34">
        <f>COUNTIFS('BA History S2'!B:B,A18,'BA History S2'!D:D, 1)</f>
        <v>22</v>
      </c>
      <c r="K18" s="2">
        <f>COUNTIFS('BA History S2'!B:B,A18,'BA History S2'!D:D, 0)</f>
        <v>18</v>
      </c>
      <c r="L18" s="75">
        <f>LOOKUP(2, 1/('BA History S2'!$B:$B=A18), 'BA History S2'!$AK:$AK)</f>
        <v>0.55000000000000004</v>
      </c>
      <c r="M18" s="34">
        <f>SUMIFS('BA History S2'!F:F,'BA History S2'!B:B,A18)</f>
        <v>86</v>
      </c>
      <c r="N18" s="2">
        <f>SUMIFS('BA History S2'!E:E,'BA History S2'!B:B,A18)-M18</f>
        <v>70</v>
      </c>
      <c r="O18" s="75">
        <f>LOOKUP(2, 1/('BA History S2'!$B:$B=A18), 'BA History S2'!$AI:$AI)</f>
        <v>0.56999999999999995</v>
      </c>
      <c r="P18" s="34">
        <f>SUMIFS('BA History S2'!H:H,'BA History S2'!B:B,A18)</f>
        <v>350</v>
      </c>
      <c r="Q18" s="2">
        <f>SUMIFS('BA History S2'!G:G,'BA History S2'!B:B,A18)-P18</f>
        <v>309</v>
      </c>
      <c r="R18" s="89">
        <f>LOOKUP(2, 1/('BA History S2'!$B:$B=A18), 'BA History S2'!$AJ:$AJ)</f>
        <v>0.54300000000000004</v>
      </c>
      <c r="S18" s="2">
        <f>COUNTIFS('BA History S2'!$B:$B,$A$18,'BA History S2'!K:K, 1)</f>
        <v>5</v>
      </c>
      <c r="T18" s="2">
        <f>COUNTIFS('BA History S2'!$B:$B,$A$18,'BA History S2'!L:L, 1)</f>
        <v>2</v>
      </c>
      <c r="U18" s="2">
        <f>COUNTIFS('BA History S2'!$B:$B,$A$18,'BA History S2'!M:M, 1)</f>
        <v>13</v>
      </c>
      <c r="V18" s="2">
        <f>COUNTIFS('BA History S2'!$B:$B,$A$18,'BA History S2'!N:N, 1)</f>
        <v>11</v>
      </c>
      <c r="W18" s="2">
        <f>COUNTIFS('BA History S2'!$B:$B,$A$18,'BA History S2'!O:O, 1)</f>
        <v>1</v>
      </c>
      <c r="X18" s="2">
        <f>COUNTIFS('BA History S2'!$B:$B,$A$18,'BA History S2'!P:P, 1)</f>
        <v>0</v>
      </c>
      <c r="Y18" s="2">
        <f>COUNTIFS('BA History S2'!$B:$B,$A$18,'BA History S2'!Q:Q, 1)</f>
        <v>1</v>
      </c>
      <c r="Z18" s="2">
        <f>COUNTIFS('BA History S2'!$B:$B,$A$18,'BA History S2'!R:R, 1)</f>
        <v>1</v>
      </c>
      <c r="AA18" s="2">
        <f>COUNTIFS('BA History S2'!$B:$B,$A$18,'BA History S2'!S:S, 1)</f>
        <v>1</v>
      </c>
      <c r="AB18" s="2">
        <f>COUNTIFS('BA History S2'!$B:$B,$A$18,'BA History S2'!T:T, 1)</f>
        <v>0</v>
      </c>
      <c r="AC18" s="2">
        <f>COUNTIFS('BA History S2'!$B:$B,$A$18,'BA History S2'!U:U, 1)</f>
        <v>2</v>
      </c>
      <c r="AD18" s="2">
        <f>COUNTIFS('BA History S2'!$B:$B,$A$18,'BA History S2'!V:V, 1)</f>
        <v>2</v>
      </c>
      <c r="AE18" s="2">
        <f>COUNTIFS('BA History S2'!$B:$B,$A$18,'BA History S2'!W:W, 1)</f>
        <v>1</v>
      </c>
      <c r="AF18" s="2">
        <f>COUNTIFS('BA History S2'!$B:$B,$A$18,'BA History S2'!X:X, 1)</f>
        <v>0</v>
      </c>
      <c r="AG18" s="2">
        <f>COUNTIFS('BA History S2'!$B:$B,$A$18,'BA History S2'!Y:Y, 1)</f>
        <v>5</v>
      </c>
      <c r="AH18" s="2">
        <f>COUNTIFS('BA History S2'!$B:$B,$A$18,'BA History S2'!Z:Z, 1)</f>
        <v>6</v>
      </c>
      <c r="AI18" s="2">
        <f>COUNTIFS('BA History S2'!$B:$B,$A18,'BA History S2'!AA:AA, 1)</f>
        <v>0</v>
      </c>
      <c r="AJ18" s="2">
        <f>COUNTIFS('BA History S2'!$B:$B,$A$18,'BA History S2'!AB:AB, 1)</f>
        <v>2</v>
      </c>
      <c r="AK18" s="2">
        <f>COUNTIFS('BA History S2'!$B:$B,$A$18,'BA History S2'!AC:AC, 1)</f>
        <v>10</v>
      </c>
      <c r="AL18" s="2">
        <f>COUNTIFS('BA History S2'!$B:$B,$A$18,'BA History S2'!AD:AD, 1)</f>
        <v>3</v>
      </c>
      <c r="AM18" s="2">
        <f>COUNTIFS('BA History S2'!$B:$B,$A$18,'BA History S2'!AE:AE, 1)</f>
        <v>8</v>
      </c>
      <c r="AN18" s="2">
        <f>COUNTIFS('BA History S2'!$B:$B,$A$18,'BA History S2'!AF:AF, 1)</f>
        <v>0</v>
      </c>
      <c r="AO18" s="2">
        <f>COUNTIFS('BA History S2'!$B:$B,$A$18,'BA History S2'!AG:AG, 1)</f>
        <v>11</v>
      </c>
    </row>
    <row r="19" spans="1:41" x14ac:dyDescent="0.25">
      <c r="A19" s="2" t="s">
        <v>167</v>
      </c>
      <c r="B19" s="2" t="s">
        <v>79</v>
      </c>
      <c r="C19" s="2" t="s">
        <v>79</v>
      </c>
      <c r="D19" s="2"/>
      <c r="E19" s="2"/>
      <c r="F19" s="2"/>
      <c r="G19" s="34">
        <f>SUMIFS('BA History S2'!C:C,'BA History S2'!B:B,A19)</f>
        <v>20</v>
      </c>
      <c r="H19" s="66">
        <f>AVERAGEIFS('BA History S2'!C:C,'BA History S2'!B:B,A19)</f>
        <v>10</v>
      </c>
      <c r="I19" s="35">
        <f t="array" ref="I19">MAX(IF('BA History S2'!B:B=A19, 'BA History S2'!C:C))</f>
        <v>14</v>
      </c>
      <c r="J19" s="34">
        <f>COUNTIFS('BA History S2'!B:B,A19,'BA History S2'!D:D, 1)</f>
        <v>1</v>
      </c>
      <c r="K19" s="2">
        <f>COUNTIFS('BA History S2'!B:B,A19,'BA History S2'!D:D, 0)</f>
        <v>1</v>
      </c>
      <c r="L19" s="75">
        <f>LOOKUP(2, 1/('BA History S2'!$B:$B=A19), 'BA History S2'!$AK:$AK)</f>
        <v>0.5</v>
      </c>
      <c r="M19" s="34">
        <f>SUMIFS('BA History S2'!F:F,'BA History S2'!B:B,A19)</f>
        <v>4</v>
      </c>
      <c r="N19" s="2">
        <f>SUMIFS('BA History S2'!E:E,'BA History S2'!B:B,A19)-M19</f>
        <v>4</v>
      </c>
      <c r="O19" s="75">
        <f>LOOKUP(2, 1/('BA History S2'!$B:$B=A19), 'BA History S2'!$AI:$AI)</f>
        <v>0.5</v>
      </c>
      <c r="P19" s="34">
        <f>SUMIFS('BA History S2'!H:H,'BA History S2'!B:B,A19)</f>
        <v>17</v>
      </c>
      <c r="Q19" s="2">
        <f>SUMIFS('BA History S2'!G:G,'BA History S2'!B:B,A19)-P19</f>
        <v>17</v>
      </c>
      <c r="R19" s="89">
        <f>LOOKUP(2, 1/('BA History S2'!$B:$B=A19), 'BA History S2'!$AJ:$AJ)</f>
        <v>0.5</v>
      </c>
      <c r="S19" s="2">
        <f>COUNTIFS('BA History S2'!$B:$B,$A$19,'BA History S2'!K:K, 1)</f>
        <v>0</v>
      </c>
      <c r="T19" s="2">
        <f>COUNTIFS('BA History S2'!$B:$B,$A$19,'BA History S2'!L:L, 1)</f>
        <v>0</v>
      </c>
      <c r="U19" s="2">
        <f>COUNTIFS('BA History S2'!$B:$B,$A$19,'BA History S2'!M:M, 1)</f>
        <v>0</v>
      </c>
      <c r="V19" s="2">
        <f>COUNTIFS('BA History S2'!$B:$B,$A$19,'BA History S2'!N:N, 1)</f>
        <v>0</v>
      </c>
      <c r="W19" s="2">
        <f>COUNTIFS('BA History S2'!$B:$B,$A$19,'BA History S2'!O:O, 1)</f>
        <v>0</v>
      </c>
      <c r="X19" s="2">
        <f>COUNTIFS('BA History S2'!$B:$B,$A$19,'BA History S2'!P:P, 1)</f>
        <v>0</v>
      </c>
      <c r="Y19" s="2">
        <f>COUNTIFS('BA History S2'!$B:$B,$A$19,'BA History S2'!Q:Q, 1)</f>
        <v>0</v>
      </c>
      <c r="Z19" s="2">
        <f>COUNTIFS('BA History S2'!$B:$B,$A$19,'BA History S2'!R:R, 1)</f>
        <v>0</v>
      </c>
      <c r="AA19" s="2">
        <f>COUNTIFS('BA History S2'!$B:$B,$A$19,'BA History S2'!S:S, 1)</f>
        <v>0</v>
      </c>
      <c r="AB19" s="2">
        <f>COUNTIFS('BA History S2'!$B:$B,$A$19,'BA History S2'!T:T, 1)</f>
        <v>0</v>
      </c>
      <c r="AC19" s="2">
        <f>COUNTIFS('BA History S2'!$B:$B,$A$19,'BA History S2'!U:U, 1)</f>
        <v>0</v>
      </c>
      <c r="AD19" s="2">
        <f>COUNTIFS('BA History S2'!$B:$B,$A$19,'BA History S2'!V:V, 1)</f>
        <v>0</v>
      </c>
      <c r="AE19" s="2">
        <f>COUNTIFS('BA History S2'!$B:$B,$A$19,'BA History S2'!W:W, 1)</f>
        <v>0</v>
      </c>
      <c r="AF19" s="2">
        <f>COUNTIFS('BA History S2'!$B:$B,$A$19,'BA History S2'!X:X, 1)</f>
        <v>0</v>
      </c>
      <c r="AG19" s="2">
        <f>COUNTIFS('BA History S2'!$B:$B,$A$19,'BA History S2'!Y:Y, 1)</f>
        <v>1</v>
      </c>
      <c r="AH19" s="2">
        <f>COUNTIFS('BA History S2'!$B:$B,$A$19,'BA History S2'!Z:Z, 1)</f>
        <v>1</v>
      </c>
      <c r="AI19" s="2">
        <f>COUNTIFS('BA History S2'!$B:$B,$A19,'BA History S2'!AA:AA, 1)</f>
        <v>0</v>
      </c>
      <c r="AJ19" s="2">
        <f>COUNTIFS('BA History S2'!$B:$B,$A$19,'BA History S2'!AB:AB, 1)</f>
        <v>0</v>
      </c>
      <c r="AK19" s="2">
        <f>COUNTIFS('BA History S2'!$B:$B,$A$19,'BA History S2'!AC:AC, 1)</f>
        <v>2</v>
      </c>
      <c r="AL19" s="2">
        <f>COUNTIFS('BA History S2'!$B:$B,$A$19,'BA History S2'!AD:AD, 1)</f>
        <v>0</v>
      </c>
      <c r="AM19" s="2">
        <f>COUNTIFS('BA History S2'!$B:$B,$A$19,'BA History S2'!AE:AE, 1)</f>
        <v>0</v>
      </c>
      <c r="AN19" s="2">
        <f>COUNTIFS('BA History S2'!$B:$B,$A$19,'BA History S2'!AF:AF, 1)</f>
        <v>0</v>
      </c>
      <c r="AO19" s="2">
        <f>COUNTIFS('BA History S2'!$B:$B,$A$19,'BA History S2'!AG:AG, 1)</f>
        <v>0</v>
      </c>
    </row>
    <row r="20" spans="1:41" x14ac:dyDescent="0.25">
      <c r="A20" s="2" t="s">
        <v>1</v>
      </c>
      <c r="B20" s="1" t="s">
        <v>260</v>
      </c>
      <c r="C20" s="2" t="s">
        <v>79</v>
      </c>
      <c r="D20" s="1">
        <v>2</v>
      </c>
      <c r="E20" s="1">
        <v>2</v>
      </c>
      <c r="G20" s="34">
        <f>SUMIFS('BA History S2'!C:C,'BA History S2'!B:B,A20)</f>
        <v>843</v>
      </c>
      <c r="H20" s="66">
        <f>AVERAGEIFS('BA History S2'!C:C,'BA History S2'!B:B,A20)</f>
        <v>26.34375</v>
      </c>
      <c r="I20" s="35">
        <f t="array" ref="I20">MAX(IF('BA History S2'!B:B=A20, 'BA History S2'!C:C))</f>
        <v>49</v>
      </c>
      <c r="J20" s="34">
        <f>COUNTIFS('BA History S2'!B:B,A20,'BA History S2'!D:D, 1)</f>
        <v>18</v>
      </c>
      <c r="K20" s="2">
        <f>COUNTIFS('BA History S2'!B:B,A20,'BA History S2'!D:D, 0)</f>
        <v>14</v>
      </c>
      <c r="L20" s="75">
        <f>LOOKUP(2, 1/('BA History S2'!$B:$B=A20), 'BA History S2'!$AK:$AK)</f>
        <v>0.5625</v>
      </c>
      <c r="M20" s="34">
        <f>SUMIFS('BA History S2'!F:F,'BA History S2'!B:B,A20)</f>
        <v>69</v>
      </c>
      <c r="N20" s="2">
        <f>SUMIFS('BA History S2'!E:E,'BA History S2'!B:B,A20)-M20</f>
        <v>57</v>
      </c>
      <c r="O20" s="75">
        <f>LOOKUP(2, 1/('BA History S2'!$B:$B=A20), 'BA History S2'!$AI:$AI)</f>
        <v>0.5625</v>
      </c>
      <c r="P20" s="34">
        <f>SUMIFS('BA History S2'!H:H,'BA History S2'!B:B,A20)</f>
        <v>274</v>
      </c>
      <c r="Q20" s="2">
        <f>SUMIFS('BA History S2'!G:G,'BA History S2'!B:B,A20)-P20</f>
        <v>250</v>
      </c>
      <c r="R20" s="89">
        <f>LOOKUP(2, 1/('BA History S2'!$B:$B=A20), 'BA History S2'!$AJ:$AJ)</f>
        <v>0.53656250000000016</v>
      </c>
      <c r="S20" s="2">
        <f>COUNTIFS('BA History S2'!$B:$B,$A$20,'BA History S2'!K:K, 1)</f>
        <v>3</v>
      </c>
      <c r="T20" s="2">
        <f>COUNTIFS('BA History S2'!$B:$B,$A$20,'BA History S2'!L:L, 1)</f>
        <v>2</v>
      </c>
      <c r="U20" s="2">
        <f>COUNTIFS('BA History S2'!$B:$B,$A$20,'BA History S2'!M:M, 1)</f>
        <v>7</v>
      </c>
      <c r="V20" s="2">
        <f>COUNTIFS('BA History S2'!$B:$B,$A$20,'BA History S2'!N:N, 1)</f>
        <v>9</v>
      </c>
      <c r="W20" s="2">
        <f>COUNTIFS('BA History S2'!$B:$B,$A$20,'BA History S2'!O:O, 1)</f>
        <v>1</v>
      </c>
      <c r="X20" s="2">
        <f>COUNTIFS('BA History S2'!$B:$B,$A$20,'BA History S2'!P:P, 1)</f>
        <v>0</v>
      </c>
      <c r="Y20" s="2">
        <f>COUNTIFS('BA History S2'!$B:$B,$A$20,'BA History S2'!Q:Q, 1)</f>
        <v>0</v>
      </c>
      <c r="Z20" s="2">
        <f>COUNTIFS('BA History S2'!$B:$B,$A$20,'BA History S2'!R:R, 1)</f>
        <v>2</v>
      </c>
      <c r="AA20" s="2">
        <f>COUNTIFS('BA History S2'!$B:$B,$A$20,'BA History S2'!S:S, 1)</f>
        <v>2</v>
      </c>
      <c r="AB20" s="2">
        <f>COUNTIFS('BA History S2'!$B:$B,$A$20,'BA History S2'!T:T, 1)</f>
        <v>0</v>
      </c>
      <c r="AC20" s="2">
        <f>COUNTIFS('BA History S2'!$B:$B,$A$20,'BA History S2'!U:U, 1)</f>
        <v>1</v>
      </c>
      <c r="AD20" s="2">
        <f>COUNTIFS('BA History S2'!$B:$B,$A$20,'BA History S2'!V:V, 1)</f>
        <v>2</v>
      </c>
      <c r="AE20" s="2">
        <f>COUNTIFS('BA History S2'!$B:$B,$A$20,'BA History S2'!W:W, 1)</f>
        <v>1</v>
      </c>
      <c r="AF20" s="2">
        <f>COUNTIFS('BA History S2'!$B:$B,$A$20,'BA History S2'!X:X, 1)</f>
        <v>0</v>
      </c>
      <c r="AG20" s="2">
        <f>COUNTIFS('BA History S2'!$B:$B,$A$20,'BA History S2'!Y:Y, 1)</f>
        <v>6</v>
      </c>
      <c r="AH20" s="2">
        <f>COUNTIFS('BA History S2'!$B:$B,$A$20,'BA History S2'!Z:Z, 1)</f>
        <v>8</v>
      </c>
      <c r="AI20" s="2">
        <f>COUNTIFS('BA History S2'!$B:$B,$A20,'BA History S2'!AA:AA, 1)</f>
        <v>0</v>
      </c>
      <c r="AJ20" s="2">
        <f>COUNTIFS('BA History S2'!$B:$B,$A$20,'BA History S2'!AB:AB, 1)</f>
        <v>0</v>
      </c>
      <c r="AK20" s="2">
        <f>COUNTIFS('BA History S2'!$B:$B,$A$20,'BA History S2'!AC:AC, 1)</f>
        <v>7</v>
      </c>
      <c r="AL20" s="2">
        <f>COUNTIFS('BA History S2'!$B:$B,$A$20,'BA History S2'!AD:AD, 1)</f>
        <v>2</v>
      </c>
      <c r="AM20" s="2">
        <f>COUNTIFS('BA History S2'!$B:$B,$A$20,'BA History S2'!AE:AE, 1)</f>
        <v>9</v>
      </c>
      <c r="AN20" s="2">
        <f>COUNTIFS('BA History S2'!$B:$B,$A$20,'BA History S2'!AF:AF, 1)</f>
        <v>0</v>
      </c>
      <c r="AO20" s="2">
        <f>COUNTIFS('BA History S2'!$B:$B,$A$20,'BA History S2'!AG:AG, 1)</f>
        <v>6</v>
      </c>
    </row>
    <row r="21" spans="1:41" ht="15.75" x14ac:dyDescent="0.25">
      <c r="A21" s="2" t="s">
        <v>150</v>
      </c>
      <c r="B21" s="95" t="s">
        <v>79</v>
      </c>
      <c r="C21" s="2" t="s">
        <v>79</v>
      </c>
      <c r="D21" s="95">
        <v>3</v>
      </c>
      <c r="E21" s="95">
        <v>2</v>
      </c>
      <c r="F21" s="95"/>
      <c r="G21" s="34">
        <f>SUMIFS('BA History S2'!C:C,'BA History S2'!B:B,A21)</f>
        <v>788</v>
      </c>
      <c r="H21" s="66">
        <f>AVERAGEIFS('BA History S2'!C:C,'BA History S2'!B:B,A21)</f>
        <v>20.736842105263158</v>
      </c>
      <c r="I21" s="35">
        <f t="array" ref="I21">MAX(IF('BA History S2'!B:B=A21, 'BA History S2'!C:C))</f>
        <v>33</v>
      </c>
      <c r="J21" s="34">
        <f>COUNTIFS('BA History S2'!B:B,A21,'BA History S2'!D:D, 1)</f>
        <v>24</v>
      </c>
      <c r="K21" s="2">
        <f>COUNTIFS('BA History S2'!B:B,A21,'BA History S2'!D:D, 0)</f>
        <v>14</v>
      </c>
      <c r="L21" s="75">
        <f>LOOKUP(2, 1/('BA History S2'!$B:$B=A21), 'BA History S2'!$AK:$AK)</f>
        <v>0.63157894736842102</v>
      </c>
      <c r="M21" s="34">
        <f>SUMIFS('BA History S2'!F:F,'BA History S2'!B:B,A21)</f>
        <v>85</v>
      </c>
      <c r="N21" s="2">
        <f>SUMIFS('BA History S2'!E:E,'BA History S2'!B:B,A21)-M21</f>
        <v>67</v>
      </c>
      <c r="O21" s="75">
        <f>LOOKUP(2, 1/('BA History S2'!$B:$B=A21), 'BA History S2'!$AI:$AI)</f>
        <v>0.56052631578947365</v>
      </c>
      <c r="P21" s="34">
        <f>SUMIFS('BA History S2'!H:H,'BA History S2'!B:B,A21)</f>
        <v>328</v>
      </c>
      <c r="Q21" s="2">
        <f>SUMIFS('BA History S2'!G:G,'BA History S2'!B:B,A21)-P21</f>
        <v>293</v>
      </c>
      <c r="R21" s="89">
        <f>LOOKUP(2, 1/('BA History S2'!$B:$B=A21), 'BA History S2'!$AJ:$AJ)</f>
        <v>0.53763157894736846</v>
      </c>
      <c r="S21" s="2">
        <f>COUNTIFS('BA History S2'!$B:$B,$A$21,'BA History S2'!K:K, 1)</f>
        <v>5</v>
      </c>
      <c r="T21" s="2">
        <f>COUNTIFS('BA History S2'!$B:$B,$A$21,'BA History S2'!L:L, 1)</f>
        <v>1</v>
      </c>
      <c r="U21" s="2">
        <f>COUNTIFS('BA History S2'!$B:$B,$A$21,'BA History S2'!M:M, 1)</f>
        <v>6</v>
      </c>
      <c r="V21" s="2">
        <f>COUNTIFS('BA History S2'!$B:$B,$A$21,'BA History S2'!N:N, 1)</f>
        <v>14</v>
      </c>
      <c r="W21" s="2">
        <f>COUNTIFS('BA History S2'!$B:$B,$A$21,'BA History S2'!O:O, 1)</f>
        <v>0</v>
      </c>
      <c r="X21" s="2">
        <f>COUNTIFS('BA History S2'!$B:$B,$A$21,'BA History S2'!P:P, 1)</f>
        <v>1</v>
      </c>
      <c r="Y21" s="2">
        <f>COUNTIFS('BA History S2'!$B:$B,$A$21,'BA History S2'!Q:Q, 1)</f>
        <v>3</v>
      </c>
      <c r="Z21" s="2">
        <f>COUNTIFS('BA History S2'!$B:$B,$A$21,'BA History S2'!R:R, 1)</f>
        <v>0</v>
      </c>
      <c r="AA21" s="2">
        <f>COUNTIFS('BA History S2'!$B:$B,$A$21,'BA History S2'!S:S, 1)</f>
        <v>1</v>
      </c>
      <c r="AB21" s="2">
        <f>COUNTIFS('BA History S2'!$B:$B,$A$21,'BA History S2'!T:T, 1)</f>
        <v>0</v>
      </c>
      <c r="AC21" s="2">
        <f>COUNTIFS('BA History S2'!$B:$B,$A$21,'BA History S2'!U:U, 1)</f>
        <v>4</v>
      </c>
      <c r="AD21" s="2">
        <f>COUNTIFS('BA History S2'!$B:$B,$A$21,'BA History S2'!V:V, 1)</f>
        <v>4</v>
      </c>
      <c r="AE21" s="2">
        <f>COUNTIFS('BA History S2'!$B:$B,$A$21,'BA History S2'!W:W, 1)</f>
        <v>2</v>
      </c>
      <c r="AF21" s="2">
        <f>COUNTIFS('BA History S2'!$B:$B,$A$21,'BA History S2'!X:X, 1)</f>
        <v>0</v>
      </c>
      <c r="AG21" s="2">
        <f>COUNTIFS('BA History S2'!$B:$B,$A$21,'BA History S2'!Y:Y, 1)</f>
        <v>5</v>
      </c>
      <c r="AH21" s="2">
        <f>COUNTIFS('BA History S2'!$B:$B,$A$21,'BA History S2'!Z:Z, 1)</f>
        <v>11</v>
      </c>
      <c r="AI21" s="2">
        <f>COUNTIFS('BA History S2'!$B:$B,$A21,'BA History S2'!AA:AA, 1)</f>
        <v>1</v>
      </c>
      <c r="AJ21" s="2">
        <f>COUNTIFS('BA History S2'!$B:$B,$A$21,'BA History S2'!AB:AB, 1)</f>
        <v>1</v>
      </c>
      <c r="AK21" s="2">
        <f>COUNTIFS('BA History S2'!$B:$B,$A$21,'BA History S2'!AC:AC, 1)</f>
        <v>12</v>
      </c>
      <c r="AL21" s="2">
        <f>COUNTIFS('BA History S2'!$B:$B,$A$21,'BA History S2'!AD:AD, 1)</f>
        <v>2</v>
      </c>
      <c r="AM21" s="2">
        <f>COUNTIFS('BA History S2'!$B:$B,$A$21,'BA History S2'!AE:AE, 1)</f>
        <v>6</v>
      </c>
      <c r="AN21" s="2">
        <f>COUNTIFS('BA History S2'!$B:$B,$A$21,'BA History S2'!AF:AF, 1)</f>
        <v>0</v>
      </c>
      <c r="AO21" s="2">
        <f>COUNTIFS('BA History S2'!$B:$B,$A$21,'BA History S2'!AG:AG, 1)</f>
        <v>6</v>
      </c>
    </row>
    <row r="22" spans="1:41" x14ac:dyDescent="0.25">
      <c r="A22" s="2" t="s">
        <v>46</v>
      </c>
      <c r="B22" s="1" t="s">
        <v>158</v>
      </c>
      <c r="C22" s="2" t="s">
        <v>79</v>
      </c>
      <c r="G22" s="34">
        <f>SUMIFS('BA History S2'!C:C,'BA History S2'!B:B,A22)</f>
        <v>146</v>
      </c>
      <c r="H22" s="66">
        <f>AVERAGEIFS('BA History S2'!C:C,'BA History S2'!B:B,A22)</f>
        <v>14.6</v>
      </c>
      <c r="I22" s="35">
        <f t="array" ref="I22">MAX(IF('BA History S2'!B:B=A22, 'BA History S2'!C:C))</f>
        <v>34</v>
      </c>
      <c r="J22" s="34">
        <f>COUNTIFS('BA History S2'!B:B,A22,'BA History S2'!D:D, 1)</f>
        <v>1</v>
      </c>
      <c r="K22" s="2">
        <f>COUNTIFS('BA History S2'!B:B,A22,'BA History S2'!D:D, 0)</f>
        <v>9</v>
      </c>
      <c r="L22" s="75">
        <f>LOOKUP(2, 1/('BA History S2'!$B:$B=A22), 'BA History S2'!$AK:$AK)</f>
        <v>0.1</v>
      </c>
      <c r="M22" s="34">
        <f>SUMIFS('BA History S2'!F:F,'BA History S2'!B:B,A22)</f>
        <v>12</v>
      </c>
      <c r="N22" s="2">
        <f>SUMIFS('BA History S2'!E:E,'BA History S2'!B:B,A22)-M22</f>
        <v>29</v>
      </c>
      <c r="O22" s="75">
        <f>LOOKUP(2, 1/('BA History S2'!$B:$B=A22), 'BA History S2'!$AI:$AI)</f>
        <v>0.255</v>
      </c>
      <c r="P22" s="34">
        <f>SUMIFS('BA History S2'!H:H,'BA History S2'!B:B,A22)</f>
        <v>68</v>
      </c>
      <c r="Q22" s="2">
        <f>SUMIFS('BA History S2'!G:G,'BA History S2'!B:B,A22)-P22</f>
        <v>100</v>
      </c>
      <c r="R22" s="89">
        <f>LOOKUP(2, 1/('BA History S2'!$B:$B=A22), 'BA History S2'!$AJ:$AJ)</f>
        <v>0.376</v>
      </c>
      <c r="S22" s="2">
        <f>COUNTIFS('BA History S2'!$B:$B,$A$22,'BA History S2'!K:K, 1)</f>
        <v>1</v>
      </c>
      <c r="T22" s="2">
        <f>COUNTIFS('BA History S2'!$B:$B,$A$22,'BA History S2'!L:L, 1)</f>
        <v>2</v>
      </c>
      <c r="U22" s="2">
        <f>COUNTIFS('BA History S2'!$B:$B,$A$22,'BA History S2'!M:M, 1)</f>
        <v>2</v>
      </c>
      <c r="V22" s="2">
        <f>COUNTIFS('BA History S2'!$B:$B,$A$22,'BA History S2'!N:N, 1)</f>
        <v>1</v>
      </c>
      <c r="W22" s="2">
        <f>COUNTIFS('BA History S2'!$B:$B,$A$22,'BA History S2'!O:O, 1)</f>
        <v>1</v>
      </c>
      <c r="X22" s="2">
        <f>COUNTIFS('BA History S2'!$B:$B,$A$22,'BA History S2'!P:P, 1)</f>
        <v>0</v>
      </c>
      <c r="Y22" s="2">
        <f>COUNTIFS('BA History S2'!$B:$B,$A$22,'BA History S2'!Q:Q, 1)</f>
        <v>0</v>
      </c>
      <c r="Z22" s="2">
        <f>COUNTIFS('BA History S2'!$B:$B,$A$22,'BA History S2'!R:R, 1)</f>
        <v>0</v>
      </c>
      <c r="AA22" s="2">
        <f>COUNTIFS('BA History S2'!$B:$B,$A$22,'BA History S2'!S:S, 1)</f>
        <v>0</v>
      </c>
      <c r="AB22" s="2">
        <f>COUNTIFS('BA History S2'!$B:$B,$A$22,'BA History S2'!T:T, 1)</f>
        <v>0</v>
      </c>
      <c r="AC22" s="2">
        <f>COUNTIFS('BA History S2'!$B:$B,$A$22,'BA History S2'!U:U, 1)</f>
        <v>0</v>
      </c>
      <c r="AD22" s="2">
        <f>COUNTIFS('BA History S2'!$B:$B,$A$22,'BA History S2'!V:V, 1)</f>
        <v>0</v>
      </c>
      <c r="AE22" s="2">
        <f>COUNTIFS('BA History S2'!$B:$B,$A$22,'BA History S2'!W:W, 1)</f>
        <v>1</v>
      </c>
      <c r="AF22" s="2">
        <f>COUNTIFS('BA History S2'!$B:$B,$A$22,'BA History S2'!X:X, 1)</f>
        <v>0</v>
      </c>
      <c r="AG22" s="2">
        <f>COUNTIFS('BA History S2'!$B:$B,$A$22,'BA History S2'!Y:Y, 1)</f>
        <v>1</v>
      </c>
      <c r="AH22" s="2">
        <f>COUNTIFS('BA History S2'!$B:$B,$A$22,'BA History S2'!Z:Z, 1)</f>
        <v>0</v>
      </c>
      <c r="AI22" s="2">
        <f>COUNTIFS('BA History S2'!$B:$B,$A22,'BA History S2'!AA:AA, 1)</f>
        <v>0</v>
      </c>
      <c r="AJ22" s="2">
        <f>COUNTIFS('BA History S2'!$B:$B,$A$22,'BA History S2'!AB:AB, 1)</f>
        <v>0</v>
      </c>
      <c r="AK22" s="2">
        <f>COUNTIFS('BA History S2'!$B:$B,$A$22,'BA History S2'!AC:AC, 1)</f>
        <v>1</v>
      </c>
      <c r="AL22" s="2">
        <f>COUNTIFS('BA History S2'!$B:$B,$A$22,'BA History S2'!AD:AD, 1)</f>
        <v>0</v>
      </c>
      <c r="AM22" s="2">
        <f>COUNTIFS('BA History S2'!$B:$B,$A$22,'BA History S2'!AE:AE, 1)</f>
        <v>0</v>
      </c>
      <c r="AN22" s="2">
        <f>COUNTIFS('BA History S2'!$B:$B,$A$22,'BA History S2'!AF:AF, 1)</f>
        <v>1</v>
      </c>
      <c r="AO22" s="2">
        <f>COUNTIFS('BA History S2'!$B:$B,$A$22,'BA History S2'!AG:AG, 1)</f>
        <v>1</v>
      </c>
    </row>
    <row r="23" spans="1:41" x14ac:dyDescent="0.25">
      <c r="A23" s="2" t="s">
        <v>28</v>
      </c>
      <c r="B23" s="1" t="s">
        <v>79</v>
      </c>
      <c r="C23" s="2" t="s">
        <v>79</v>
      </c>
      <c r="G23" s="34">
        <f>SUMIFS('BA History S2'!C:C,'BA History S2'!B:B,A23)</f>
        <v>46</v>
      </c>
      <c r="H23" s="66">
        <f>AVERAGEIFS('BA History S2'!C:C,'BA History S2'!B:B,A23)</f>
        <v>11.5</v>
      </c>
      <c r="I23" s="35">
        <f t="array" ref="I23">MAX(IF('BA History S2'!B:B=A23, 'BA History S2'!C:C))</f>
        <v>17</v>
      </c>
      <c r="J23" s="34">
        <f>COUNTIFS('BA History S2'!B:B,A23,'BA History S2'!D:D, 1)</f>
        <v>2</v>
      </c>
      <c r="K23" s="2">
        <f>COUNTIFS('BA History S2'!B:B,A23,'BA History S2'!D:D, 0)</f>
        <v>2</v>
      </c>
      <c r="L23" s="75">
        <f>LOOKUP(2, 1/('BA History S2'!$B:$B=A23), 'BA History S2'!$AK:$AK)</f>
        <v>0.5</v>
      </c>
      <c r="M23" s="34">
        <f>SUMIFS('BA History S2'!F:F,'BA History S2'!B:B,A23)</f>
        <v>7</v>
      </c>
      <c r="N23" s="2">
        <f>SUMIFS('BA History S2'!E:E,'BA History S2'!B:B,A23)-M23</f>
        <v>7</v>
      </c>
      <c r="O23" s="75">
        <f>LOOKUP(2, 1/('BA History S2'!$B:$B=A23), 'BA History S2'!$AI:$AI)</f>
        <v>0.5</v>
      </c>
      <c r="P23" s="34">
        <f>SUMIFS('BA History S2'!H:H,'BA History S2'!B:B,A23)</f>
        <v>27</v>
      </c>
      <c r="Q23" s="2">
        <f>SUMIFS('BA History S2'!G:G,'BA History S2'!B:B,A23)-P23</f>
        <v>29</v>
      </c>
      <c r="R23" s="89">
        <f>LOOKUP(2, 1/('BA History S2'!$B:$B=A23), 'BA History S2'!$AJ:$AJ)</f>
        <v>0.45499999999999996</v>
      </c>
      <c r="S23" s="2">
        <f>COUNTIFS('BA History S2'!$B:$B,$A$23,'BA History S2'!K:K, 1)</f>
        <v>1</v>
      </c>
      <c r="T23" s="2">
        <f>COUNTIFS('BA History S2'!$B:$B,$A$23,'BA History S2'!L:L, 1)</f>
        <v>0</v>
      </c>
      <c r="U23" s="2">
        <f>COUNTIFS('BA History S2'!$B:$B,$A$23,'BA History S2'!M:M, 1)</f>
        <v>1</v>
      </c>
      <c r="V23" s="2">
        <f>COUNTIFS('BA History S2'!$B:$B,$A$23,'BA History S2'!N:N, 1)</f>
        <v>0</v>
      </c>
      <c r="W23" s="2">
        <f>COUNTIFS('BA History S2'!$B:$B,$A$23,'BA History S2'!O:O, 1)</f>
        <v>1</v>
      </c>
      <c r="X23" s="2">
        <f>COUNTIFS('BA History S2'!$B:$B,$A$23,'BA History S2'!P:P, 1)</f>
        <v>0</v>
      </c>
      <c r="Y23" s="2">
        <f>COUNTIFS('BA History S2'!$B:$B,$A$23,'BA History S2'!Q:Q, 1)</f>
        <v>0</v>
      </c>
      <c r="Z23" s="2">
        <f>COUNTIFS('BA History S2'!$B:$B,$A$23,'BA History S2'!R:R, 1)</f>
        <v>0</v>
      </c>
      <c r="AA23" s="2">
        <f>COUNTIFS('BA History S2'!$B:$B,$A$23,'BA History S2'!S:S, 1)</f>
        <v>1</v>
      </c>
      <c r="AB23" s="2">
        <f>COUNTIFS('BA History S2'!$B:$B,$A$23,'BA History S2'!T:T, 1)</f>
        <v>0</v>
      </c>
      <c r="AC23" s="2">
        <f>COUNTIFS('BA History S2'!$B:$B,$A$23,'BA History S2'!U:U, 1)</f>
        <v>0</v>
      </c>
      <c r="AD23" s="2">
        <f>COUNTIFS('BA History S2'!$B:$B,$A$23,'BA History S2'!V:V, 1)</f>
        <v>0</v>
      </c>
      <c r="AE23" s="2">
        <f>COUNTIFS('BA History S2'!$B:$B,$A$23,'BA History S2'!W:W, 1)</f>
        <v>0</v>
      </c>
      <c r="AF23" s="2">
        <f>COUNTIFS('BA History S2'!$B:$B,$A$23,'BA History S2'!X:X, 1)</f>
        <v>0</v>
      </c>
      <c r="AG23" s="2">
        <f>COUNTIFS('BA History S2'!$B:$B,$A$23,'BA History S2'!Y:Y, 1)</f>
        <v>0</v>
      </c>
      <c r="AH23" s="2">
        <f>COUNTIFS('BA History S2'!$B:$B,$A$23,'BA History S2'!Z:Z, 1)</f>
        <v>0</v>
      </c>
      <c r="AI23" s="2">
        <f>COUNTIFS('BA History S2'!$B:$B,$A23,'BA History S2'!AA:AA, 1)</f>
        <v>0</v>
      </c>
      <c r="AJ23" s="2">
        <f>COUNTIFS('BA History S2'!$B:$B,$A$23,'BA History S2'!AB:AB, 1)</f>
        <v>0</v>
      </c>
      <c r="AK23" s="2">
        <f>COUNTIFS('BA History S2'!$B:$B,$A$23,'BA History S2'!AC:AC, 1)</f>
        <v>1</v>
      </c>
      <c r="AL23" s="2">
        <f>COUNTIFS('BA History S2'!$B:$B,$A$23,'BA History S2'!AD:AD, 1)</f>
        <v>0</v>
      </c>
      <c r="AM23" s="2">
        <f>COUNTIFS('BA History S2'!$B:$B,$A$23,'BA History S2'!AE:AE, 1)</f>
        <v>2</v>
      </c>
      <c r="AN23" s="2">
        <f>COUNTIFS('BA History S2'!$B:$B,$A$23,'BA History S2'!AF:AF, 1)</f>
        <v>0</v>
      </c>
      <c r="AO23" s="2">
        <f>COUNTIFS('BA History S2'!$B:$B,$A$23,'BA History S2'!AG:AG, 1)</f>
        <v>0</v>
      </c>
    </row>
    <row r="24" spans="1:41" x14ac:dyDescent="0.25">
      <c r="A24" s="2" t="s">
        <v>53</v>
      </c>
      <c r="B24" s="2" t="s">
        <v>79</v>
      </c>
      <c r="C24" s="2" t="s">
        <v>79</v>
      </c>
      <c r="D24" s="2">
        <v>1</v>
      </c>
      <c r="E24" s="2"/>
      <c r="F24" s="2"/>
      <c r="G24" s="34">
        <f>SUMIFS('BA History S2'!C:C,'BA History S2'!B:B,A24)</f>
        <v>303</v>
      </c>
      <c r="H24" s="66">
        <f>AVERAGEIFS('BA History S2'!C:C,'BA History S2'!B:B,A24)</f>
        <v>15.15</v>
      </c>
      <c r="I24" s="35">
        <f t="array" ref="I24">MAX(IF('BA History S2'!B:B=A24, 'BA History S2'!C:C))</f>
        <v>27</v>
      </c>
      <c r="J24" s="34">
        <f>COUNTIFS('BA History S2'!B:B,A24,'BA History S2'!D:D, 1)</f>
        <v>7</v>
      </c>
      <c r="K24" s="2">
        <f>COUNTIFS('BA History S2'!B:B,A24,'BA History S2'!D:D, 0)</f>
        <v>13</v>
      </c>
      <c r="L24" s="75">
        <f>LOOKUP(2, 1/('BA History S2'!$B:$B=A24), 'BA History S2'!$AK:$AK)</f>
        <v>0.35</v>
      </c>
      <c r="M24" s="34">
        <f>SUMIFS('BA History S2'!F:F,'BA History S2'!B:B,A24)</f>
        <v>36</v>
      </c>
      <c r="N24" s="2">
        <f>SUMIFS('BA History S2'!E:E,'BA History S2'!B:B,A24)-M24</f>
        <v>42</v>
      </c>
      <c r="O24" s="75">
        <f>LOOKUP(2, 1/('BA History S2'!$B:$B=A24), 'BA History S2'!$AI:$AI)</f>
        <v>0.48</v>
      </c>
      <c r="P24" s="34">
        <f>SUMIFS('BA History S2'!H:H,'BA History S2'!B:B,A24)</f>
        <v>157</v>
      </c>
      <c r="Q24" s="2">
        <f>SUMIFS('BA History S2'!G:G,'BA History S2'!B:B,A24)-P24</f>
        <v>173</v>
      </c>
      <c r="R24" s="89">
        <f>LOOKUP(2, 1/('BA History S2'!$B:$B=A24), 'BA History S2'!$AJ:$AJ)</f>
        <v>0.47800000000000004</v>
      </c>
      <c r="S24" s="2">
        <f>COUNTIFS('BA History S2'!$B:$B,$A$24,'BA History S2'!K:K, 1)</f>
        <v>2</v>
      </c>
      <c r="T24" s="2">
        <f>COUNTIFS('BA History S2'!$B:$B,$A$24,'BA History S2'!L:L, 1)</f>
        <v>3</v>
      </c>
      <c r="U24" s="2">
        <f>COUNTIFS('BA History S2'!$B:$B,$A$24,'BA History S2'!M:M, 1)</f>
        <v>0</v>
      </c>
      <c r="V24" s="2">
        <f>COUNTIFS('BA History S2'!$B:$B,$A$24,'BA History S2'!N:N, 1)</f>
        <v>4</v>
      </c>
      <c r="W24" s="2">
        <f>COUNTIFS('BA History S2'!$B:$B,$A$24,'BA History S2'!O:O, 1)</f>
        <v>0</v>
      </c>
      <c r="X24" s="2">
        <f>COUNTIFS('BA History S2'!$B:$B,$A$24,'BA History S2'!P:P, 1)</f>
        <v>0</v>
      </c>
      <c r="Y24" s="2">
        <f>COUNTIFS('BA History S2'!$B:$B,$A$24,'BA History S2'!Q:Q, 1)</f>
        <v>0</v>
      </c>
      <c r="Z24" s="2">
        <f>COUNTIFS('BA History S2'!$B:$B,$A$24,'BA History S2'!R:R, 1)</f>
        <v>1</v>
      </c>
      <c r="AA24" s="2">
        <f>COUNTIFS('BA History S2'!$B:$B,$A$24,'BA History S2'!S:S, 1)</f>
        <v>0</v>
      </c>
      <c r="AB24" s="2">
        <f>COUNTIFS('BA History S2'!$B:$B,$A$24,'BA History S2'!T:T, 1)</f>
        <v>0</v>
      </c>
      <c r="AC24" s="2">
        <f>COUNTIFS('BA History S2'!$B:$B,$A$24,'BA History S2'!U:U, 1)</f>
        <v>1</v>
      </c>
      <c r="AD24" s="2">
        <f>COUNTIFS('BA History S2'!$B:$B,$A$24,'BA History S2'!V:V, 1)</f>
        <v>1</v>
      </c>
      <c r="AE24" s="2">
        <f>COUNTIFS('BA History S2'!$B:$B,$A$24,'BA History S2'!W:W, 1)</f>
        <v>1</v>
      </c>
      <c r="AF24" s="2">
        <f>COUNTIFS('BA History S2'!$B:$B,$A$24,'BA History S2'!X:X, 1)</f>
        <v>0</v>
      </c>
      <c r="AG24" s="2">
        <f>COUNTIFS('BA History S2'!$B:$B,$A$24,'BA History S2'!Y:Y, 1)</f>
        <v>2</v>
      </c>
      <c r="AH24" s="2">
        <f>COUNTIFS('BA History S2'!$B:$B,$A$24,'BA History S2'!Z:Z, 1)</f>
        <v>6</v>
      </c>
      <c r="AI24" s="2">
        <f>COUNTIFS('BA History S2'!$B:$B,$A24,'BA History S2'!AA:AA, 1)</f>
        <v>0</v>
      </c>
      <c r="AJ24" s="2">
        <f>COUNTIFS('BA History S2'!$B:$B,$A$24,'BA History S2'!AB:AB, 1)</f>
        <v>1</v>
      </c>
      <c r="AK24" s="2">
        <f>COUNTIFS('BA History S2'!$B:$B,$A$24,'BA History S2'!AC:AC, 1)</f>
        <v>4</v>
      </c>
      <c r="AL24" s="2">
        <f>COUNTIFS('BA History S2'!$B:$B,$A$24,'BA History S2'!AD:AD, 1)</f>
        <v>2</v>
      </c>
      <c r="AM24" s="2">
        <f>COUNTIFS('BA History S2'!$B:$B,$A$24,'BA History S2'!AE:AE, 1)</f>
        <v>0</v>
      </c>
      <c r="AN24" s="2">
        <f>COUNTIFS('BA History S2'!$B:$B,$A$24,'BA History S2'!AF:AF, 1)</f>
        <v>1</v>
      </c>
      <c r="AO24" s="2">
        <f>COUNTIFS('BA History S2'!$B:$B,$A$24,'BA History S2'!AG:AG, 1)</f>
        <v>7</v>
      </c>
    </row>
    <row r="25" spans="1:41" x14ac:dyDescent="0.25">
      <c r="A25" s="2" t="s">
        <v>137</v>
      </c>
      <c r="B25" s="2" t="s">
        <v>79</v>
      </c>
      <c r="C25" s="2" t="s">
        <v>79</v>
      </c>
      <c r="D25" s="2"/>
      <c r="E25" s="2"/>
      <c r="F25" s="2"/>
      <c r="G25" s="34">
        <f>SUMIFS('BA History S2'!C:C,'BA History S2'!B:B,A25)</f>
        <v>40</v>
      </c>
      <c r="H25" s="66">
        <f>AVERAGEIFS('BA History S2'!C:C,'BA History S2'!B:B,A25)</f>
        <v>8</v>
      </c>
      <c r="I25" s="35">
        <f t="array" ref="I25">MAX(IF('BA History S2'!B:B=A25, 'BA History S2'!C:C))</f>
        <v>10</v>
      </c>
      <c r="J25" s="34">
        <f>COUNTIFS('BA History S2'!B:B,A25,'BA History S2'!D:D, 1)</f>
        <v>2</v>
      </c>
      <c r="K25" s="2">
        <f>COUNTIFS('BA History S2'!B:B,A25,'BA History S2'!D:D, 0)</f>
        <v>3</v>
      </c>
      <c r="L25" s="75">
        <f>LOOKUP(2, 1/('BA History S2'!$B:$B=A25), 'BA History S2'!$AK:$AK)</f>
        <v>0.4</v>
      </c>
      <c r="M25" s="34">
        <f>SUMIFS('BA History S2'!F:F,'BA History S2'!B:B,A25)</f>
        <v>8</v>
      </c>
      <c r="N25" s="2">
        <f>SUMIFS('BA History S2'!E:E,'BA History S2'!B:B,A25)-M25</f>
        <v>11</v>
      </c>
      <c r="O25" s="75">
        <f>LOOKUP(2, 1/('BA History S2'!$B:$B=A25), 'BA History S2'!$AI:$AI)</f>
        <v>0.4</v>
      </c>
      <c r="P25" s="34">
        <f>SUMIFS('BA History S2'!H:H,'BA History S2'!B:B,A25)</f>
        <v>36</v>
      </c>
      <c r="Q25" s="2">
        <f>SUMIFS('BA History S2'!G:G,'BA History S2'!B:B,A25)-P25</f>
        <v>42</v>
      </c>
      <c r="R25" s="89">
        <f>LOOKUP(2, 1/('BA History S2'!$B:$B=A25), 'BA History S2'!$AJ:$AJ)</f>
        <v>0.44600000000000001</v>
      </c>
      <c r="S25" s="2">
        <f>COUNTIFS('BA History S2'!$B:$B,$A$25,'BA History S2'!K:K, 1)</f>
        <v>0</v>
      </c>
      <c r="T25" s="2">
        <f>COUNTIFS('BA History S2'!$B:$B,$A$25,'BA History S2'!L:L, 1)</f>
        <v>1</v>
      </c>
      <c r="U25" s="2">
        <f>COUNTIFS('BA History S2'!$B:$B,$A$25,'BA History S2'!M:M, 1)</f>
        <v>0</v>
      </c>
      <c r="V25" s="2">
        <f>COUNTIFS('BA History S2'!$B:$B,$A$25,'BA History S2'!N:N, 1)</f>
        <v>1</v>
      </c>
      <c r="W25" s="2">
        <f>COUNTIFS('BA History S2'!$B:$B,$A$25,'BA History S2'!O:O, 1)</f>
        <v>0</v>
      </c>
      <c r="X25" s="2">
        <f>COUNTIFS('BA History S2'!$B:$B,$A$25,'BA History S2'!P:P, 1)</f>
        <v>1</v>
      </c>
      <c r="Y25" s="2">
        <f>COUNTIFS('BA History S2'!$B:$B,$A$25,'BA History S2'!Q:Q, 1)</f>
        <v>1</v>
      </c>
      <c r="Z25" s="2">
        <f>COUNTIFS('BA History S2'!$B:$B,$A$25,'BA History S2'!R:R, 1)</f>
        <v>0</v>
      </c>
      <c r="AA25" s="2">
        <f>COUNTIFS('BA History S2'!$B:$B,$A$25,'BA History S2'!S:S, 1)</f>
        <v>1</v>
      </c>
      <c r="AB25" s="2">
        <f>COUNTIFS('BA History S2'!$B:$B,$A$25,'BA History S2'!T:T, 1)</f>
        <v>0</v>
      </c>
      <c r="AC25" s="2">
        <f>COUNTIFS('BA History S2'!$B:$B,$A$25,'BA History S2'!U:U, 1)</f>
        <v>0</v>
      </c>
      <c r="AD25" s="2">
        <f>COUNTIFS('BA History S2'!$B:$B,$A$25,'BA History S2'!V:V, 1)</f>
        <v>0</v>
      </c>
      <c r="AE25" s="2">
        <f>COUNTIFS('BA History S2'!$B:$B,$A$25,'BA History S2'!W:W, 1)</f>
        <v>0</v>
      </c>
      <c r="AF25" s="2">
        <f>COUNTIFS('BA History S2'!$B:$B,$A$25,'BA History S2'!X:X, 1)</f>
        <v>0</v>
      </c>
      <c r="AG25" s="2">
        <f>COUNTIFS('BA History S2'!$B:$B,$A$25,'BA History S2'!Y:Y, 1)</f>
        <v>0</v>
      </c>
      <c r="AH25" s="2">
        <f>COUNTIFS('BA History S2'!$B:$B,$A$25,'BA History S2'!Z:Z, 1)</f>
        <v>1</v>
      </c>
      <c r="AI25" s="2">
        <f>COUNTIFS('BA History S2'!$B:$B,$A$25,'BA History S2'!AA:AA, 1)</f>
        <v>0</v>
      </c>
      <c r="AJ25" s="2">
        <f>COUNTIFS('BA History S2'!$B:$B,$A$25,'BA History S2'!AB:AB, 1)</f>
        <v>0</v>
      </c>
      <c r="AK25" s="2">
        <f>COUNTIFS('BA History S2'!$B:$B,$A$25,'BA History S2'!AC:AC, 1)</f>
        <v>1</v>
      </c>
      <c r="AL25" s="2">
        <f>COUNTIFS('BA History S2'!$B:$B,$A$25,'BA History S2'!AD:AD, 1)</f>
        <v>0</v>
      </c>
      <c r="AM25" s="2">
        <f>COUNTIFS('BA History S2'!$B:$B,$A$25,'BA History S2'!AE:AE, 1)</f>
        <v>1</v>
      </c>
      <c r="AN25" s="2">
        <f>COUNTIFS('BA History S2'!$B:$B,$A$25,'BA History S2'!AF:AF, 1)</f>
        <v>0</v>
      </c>
      <c r="AO25" s="2">
        <f>COUNTIFS('BA History S2'!$B:$B,$A$25,'BA History S2'!AG:AG, 1)</f>
        <v>0</v>
      </c>
    </row>
    <row r="26" spans="1:41" x14ac:dyDescent="0.25">
      <c r="A26" s="2" t="s">
        <v>148</v>
      </c>
      <c r="B26" s="2" t="s">
        <v>79</v>
      </c>
      <c r="C26" s="2" t="s">
        <v>79</v>
      </c>
      <c r="D26" s="2"/>
      <c r="E26" s="2"/>
      <c r="F26" s="2"/>
      <c r="G26" s="34">
        <f>SUMIFS('BA History S2'!C:C,'BA History S2'!B:B,A26)</f>
        <v>170</v>
      </c>
      <c r="H26" s="66">
        <f>AVERAGEIFS('BA History S2'!C:C,'BA History S2'!B:B,A26)</f>
        <v>8.9473684210526319</v>
      </c>
      <c r="I26" s="35">
        <f t="array" ref="I26">MAX(IF('BA History S2'!B:B=A26, 'BA History S2'!C:C))</f>
        <v>18</v>
      </c>
      <c r="J26" s="34">
        <f>COUNTIFS('BA History S2'!B:B,A26,'BA History S2'!D:D, 1)</f>
        <v>6</v>
      </c>
      <c r="K26" s="2">
        <f>COUNTIFS('BA History S2'!B:B,A26,'BA History S2'!D:D, 0)</f>
        <v>13</v>
      </c>
      <c r="L26" s="75">
        <f>LOOKUP(2, 1/('BA History S2'!$B:$B=A26), 'BA History S2'!$AK:$AK)</f>
        <v>0.31578947368421051</v>
      </c>
      <c r="M26" s="34">
        <f>SUMIFS('BA History S2'!F:F,'BA History S2'!B:B,A26)</f>
        <v>27</v>
      </c>
      <c r="N26" s="2">
        <f>SUMIFS('BA History S2'!E:E,'BA History S2'!B:B,A26)-M26</f>
        <v>49</v>
      </c>
      <c r="O26" s="75">
        <f>LOOKUP(2, 1/('BA History S2'!$B:$B=A26), 'BA History S2'!$AI:$AI)</f>
        <v>0.31315789473684214</v>
      </c>
      <c r="P26" s="34">
        <f>SUMIFS('BA History S2'!H:H,'BA History S2'!B:B,A26)</f>
        <v>138</v>
      </c>
      <c r="Q26" s="2">
        <f>SUMIFS('BA History S2'!G:G,'BA History S2'!B:B,A26)-P26</f>
        <v>181</v>
      </c>
      <c r="R26" s="89">
        <f>LOOKUP(2, 1/('BA History S2'!$B:$B=A26), 'BA History S2'!$AJ:$AJ)</f>
        <v>0.42105263157894729</v>
      </c>
      <c r="S26" s="2">
        <f>COUNTIFS('BA History S2'!$B:$B,$A$26,'BA History S2'!K:K, 1)</f>
        <v>2</v>
      </c>
      <c r="T26" s="2">
        <f>COUNTIFS('BA History S2'!$B:$B,$A$26,'BA History S2'!L:L, 1)</f>
        <v>1</v>
      </c>
      <c r="U26" s="2">
        <f>COUNTIFS('BA History S2'!$B:$B,$A$26,'BA History S2'!M:M, 1)</f>
        <v>1</v>
      </c>
      <c r="V26" s="2">
        <f>COUNTIFS('BA History S2'!$B:$B,$A$26,'BA History S2'!N:N, 1)</f>
        <v>2</v>
      </c>
      <c r="W26" s="2">
        <f>COUNTIFS('BA History S2'!$B:$B,$A$26,'BA History S2'!O:O, 1)</f>
        <v>1</v>
      </c>
      <c r="X26" s="2">
        <f>COUNTIFS('BA History S2'!$B:$B,$A$26,'BA History S2'!P:P, 1)</f>
        <v>0</v>
      </c>
      <c r="Y26" s="2">
        <f>COUNTIFS('BA History S2'!$B:$B,$A$26,'BA History S2'!Q:Q, 1)</f>
        <v>0</v>
      </c>
      <c r="Z26" s="2">
        <f>COUNTIFS('BA History S2'!$B:$B,$A$26,'BA History S2'!R:R, 1)</f>
        <v>1</v>
      </c>
      <c r="AA26" s="2">
        <f>COUNTIFS('BA History S2'!$B:$B,$A$26,'BA History S2'!S:S, 1)</f>
        <v>2</v>
      </c>
      <c r="AB26" s="2">
        <f>COUNTIFS('BA History S2'!$B:$B,$A$26,'BA History S2'!T:T, 1)</f>
        <v>0</v>
      </c>
      <c r="AC26" s="2">
        <f>COUNTIFS('BA History S2'!$B:$B,$A$26,'BA History S2'!U:U, 1)</f>
        <v>0</v>
      </c>
      <c r="AD26" s="2">
        <f>COUNTIFS('BA History S2'!$B:$B,$A$26,'BA History S2'!V:V, 1)</f>
        <v>1</v>
      </c>
      <c r="AE26" s="2">
        <f>COUNTIFS('BA History S2'!$B:$B,$A$26,'BA History S2'!W:W, 1)</f>
        <v>1</v>
      </c>
      <c r="AF26" s="2">
        <f>COUNTIFS('BA History S2'!$B:$B,$A$26,'BA History S2'!X:X, 1)</f>
        <v>0</v>
      </c>
      <c r="AG26" s="2">
        <f>COUNTIFS('BA History S2'!$B:$B,$A$26,'BA History S2'!Y:Y, 1)</f>
        <v>1</v>
      </c>
      <c r="AH26" s="2">
        <f>COUNTIFS('BA History S2'!$B:$B,$A$26,'BA History S2'!Z:Z, 1)</f>
        <v>2</v>
      </c>
      <c r="AI26" s="2">
        <f>COUNTIFS('BA History S2'!$B:$B,$A26,'BA History S2'!AA:AA, 1)</f>
        <v>0</v>
      </c>
      <c r="AJ26" s="2">
        <f>COUNTIFS('BA History S2'!$B:$B,$A$26,'BA History S2'!AB:AB, 1)</f>
        <v>0</v>
      </c>
      <c r="AK26" s="2">
        <f>COUNTIFS('BA History S2'!$B:$B,$A$26,'BA History S2'!AC:AC, 1)</f>
        <v>5</v>
      </c>
      <c r="AL26" s="2">
        <f>COUNTIFS('BA History S2'!$B:$B,$A$26,'BA History S2'!AD:AD, 1)</f>
        <v>1</v>
      </c>
      <c r="AM26" s="2">
        <f>COUNTIFS('BA History S2'!$B:$B,$A$26,'BA History S2'!AE:AE, 1)</f>
        <v>4</v>
      </c>
      <c r="AN26" s="2">
        <f>COUNTIFS('BA History S2'!$B:$B,$A$26,'BA History S2'!AF:AF, 1)</f>
        <v>0</v>
      </c>
      <c r="AO26" s="2">
        <f>COUNTIFS('BA History S2'!$B:$B,$A$26,'BA History S2'!AG:AG, 1)</f>
        <v>2</v>
      </c>
    </row>
    <row r="27" spans="1:41" x14ac:dyDescent="0.25">
      <c r="A27" s="2" t="s">
        <v>15</v>
      </c>
      <c r="B27" s="2" t="s">
        <v>79</v>
      </c>
      <c r="C27" s="2" t="s">
        <v>79</v>
      </c>
      <c r="D27" s="2"/>
      <c r="E27" s="2"/>
      <c r="F27" s="2"/>
      <c r="G27" s="34">
        <f>SUMIFS('BA History S2'!C:C,'BA History S2'!B:B,A27)</f>
        <v>41</v>
      </c>
      <c r="H27" s="66">
        <f>AVERAGEIFS('BA History S2'!C:C,'BA History S2'!B:B,A27)</f>
        <v>20.5</v>
      </c>
      <c r="I27" s="35">
        <f t="array" ref="I27">MAX(IF('BA History S2'!B:B=A27, 'BA History S2'!C:C))</f>
        <v>23</v>
      </c>
      <c r="J27" s="34">
        <f>COUNTIFS('BA History S2'!B:B,A27,'BA History S2'!D:D, 1)</f>
        <v>0</v>
      </c>
      <c r="K27" s="2">
        <f>COUNTIFS('BA History S2'!B:B,A27,'BA History S2'!D:D, 0)</f>
        <v>2</v>
      </c>
      <c r="L27" s="75">
        <f>LOOKUP(2, 1/('BA History S2'!$B:$B=A27), 'BA History S2'!$AK:$AK)</f>
        <v>0</v>
      </c>
      <c r="M27" s="34">
        <f>SUMIFS('BA History S2'!F:F,'BA History S2'!B:B,A27)</f>
        <v>3</v>
      </c>
      <c r="N27" s="2">
        <f>SUMIFS('BA History S2'!E:E,'BA History S2'!B:B,A27)-M27</f>
        <v>6</v>
      </c>
      <c r="O27" s="75">
        <f>LOOKUP(2, 1/('BA History S2'!$B:$B=A27), 'BA History S2'!$AI:$AI)</f>
        <v>0.32500000000000001</v>
      </c>
      <c r="P27" s="34">
        <f>SUMIFS('BA History S2'!H:H,'BA History S2'!B:B,A27)</f>
        <v>18</v>
      </c>
      <c r="Q27" s="2">
        <f>SUMIFS('BA History S2'!G:G,'BA History S2'!B:B,A27)-P27</f>
        <v>20</v>
      </c>
      <c r="R27" s="89">
        <f>LOOKUP(2, 1/('BA History S2'!$B:$B=A27), 'BA History S2'!$AJ:$AJ)</f>
        <v>0.47</v>
      </c>
      <c r="S27" s="2">
        <f>COUNTIFS('BA History S2'!$B:$B,$A$27,'BA History S2'!K:K, 1)</f>
        <v>0</v>
      </c>
      <c r="T27" s="2">
        <f>COUNTIFS('BA History S2'!$B:$B,$A$27,'BA History S2'!L:L, 1)</f>
        <v>1</v>
      </c>
      <c r="U27" s="2">
        <f>COUNTIFS('BA History S2'!$B:$B,$A$27,'BA History S2'!M:M, 1)</f>
        <v>1</v>
      </c>
      <c r="V27" s="2">
        <f>COUNTIFS('BA History S2'!$B:$B,$A$27,'BA History S2'!N:N, 1)</f>
        <v>0</v>
      </c>
      <c r="W27" s="2">
        <f>COUNTIFS('BA History S2'!$B:$B,$A$27,'BA History S2'!O:O, 1)</f>
        <v>0</v>
      </c>
      <c r="X27" s="2">
        <f>COUNTIFS('BA History S2'!$B:$B,$A$27,'BA History S2'!P:P, 1)</f>
        <v>0</v>
      </c>
      <c r="Y27" s="2">
        <f>COUNTIFS('BA History S2'!$B:$B,$A$27,'BA History S2'!Q:Q, 1)</f>
        <v>1</v>
      </c>
      <c r="Z27" s="2">
        <f>COUNTIFS('BA History S2'!$B:$B,$A$27,'BA History S2'!R:R, 1)</f>
        <v>0</v>
      </c>
      <c r="AA27" s="2">
        <f>COUNTIFS('BA History S2'!$B:$B,$A$27,'BA History S2'!S:S, 1)</f>
        <v>0</v>
      </c>
      <c r="AB27" s="2">
        <f>COUNTIFS('BA History S2'!$B:$B,$A$27,'BA History S2'!T:T, 1)</f>
        <v>0</v>
      </c>
      <c r="AC27" s="2">
        <f>COUNTIFS('BA History S2'!$B:$B,$A$27,'BA History S2'!U:U, 1)</f>
        <v>0</v>
      </c>
      <c r="AD27" s="2">
        <f>COUNTIFS('BA History S2'!$B:$B,$A$27,'BA History S2'!V:V, 1)</f>
        <v>0</v>
      </c>
      <c r="AE27" s="2">
        <f>COUNTIFS('BA History S2'!$B:$B,$A$27,'BA History S2'!W:W, 1)</f>
        <v>0</v>
      </c>
      <c r="AF27" s="2">
        <f>COUNTIFS('BA History S2'!$B:$B,$A$27,'BA History S2'!X:X, 1)</f>
        <v>0</v>
      </c>
      <c r="AG27" s="2">
        <f>COUNTIFS('BA History S2'!$B:$B,$A$27,'BA History S2'!Y:Y, 1)</f>
        <v>0</v>
      </c>
      <c r="AH27" s="2">
        <f>COUNTIFS('BA History S2'!$B:$B,$A$27,'BA History S2'!Z:Z, 1)</f>
        <v>0</v>
      </c>
      <c r="AI27" s="2">
        <f>COUNTIFS('BA History S2'!$B:$B,$A$27,'BA History S2'!AA:AA, 1)</f>
        <v>0</v>
      </c>
      <c r="AJ27" s="2">
        <f>COUNTIFS('BA History S2'!$B:$B,$A$27,'BA History S2'!AB:AB, 1)</f>
        <v>0</v>
      </c>
      <c r="AK27" s="2">
        <f>COUNTIFS('BA History S2'!$B:$B,$A$27,'BA History S2'!AC:AC, 1)</f>
        <v>0</v>
      </c>
      <c r="AL27" s="2">
        <f>COUNTIFS('BA History S2'!$B:$B,$A$27,'BA History S2'!AD:AD, 1)</f>
        <v>0</v>
      </c>
      <c r="AM27" s="2">
        <f>COUNTIFS('BA History S2'!$B:$B,$A$27,'BA History S2'!AE:AE, 1)</f>
        <v>0</v>
      </c>
      <c r="AN27" s="2">
        <f>COUNTIFS('BA History S2'!$B:$B,$A$27,'BA History S2'!AF:AF, 1)</f>
        <v>0</v>
      </c>
      <c r="AO27" s="2">
        <f>COUNTIFS('BA History S2'!$B:$B,$A$27,'BA History S2'!AG:AG, 1)</f>
        <v>0</v>
      </c>
    </row>
    <row r="28" spans="1:41" x14ac:dyDescent="0.25">
      <c r="A28" s="2" t="s">
        <v>3</v>
      </c>
      <c r="B28" s="1" t="s">
        <v>158</v>
      </c>
      <c r="C28" s="2" t="s">
        <v>79</v>
      </c>
      <c r="D28" s="2"/>
      <c r="E28" s="2"/>
      <c r="F28" s="2"/>
      <c r="G28" s="34">
        <f>SUMIFS('BA History S2'!C:C,'BA History S2'!B:B,A28)</f>
        <v>127</v>
      </c>
      <c r="H28" s="66">
        <f>AVERAGEIFS('BA History S2'!C:C,'BA History S2'!B:B,A28)</f>
        <v>18.142857142857142</v>
      </c>
      <c r="I28" s="35">
        <f t="array" ref="I28">MAX(IF('BA History S2'!B:B=A28, 'BA History S2'!C:C))</f>
        <v>26</v>
      </c>
      <c r="J28" s="34">
        <f>COUNTIFS('BA History S2'!B:B,A28,'BA History S2'!D:D, 1)</f>
        <v>4</v>
      </c>
      <c r="K28" s="2">
        <f>COUNTIFS('BA History S2'!B:B,A28,'BA History S2'!D:D, 0)</f>
        <v>3</v>
      </c>
      <c r="L28" s="75">
        <f>LOOKUP(2, 1/('BA History S2'!$B:$B=A28), 'BA History S2'!$AK:$AK)</f>
        <v>0.5714285714285714</v>
      </c>
      <c r="M28" s="34">
        <f>SUMIFS('BA History S2'!F:F,'BA History S2'!B:B,A28)</f>
        <v>15</v>
      </c>
      <c r="N28" s="2">
        <f>SUMIFS('BA History S2'!E:E,'BA History S2'!B:B,A28)-M28</f>
        <v>11</v>
      </c>
      <c r="O28" s="75">
        <f>LOOKUP(2, 1/('BA History S2'!$B:$B=A28), 'BA History S2'!$AI:$AI)</f>
        <v>0.6071428571428571</v>
      </c>
      <c r="P28" s="34">
        <f>SUMIFS('BA History S2'!H:H,'BA History S2'!B:B,A28)</f>
        <v>59</v>
      </c>
      <c r="Q28" s="2">
        <f>SUMIFS('BA History S2'!G:G,'BA History S2'!B:B,A28)-P28</f>
        <v>57</v>
      </c>
      <c r="R28" s="89">
        <f>LOOKUP(2, 1/('BA History S2'!$B:$B=A28), 'BA History S2'!$AJ:$AJ)</f>
        <v>0.51428571428571435</v>
      </c>
      <c r="S28" s="2">
        <f>COUNTIFS('BA History S2'!$B:$B,$A$28,'BA History S2'!K:K, 1)</f>
        <v>0</v>
      </c>
      <c r="T28" s="2">
        <f>COUNTIFS('BA History S2'!$B:$B,$A$28,'BA History S2'!L:L, 1)</f>
        <v>0</v>
      </c>
      <c r="U28" s="2">
        <f>COUNTIFS('BA History S2'!$B:$B,$A$28,'BA History S2'!M:M, 1)</f>
        <v>2</v>
      </c>
      <c r="V28" s="2">
        <f>COUNTIFS('BA History S2'!$B:$B,$A$28,'BA History S2'!N:N, 1)</f>
        <v>3</v>
      </c>
      <c r="W28" s="2">
        <f>COUNTIFS('BA History S2'!$B:$B,$A$28,'BA History S2'!O:O, 1)</f>
        <v>0</v>
      </c>
      <c r="X28" s="2">
        <f>COUNTIFS('BA History S2'!$B:$B,$A$28,'BA History S2'!P:P, 1)</f>
        <v>0</v>
      </c>
      <c r="Y28" s="2">
        <f>COUNTIFS('BA History S2'!$B:$B,$A$28,'BA History S2'!Q:Q, 1)</f>
        <v>0</v>
      </c>
      <c r="Z28" s="2">
        <f>COUNTIFS('BA History S2'!$B:$B,$A$28,'BA History S2'!R:R, 1)</f>
        <v>0</v>
      </c>
      <c r="AA28" s="2">
        <f>COUNTIFS('BA History S2'!$B:$B,$A$28,'BA History S2'!S:S, 1)</f>
        <v>0</v>
      </c>
      <c r="AB28" s="2">
        <f>COUNTIFS('BA History S2'!$B:$B,$A$28,'BA History S2'!T:T, 1)</f>
        <v>0</v>
      </c>
      <c r="AC28" s="2">
        <f>COUNTIFS('BA History S2'!$B:$B,$A$28,'BA History S2'!U:U, 1)</f>
        <v>2</v>
      </c>
      <c r="AD28" s="2">
        <f>COUNTIFS('BA History S2'!$B:$B,$A$28,'BA History S2'!V:V, 1)</f>
        <v>1</v>
      </c>
      <c r="AE28" s="2">
        <f>COUNTIFS('BA History S2'!$B:$B,$A$28,'BA History S2'!W:W, 1)</f>
        <v>0</v>
      </c>
      <c r="AF28" s="2">
        <f>COUNTIFS('BA History S2'!$B:$B,$A$28,'BA History S2'!X:X, 1)</f>
        <v>0</v>
      </c>
      <c r="AG28" s="2">
        <f>COUNTIFS('BA History S2'!$B:$B,$A$28,'BA History S2'!Y:Y, 1)</f>
        <v>0</v>
      </c>
      <c r="AH28" s="2">
        <f>COUNTIFS('BA History S2'!$B:$B,$A$28,'BA History S2'!Z:Z, 1)</f>
        <v>1</v>
      </c>
      <c r="AI28" s="2">
        <f>COUNTIFS('BA History S2'!$B:$B,$A$28,'BA History S2'!AA:AA, 1)</f>
        <v>1</v>
      </c>
      <c r="AJ28" s="2">
        <f>COUNTIFS('BA History S2'!$B:$B,$A$28,'BA History S2'!AB:AB, 1)</f>
        <v>0</v>
      </c>
      <c r="AK28" s="2">
        <f>COUNTIFS('BA History S2'!$B:$B,$A$28,'BA History S2'!AC:AC, 1)</f>
        <v>2</v>
      </c>
      <c r="AL28" s="2">
        <f>COUNTIFS('BA History S2'!$B:$B,$A$28,'BA History S2'!AD:AD, 1)</f>
        <v>1</v>
      </c>
      <c r="AM28" s="2">
        <f>COUNTIFS('BA History S2'!$B:$B,$A$28,'BA History S2'!AE:AE, 1)</f>
        <v>0</v>
      </c>
      <c r="AN28" s="2">
        <f>COUNTIFS('BA History S2'!$B:$B,$A$28,'BA History S2'!AF:AF, 1)</f>
        <v>1</v>
      </c>
      <c r="AO28" s="2">
        <f>COUNTIFS('BA History S2'!$B:$B,$A$28,'BA History S2'!AG:AG, 1)</f>
        <v>0</v>
      </c>
    </row>
    <row r="29" spans="1:41" x14ac:dyDescent="0.25">
      <c r="A29" s="2" t="s">
        <v>161</v>
      </c>
      <c r="B29" s="2" t="s">
        <v>79</v>
      </c>
      <c r="C29" s="2" t="s">
        <v>79</v>
      </c>
      <c r="D29" s="2">
        <v>1</v>
      </c>
      <c r="E29" s="2"/>
      <c r="F29" s="2"/>
      <c r="G29" s="34">
        <f>SUMIFS('BA History S2'!C:C,'BA History S2'!B:B,A29)</f>
        <v>258</v>
      </c>
      <c r="H29" s="66">
        <f>AVERAGEIFS('BA History S2'!C:C,'BA History S2'!B:B,A29)</f>
        <v>11.727272727272727</v>
      </c>
      <c r="I29" s="35">
        <f t="array" ref="I29">MAX(IF('BA History S2'!B:B=A29, 'BA History S2'!C:C))</f>
        <v>29</v>
      </c>
      <c r="J29" s="34">
        <f>COUNTIFS('BA History S2'!B:B,A29,'BA History S2'!D:D, 1)</f>
        <v>11</v>
      </c>
      <c r="K29" s="2">
        <f>COUNTIFS('BA History S2'!B:B,A29,'BA History S2'!D:D, 0)</f>
        <v>11</v>
      </c>
      <c r="L29" s="75">
        <f>LOOKUP(2, 1/('BA History S2'!$B:$B=A29), 'BA History S2'!$AK:$AK)</f>
        <v>0.5</v>
      </c>
      <c r="M29" s="34">
        <f>SUMIFS('BA History S2'!F:F,'BA History S2'!B:B,A29)</f>
        <v>42</v>
      </c>
      <c r="N29" s="2">
        <f>SUMIFS('BA History S2'!E:E,'BA History S2'!B:B,A29)-M29</f>
        <v>47</v>
      </c>
      <c r="O29" s="75">
        <f>LOOKUP(2, 1/('BA History S2'!$B:$B=A29), 'BA History S2'!$AI:$AI)</f>
        <v>0.45227272727272722</v>
      </c>
      <c r="P29" s="34">
        <f>SUMIFS('BA History S2'!H:H,'BA History S2'!B:B,A29)</f>
        <v>183</v>
      </c>
      <c r="Q29" s="2">
        <f>SUMIFS('BA History S2'!G:G,'BA History S2'!B:B,A29)-P29</f>
        <v>199</v>
      </c>
      <c r="R29" s="89">
        <f>LOOKUP(2, 1/('BA History S2'!$B:$B=A29), 'BA History S2'!$AJ:$AJ)</f>
        <v>0.47409090909090906</v>
      </c>
      <c r="S29" s="2">
        <f>COUNTIFS('BA History S2'!$B:$B,$A$29,'BA History S2'!K:K, 1)</f>
        <v>2</v>
      </c>
      <c r="T29" s="2">
        <f>COUNTIFS('BA History S2'!$B:$B,$A$29,'BA History S2'!L:L, 1)</f>
        <v>2</v>
      </c>
      <c r="U29" s="2">
        <f>COUNTIFS('BA History S2'!$B:$B,$A$29,'BA History S2'!M:M, 1)</f>
        <v>4</v>
      </c>
      <c r="V29" s="2">
        <f>COUNTIFS('BA History S2'!$B:$B,$A$29,'BA History S2'!N:N, 1)</f>
        <v>2</v>
      </c>
      <c r="W29" s="2">
        <f>COUNTIFS('BA History S2'!$B:$B,$A$29,'BA History S2'!O:O, 1)</f>
        <v>0</v>
      </c>
      <c r="X29" s="2">
        <f>COUNTIFS('BA History S2'!$B:$B,$A$29,'BA History S2'!P:P, 1)</f>
        <v>0</v>
      </c>
      <c r="Y29" s="2">
        <f>COUNTIFS('BA History S2'!$B:$B,$A$29,'BA History S2'!Q:Q, 1)</f>
        <v>1</v>
      </c>
      <c r="Z29" s="2">
        <f>COUNTIFS('BA History S2'!$B:$B,$A$29,'BA History S2'!R:R, 1)</f>
        <v>0</v>
      </c>
      <c r="AA29" s="2">
        <f>COUNTIFS('BA History S2'!$B:$B,$A$29,'BA History S2'!S:S, 1)</f>
        <v>1</v>
      </c>
      <c r="AB29" s="2">
        <f>COUNTIFS('BA History S2'!$B:$B,$A$29,'BA History S2'!T:T, 1)</f>
        <v>0</v>
      </c>
      <c r="AC29" s="2">
        <f>COUNTIFS('BA History S2'!$B:$B,$A$29,'BA History S2'!U:U, 1)</f>
        <v>1</v>
      </c>
      <c r="AD29" s="2">
        <f>COUNTIFS('BA History S2'!$B:$B,$A$29,'BA History S2'!V:V, 1)</f>
        <v>2</v>
      </c>
      <c r="AE29" s="2">
        <f>COUNTIFS('BA History S2'!$B:$B,$A$29,'BA History S2'!W:W, 1)</f>
        <v>0</v>
      </c>
      <c r="AF29" s="2">
        <f>COUNTIFS('BA History S2'!$B:$B,$A$29,'BA History S2'!X:X, 1)</f>
        <v>0</v>
      </c>
      <c r="AG29" s="2">
        <f>COUNTIFS('BA History S2'!$B:$B,$A$29,'BA History S2'!Y:Y, 1)</f>
        <v>3</v>
      </c>
      <c r="AH29" s="2">
        <f>COUNTIFS('BA History S2'!$B:$B,$A$29,'BA History S2'!Z:Z, 1)</f>
        <v>6</v>
      </c>
      <c r="AI29" s="2">
        <f>COUNTIFS('BA History S2'!$B:$B,$A29,'BA History S2'!AA:AA, 1)</f>
        <v>1</v>
      </c>
      <c r="AJ29" s="2">
        <f>COUNTIFS('BA History S2'!$B:$B,$A$29,'BA History S2'!AB:AB, 1)</f>
        <v>2</v>
      </c>
      <c r="AK29" s="2">
        <f>COUNTIFS('BA History S2'!$B:$B,$A$29,'BA History S2'!AC:AC, 1)</f>
        <v>6</v>
      </c>
      <c r="AL29" s="2">
        <f>COUNTIFS('BA History S2'!$B:$B,$A$29,'BA History S2'!AD:AD, 1)</f>
        <v>3</v>
      </c>
      <c r="AM29" s="2">
        <f>COUNTIFS('BA History S2'!$B:$B,$A$29,'BA History S2'!AE:AE, 1)</f>
        <v>2</v>
      </c>
      <c r="AN29" s="2">
        <f>COUNTIFS('BA History S2'!$B:$B,$A$29,'BA History S2'!AF:AF, 1)</f>
        <v>1</v>
      </c>
      <c r="AO29" s="2">
        <f>COUNTIFS('BA History S2'!$B:$B,$A$29,'BA History S2'!AG:AG, 1)</f>
        <v>3</v>
      </c>
    </row>
    <row r="30" spans="1:41" x14ac:dyDescent="0.25">
      <c r="A30" s="2" t="s">
        <v>13</v>
      </c>
      <c r="B30" s="2" t="s">
        <v>79</v>
      </c>
      <c r="C30" s="2" t="s">
        <v>79</v>
      </c>
      <c r="D30" s="2">
        <v>1</v>
      </c>
      <c r="E30" s="2"/>
      <c r="F30" s="2"/>
      <c r="G30" s="34">
        <f>SUMIFS('BA History S2'!C:C,'BA History S2'!B:B,A30)</f>
        <v>516</v>
      </c>
      <c r="H30" s="66">
        <f>AVERAGEIFS('BA History S2'!C:C,'BA History S2'!B:B,A30)</f>
        <v>18.428571428571427</v>
      </c>
      <c r="I30" s="35">
        <f t="array" ref="I30">MAX(IF('BA History S2'!B:B=A30, 'BA History S2'!C:C))</f>
        <v>38</v>
      </c>
      <c r="J30" s="34">
        <f>COUNTIFS('BA History S2'!B:B,A30,'BA History S2'!D:D, 1)</f>
        <v>11</v>
      </c>
      <c r="K30" s="2">
        <f>COUNTIFS('BA History S2'!B:B,A30,'BA History S2'!D:D, 0)</f>
        <v>17</v>
      </c>
      <c r="L30" s="75">
        <f>LOOKUP(2, 1/('BA History S2'!$B:$B=A30), 'BA History S2'!$AK:$AK)</f>
        <v>0.39285714285714285</v>
      </c>
      <c r="M30" s="34">
        <f>SUMIFS('BA History S2'!F:F,'BA History S2'!B:B,A30)</f>
        <v>49</v>
      </c>
      <c r="N30" s="2">
        <f>SUMIFS('BA History S2'!E:E,'BA History S2'!B:B,A30)-M30</f>
        <v>61</v>
      </c>
      <c r="O30" s="75">
        <f>LOOKUP(2, 1/('BA History S2'!$B:$B=A30), 'BA History S2'!$AI:$AI)</f>
        <v>0.43928571428571433</v>
      </c>
      <c r="P30" s="34">
        <f>SUMIFS('BA History S2'!H:H,'BA History S2'!B:B,A30)</f>
        <v>226</v>
      </c>
      <c r="Q30" s="2">
        <f>SUMIFS('BA History S2'!G:G,'BA History S2'!B:B,A30)-P30</f>
        <v>247</v>
      </c>
      <c r="R30" s="89">
        <f>LOOKUP(2, 1/('BA History S2'!$B:$B=A30), 'BA History S2'!$AJ:$AJ)</f>
        <v>0.47428571428571425</v>
      </c>
      <c r="S30" s="2">
        <f>COUNTIFS('BA History S2'!$B:$B,$A$30,'BA History S2'!K:K, 1)</f>
        <v>3</v>
      </c>
      <c r="T30" s="2">
        <f>COUNTIFS('BA History S2'!$B:$B,$A$30,'BA History S2'!L:L, 1)</f>
        <v>3</v>
      </c>
      <c r="U30" s="2">
        <f>COUNTIFS('BA History S2'!$B:$B,$A$30,'BA History S2'!M:M, 1)</f>
        <v>6</v>
      </c>
      <c r="V30" s="2">
        <f>COUNTIFS('BA History S2'!$B:$B,$A$30,'BA History S2'!N:N, 1)</f>
        <v>2</v>
      </c>
      <c r="W30" s="2">
        <f>COUNTIFS('BA History S2'!$B:$B,$A$30,'BA History S2'!O:O, 1)</f>
        <v>3</v>
      </c>
      <c r="X30" s="2">
        <f>COUNTIFS('BA History S2'!$B:$B,$A$30,'BA History S2'!P:P, 1)</f>
        <v>0</v>
      </c>
      <c r="Y30" s="2">
        <f>COUNTIFS('BA History S2'!$B:$B,$A$30,'BA History S2'!Q:Q, 1)</f>
        <v>1</v>
      </c>
      <c r="Z30" s="2">
        <f>COUNTIFS('BA History S2'!$B:$B,$A$30,'BA History S2'!R:R, 1)</f>
        <v>1</v>
      </c>
      <c r="AA30" s="2">
        <f>COUNTIFS('BA History S2'!$B:$B,$A$30,'BA History S2'!S:S, 1)</f>
        <v>1</v>
      </c>
      <c r="AB30" s="2">
        <f>COUNTIFS('BA History S2'!$B:$B,$A$30,'BA History S2'!T:T, 1)</f>
        <v>0</v>
      </c>
      <c r="AC30" s="2">
        <f>COUNTIFS('BA History S2'!$B:$B,$A$30,'BA History S2'!U:U, 1)</f>
        <v>2</v>
      </c>
      <c r="AD30" s="2">
        <f>COUNTIFS('BA History S2'!$B:$B,$A$30,'BA History S2'!V:V, 1)</f>
        <v>2</v>
      </c>
      <c r="AE30" s="2">
        <f>COUNTIFS('BA History S2'!$B:$B,$A$30,'BA History S2'!W:W, 1)</f>
        <v>1</v>
      </c>
      <c r="AF30" s="2">
        <f>COUNTIFS('BA History S2'!$B:$B,$A$30,'BA History S2'!X:X, 1)</f>
        <v>0</v>
      </c>
      <c r="AG30" s="2">
        <f>COUNTIFS('BA History S2'!$B:$B,$A$30,'BA History S2'!Y:Y, 1)</f>
        <v>2</v>
      </c>
      <c r="AH30" s="2">
        <f>COUNTIFS('BA History S2'!$B:$B,$A$30,'BA History S2'!Z:Z, 1)</f>
        <v>4</v>
      </c>
      <c r="AI30" s="2">
        <f>COUNTIFS('BA History S2'!$B:$B,$A30,'BA History S2'!AA:AA, 1)</f>
        <v>0</v>
      </c>
      <c r="AJ30" s="2">
        <f>COUNTIFS('BA History S2'!$B:$B,$A$30,'BA History S2'!AB:AB, 1)</f>
        <v>1</v>
      </c>
      <c r="AK30" s="2">
        <f>COUNTIFS('BA History S2'!$B:$B,$A$30,'BA History S2'!AC:AC, 1)</f>
        <v>8</v>
      </c>
      <c r="AL30" s="2">
        <f>COUNTIFS('BA History S2'!$B:$B,$A$30,'BA History S2'!AD:AD, 1)</f>
        <v>4</v>
      </c>
      <c r="AM30" s="2">
        <f>COUNTIFS('BA History S2'!$B:$B,$A$30,'BA History S2'!AE:AE, 1)</f>
        <v>3</v>
      </c>
      <c r="AN30" s="2">
        <f>COUNTIFS('BA History S2'!$B:$B,$A$30,'BA History S2'!AF:AF, 1)</f>
        <v>1</v>
      </c>
      <c r="AO30" s="2">
        <f>COUNTIFS('BA History S2'!$B:$B,$A$30,'BA History S2'!AG:AG, 1)</f>
        <v>1</v>
      </c>
    </row>
    <row r="31" spans="1:41" x14ac:dyDescent="0.25">
      <c r="A31" s="2" t="s">
        <v>2</v>
      </c>
      <c r="B31" s="1" t="s">
        <v>158</v>
      </c>
      <c r="C31" s="2" t="s">
        <v>79</v>
      </c>
      <c r="D31" s="1">
        <v>2</v>
      </c>
      <c r="E31" s="1">
        <v>1</v>
      </c>
      <c r="G31" s="34">
        <f>SUMIFS('BA History S2'!C:C,'BA History S2'!B:B,A31)</f>
        <v>755</v>
      </c>
      <c r="H31" s="66">
        <f>AVERAGEIFS('BA History S2'!C:C,'BA History S2'!B:B,A31)</f>
        <v>24.35483870967742</v>
      </c>
      <c r="I31" s="35">
        <f t="array" ref="I31">MAX(IF('BA History S2'!B:B=A31, 'BA History S2'!C:C))</f>
        <v>50</v>
      </c>
      <c r="J31" s="34">
        <f>COUNTIFS('BA History S2'!B:B,A31,'BA History S2'!D:D, 1)</f>
        <v>13</v>
      </c>
      <c r="K31" s="2">
        <f>COUNTIFS('BA History S2'!B:B,A31,'BA History S2'!D:D, 0)</f>
        <v>18</v>
      </c>
      <c r="L31" s="75">
        <f>LOOKUP(2, 1/('BA History S2'!$B:$B=A31), 'BA History S2'!$AK:$AK)</f>
        <v>0.41935483870967744</v>
      </c>
      <c r="M31" s="34">
        <f>SUMIFS('BA History S2'!F:F,'BA History S2'!B:B,A31)</f>
        <v>59</v>
      </c>
      <c r="N31" s="2">
        <f>SUMIFS('BA History S2'!E:E,'BA History S2'!B:B,A31)-M31</f>
        <v>68</v>
      </c>
      <c r="O31" s="75">
        <f>LOOKUP(2, 1/('BA History S2'!$B:$B=A31), 'BA History S2'!$AI:$AI)</f>
        <v>0.45806451612903226</v>
      </c>
      <c r="P31" s="34">
        <f>SUMIFS('BA History S2'!H:H,'BA History S2'!B:B,A31)</f>
        <v>272</v>
      </c>
      <c r="Q31" s="2">
        <f>SUMIFS('BA History S2'!G:G,'BA History S2'!B:B,A31)-P31</f>
        <v>267</v>
      </c>
      <c r="R31" s="89">
        <f>LOOKUP(2, 1/('BA History S2'!$B:$B=A31), 'BA History S2'!$AJ:$AJ)</f>
        <v>0.50419354838709673</v>
      </c>
      <c r="S31" s="2">
        <f>COUNTIFS('BA History S2'!$B:$B,$A$31,'BA History S2'!K:K, 1)</f>
        <v>4</v>
      </c>
      <c r="T31" s="2">
        <f>COUNTIFS('BA History S2'!$B:$B,$A$31,'BA History S2'!L:L, 1)</f>
        <v>2</v>
      </c>
      <c r="U31" s="2">
        <f>COUNTIFS('BA History S2'!$B:$B,$A$31,'BA History S2'!M:M, 1)</f>
        <v>4</v>
      </c>
      <c r="V31" s="2">
        <f>COUNTIFS('BA History S2'!$B:$B,$A$31,'BA History S2'!N:N, 1)</f>
        <v>5</v>
      </c>
      <c r="W31" s="2">
        <f>COUNTIFS('BA History S2'!$B:$B,$A$31,'BA History S2'!O:O, 1)</f>
        <v>2</v>
      </c>
      <c r="X31" s="2">
        <f>COUNTIFS('BA History S2'!$B:$B,$A$31,'BA History S2'!P:P, 1)</f>
        <v>0</v>
      </c>
      <c r="Y31" s="2">
        <f>COUNTIFS('BA History S2'!$B:$B,$A$31,'BA History S2'!Q:Q, 1)</f>
        <v>1</v>
      </c>
      <c r="Z31" s="2">
        <f>COUNTIFS('BA History S2'!$B:$B,$A$31,'BA History S2'!R:R, 1)</f>
        <v>2</v>
      </c>
      <c r="AA31" s="2">
        <f>COUNTIFS('BA History S2'!$B:$B,$A$31,'BA History S2'!S:S, 1)</f>
        <v>2</v>
      </c>
      <c r="AB31" s="2">
        <f>COUNTIFS('BA History S2'!$B:$B,$A$31,'BA History S2'!T:T, 1)</f>
        <v>0</v>
      </c>
      <c r="AC31" s="2">
        <f>COUNTIFS('BA History S2'!$B:$B,$A$31,'BA History S2'!U:U, 1)</f>
        <v>4</v>
      </c>
      <c r="AD31" s="2">
        <f>COUNTIFS('BA History S2'!$B:$B,$A$31,'BA History S2'!V:V, 1)</f>
        <v>2</v>
      </c>
      <c r="AE31" s="2">
        <f>COUNTIFS('BA History S2'!$B:$B,$A$31,'BA History S2'!W:W, 1)</f>
        <v>0</v>
      </c>
      <c r="AF31" s="2">
        <f>COUNTIFS('BA History S2'!$B:$B,$A$31,'BA History S2'!X:X, 1)</f>
        <v>0</v>
      </c>
      <c r="AG31" s="2">
        <f>COUNTIFS('BA History S2'!$B:$B,$A$31,'BA History S2'!Y:Y, 1)</f>
        <v>2</v>
      </c>
      <c r="AH31" s="2">
        <f>COUNTIFS('BA History S2'!$B:$B,$A$31,'BA History S2'!Z:Z, 1)</f>
        <v>4</v>
      </c>
      <c r="AI31" s="2">
        <f>COUNTIFS('BA History S2'!$B:$B,$A31,'BA History S2'!AA:AA, 1)</f>
        <v>1</v>
      </c>
      <c r="AJ31" s="2">
        <f>COUNTIFS('BA History S2'!$B:$B,$A$31,'BA History S2'!AB:AB, 1)</f>
        <v>1</v>
      </c>
      <c r="AK31" s="2">
        <f>COUNTIFS('BA History S2'!$B:$B,$A$31,'BA History S2'!AC:AC, 1)</f>
        <v>11</v>
      </c>
      <c r="AL31" s="2">
        <f>COUNTIFS('BA History S2'!$B:$B,$A$31,'BA History S2'!AD:AD, 1)</f>
        <v>2</v>
      </c>
      <c r="AM31" s="2">
        <f>COUNTIFS('BA History S2'!$B:$B,$A$31,'BA History S2'!AE:AE, 1)</f>
        <v>7</v>
      </c>
      <c r="AN31" s="2">
        <f>COUNTIFS('BA History S2'!$B:$B,$A$31,'BA History S2'!AF:AF, 1)</f>
        <v>0</v>
      </c>
      <c r="AO31" s="2">
        <f>COUNTIFS('BA History S2'!$B:$B,$A$31,'BA History S2'!AG:AG, 1)</f>
        <v>3</v>
      </c>
    </row>
    <row r="32" spans="1:41" x14ac:dyDescent="0.25">
      <c r="A32" s="2" t="s">
        <v>54</v>
      </c>
      <c r="B32" s="2" t="s">
        <v>79</v>
      </c>
      <c r="C32" s="2" t="s">
        <v>79</v>
      </c>
      <c r="D32" s="2">
        <v>3</v>
      </c>
      <c r="E32" s="2">
        <v>1</v>
      </c>
      <c r="F32" s="2"/>
      <c r="G32" s="34">
        <f>SUMIFS('BA History S2'!C:C,'BA History S2'!B:B,A32)</f>
        <v>710</v>
      </c>
      <c r="H32" s="66">
        <f>AVERAGEIFS('BA History S2'!C:C,'BA History S2'!B:B,A32)</f>
        <v>22.1875</v>
      </c>
      <c r="I32" s="35">
        <f t="array" ref="I32">MAX(IF('BA History S2'!B:B=A32, 'BA History S2'!C:C))</f>
        <v>47</v>
      </c>
      <c r="J32" s="34">
        <f>COUNTIFS('BA History S2'!B:B,A32,'BA History S2'!D:D, 1)</f>
        <v>16</v>
      </c>
      <c r="K32" s="2">
        <f>COUNTIFS('BA History S2'!B:B,A32,'BA History S2'!D:D, 0)</f>
        <v>16</v>
      </c>
      <c r="L32" s="75">
        <f>LOOKUP(2, 1/('BA History S2'!$B:$B=A32), 'BA History S2'!$AK:$AK)</f>
        <v>0.5</v>
      </c>
      <c r="M32" s="34">
        <f>SUMIFS('BA History S2'!F:F,'BA History S2'!B:B,A32)</f>
        <v>65</v>
      </c>
      <c r="N32" s="2">
        <f>SUMIFS('BA History S2'!E:E,'BA History S2'!B:B,A32)-M32</f>
        <v>64</v>
      </c>
      <c r="O32" s="75">
        <f>LOOKUP(2, 1/('BA History S2'!$B:$B=A32), 'BA History S2'!$AI:$AI)</f>
        <v>0.49843750000000003</v>
      </c>
      <c r="P32" s="34">
        <f>SUMIFS('BA History S2'!H:H,'BA History S2'!B:B,A32)</f>
        <v>271</v>
      </c>
      <c r="Q32" s="2">
        <f>SUMIFS('BA History S2'!G:G,'BA History S2'!B:B,A32)-P32</f>
        <v>265</v>
      </c>
      <c r="R32" s="89">
        <f>LOOKUP(2, 1/('BA History S2'!$B:$B=A32), 'BA History S2'!$AJ:$AJ)</f>
        <v>0.50406249999999997</v>
      </c>
      <c r="S32" s="2">
        <f>COUNTIFS('BA History S2'!$B:$B,$A$32,'BA History S2'!K:K, 1)</f>
        <v>4</v>
      </c>
      <c r="T32" s="2">
        <f>COUNTIFS('BA History S2'!$B:$B,$A$32,'BA History S2'!L:L, 1)</f>
        <v>5</v>
      </c>
      <c r="U32" s="2">
        <f>COUNTIFS('BA History S2'!$B:$B,$A$32,'BA History S2'!M:M, 1)</f>
        <v>7</v>
      </c>
      <c r="V32" s="2">
        <f>COUNTIFS('BA History S2'!$B:$B,$A$32,'BA History S2'!N:N, 1)</f>
        <v>3</v>
      </c>
      <c r="W32" s="2">
        <f>COUNTIFS('BA History S2'!$B:$B,$A$32,'BA History S2'!O:O, 1)</f>
        <v>3</v>
      </c>
      <c r="X32" s="2">
        <f>COUNTIFS('BA History S2'!$B:$B,$A$32,'BA History S2'!P:P, 1)</f>
        <v>1</v>
      </c>
      <c r="Y32" s="2">
        <f>COUNTIFS('BA History S2'!$B:$B,$A$32,'BA History S2'!Q:Q, 1)</f>
        <v>1</v>
      </c>
      <c r="Z32" s="2">
        <f>COUNTIFS('BA History S2'!$B:$B,$A$32,'BA History S2'!R:R, 1)</f>
        <v>1</v>
      </c>
      <c r="AA32" s="2">
        <f>COUNTIFS('BA History S2'!$B:$B,$A$32,'BA History S2'!S:S, 1)</f>
        <v>1</v>
      </c>
      <c r="AB32" s="2">
        <f>COUNTIFS('BA History S2'!$B:$B,$A$32,'BA History S2'!T:T, 1)</f>
        <v>0</v>
      </c>
      <c r="AC32" s="2">
        <f>COUNTIFS('BA History S2'!$B:$B,$A$32,'BA History S2'!U:U, 1)</f>
        <v>2</v>
      </c>
      <c r="AD32" s="2">
        <f>COUNTIFS('BA History S2'!$B:$B,$A$32,'BA History S2'!V:V, 1)</f>
        <v>4</v>
      </c>
      <c r="AE32" s="2">
        <f>COUNTIFS('BA History S2'!$B:$B,$A$32,'BA History S2'!W:W, 1)</f>
        <v>1</v>
      </c>
      <c r="AF32" s="2">
        <f>COUNTIFS('BA History S2'!$B:$B,$A$32,'BA History S2'!X:X, 1)</f>
        <v>0</v>
      </c>
      <c r="AG32" s="2">
        <f>COUNTIFS('BA History S2'!$B:$B,$A$32,'BA History S2'!Y:Y, 1)</f>
        <v>2</v>
      </c>
      <c r="AH32" s="2">
        <f>COUNTIFS('BA History S2'!$B:$B,$A$32,'BA History S2'!Z:Z, 1)</f>
        <v>8</v>
      </c>
      <c r="AI32" s="2">
        <f>COUNTIFS('BA History S2'!$B:$B,$A32,'BA History S2'!AA:AA, 1)</f>
        <v>0</v>
      </c>
      <c r="AJ32" s="2">
        <f>COUNTIFS('BA History S2'!$B:$B,$A$32,'BA History S2'!AB:AB, 1)</f>
        <v>2</v>
      </c>
      <c r="AK32" s="2">
        <f>COUNTIFS('BA History S2'!$B:$B,$A$32,'BA History S2'!AC:AC, 1)</f>
        <v>5</v>
      </c>
      <c r="AL32" s="2">
        <f>COUNTIFS('BA History S2'!$B:$B,$A$32,'BA History S2'!AD:AD, 1)</f>
        <v>4</v>
      </c>
      <c r="AM32" s="2">
        <f>COUNTIFS('BA History S2'!$B:$B,$A$32,'BA History S2'!AE:AE, 1)</f>
        <v>4</v>
      </c>
      <c r="AN32" s="2">
        <f>COUNTIFS('BA History S2'!$B:$B,$A$32,'BA History S2'!AF:AF, 1)</f>
        <v>1</v>
      </c>
      <c r="AO32" s="2">
        <f>COUNTIFS('BA History S2'!$B:$B,$A$32,'BA History S2'!AG:AG, 1)</f>
        <v>6</v>
      </c>
    </row>
    <row r="33" spans="1:41" x14ac:dyDescent="0.25">
      <c r="A33" s="2" t="s">
        <v>5</v>
      </c>
      <c r="B33" s="1" t="s">
        <v>158</v>
      </c>
      <c r="C33" s="2" t="s">
        <v>79</v>
      </c>
      <c r="D33" s="1">
        <v>1</v>
      </c>
      <c r="E33" s="1">
        <v>1</v>
      </c>
      <c r="G33" s="34">
        <f>SUMIFS('BA History S2'!C:C,'BA History S2'!B:B,A33)</f>
        <v>515</v>
      </c>
      <c r="H33" s="66">
        <f>AVERAGEIFS('BA History S2'!C:C,'BA History S2'!B:B,A33)</f>
        <v>18.392857142857142</v>
      </c>
      <c r="I33" s="35">
        <f t="array" ref="I33">MAX(IF('BA History S2'!B:B=A33, 'BA History S2'!C:C))</f>
        <v>37</v>
      </c>
      <c r="J33" s="34">
        <f>COUNTIFS('BA History S2'!B:B,A33,'BA History S2'!D:D, 1)</f>
        <v>13</v>
      </c>
      <c r="K33" s="2">
        <f>COUNTIFS('BA History S2'!B:B,A33,'BA History S2'!D:D, 0)</f>
        <v>15</v>
      </c>
      <c r="L33" s="75">
        <f>LOOKUP(2, 1/('BA History S2'!$B:$B=A33), 'BA History S2'!$AK:$AK)</f>
        <v>0.4642857142857143</v>
      </c>
      <c r="M33" s="34">
        <f>SUMIFS('BA History S2'!F:F,'BA History S2'!B:B,A33)</f>
        <v>54</v>
      </c>
      <c r="N33" s="2">
        <f>SUMIFS('BA History S2'!E:E,'BA History S2'!B:B,A33)-M33</f>
        <v>61</v>
      </c>
      <c r="O33" s="75">
        <f>LOOKUP(2, 1/('BA History S2'!$B:$B=A33), 'BA History S2'!$AI:$AI)</f>
        <v>0.4553571428571429</v>
      </c>
      <c r="P33" s="34">
        <f>SUMIFS('BA History S2'!H:H,'BA History S2'!B:B,A33)</f>
        <v>232</v>
      </c>
      <c r="Q33" s="2">
        <f>SUMIFS('BA History S2'!G:G,'BA History S2'!B:B,A33)-P33</f>
        <v>249</v>
      </c>
      <c r="R33" s="89">
        <f>LOOKUP(2, 1/('BA History S2'!$B:$B=A33), 'BA History S2'!$AJ:$AJ)</f>
        <v>0.47642857142857148</v>
      </c>
      <c r="S33" s="2">
        <f>COUNTIFS('BA History S2'!$B:$B,$A$33,'BA History S2'!K:K, 1)</f>
        <v>2</v>
      </c>
      <c r="T33" s="2">
        <f>COUNTIFS('BA History S2'!$B:$B,$A$33,'BA History S2'!L:L, 1)</f>
        <v>5</v>
      </c>
      <c r="U33" s="2">
        <f>COUNTIFS('BA History S2'!$B:$B,$A$33,'BA History S2'!M:M, 1)</f>
        <v>7</v>
      </c>
      <c r="V33" s="2">
        <f>COUNTIFS('BA History S2'!$B:$B,$A$33,'BA History S2'!N:N, 1)</f>
        <v>7</v>
      </c>
      <c r="W33" s="2">
        <f>COUNTIFS('BA History S2'!$B:$B,$A$33,'BA History S2'!O:O, 1)</f>
        <v>2</v>
      </c>
      <c r="X33" s="2">
        <f>COUNTIFS('BA History S2'!$B:$B,$A$33,'BA History S2'!P:P, 1)</f>
        <v>0</v>
      </c>
      <c r="Y33" s="2">
        <f>COUNTIFS('BA History S2'!$B:$B,$A$33,'BA History S2'!Q:Q, 1)</f>
        <v>1</v>
      </c>
      <c r="Z33" s="2">
        <f>COUNTIFS('BA History S2'!$B:$B,$A$33,'BA History S2'!R:R, 1)</f>
        <v>0</v>
      </c>
      <c r="AA33" s="2">
        <f>COUNTIFS('BA History S2'!$B:$B,$A$33,'BA History S2'!S:S, 1)</f>
        <v>1</v>
      </c>
      <c r="AB33" s="2">
        <f>COUNTIFS('BA History S2'!$B:$B,$A$33,'BA History S2'!T:T, 1)</f>
        <v>0</v>
      </c>
      <c r="AC33" s="2">
        <f>COUNTIFS('BA History S2'!$B:$B,$A$33,'BA History S2'!U:U, 1)</f>
        <v>0</v>
      </c>
      <c r="AD33" s="2">
        <f>COUNTIFS('BA History S2'!$B:$B,$A$33,'BA History S2'!V:V, 1)</f>
        <v>1</v>
      </c>
      <c r="AE33" s="2">
        <f>COUNTIFS('BA History S2'!$B:$B,$A$33,'BA History S2'!W:W, 1)</f>
        <v>0</v>
      </c>
      <c r="AF33" s="2">
        <f>COUNTIFS('BA History S2'!$B:$B,$A$33,'BA History S2'!X:X, 1)</f>
        <v>0</v>
      </c>
      <c r="AG33" s="2">
        <f>COUNTIFS('BA History S2'!$B:$B,$A$33,'BA History S2'!Y:Y, 1)</f>
        <v>3</v>
      </c>
      <c r="AH33" s="2">
        <f>COUNTIFS('BA History S2'!$B:$B,$A$33,'BA History S2'!Z:Z, 1)</f>
        <v>8</v>
      </c>
      <c r="AI33" s="2">
        <f>COUNTIFS('BA History S2'!$B:$B,$A33,'BA History S2'!AA:AA, 1)</f>
        <v>0</v>
      </c>
      <c r="AJ33" s="2">
        <f>COUNTIFS('BA History S2'!$B:$B,$A$33,'BA History S2'!AB:AB, 1)</f>
        <v>2</v>
      </c>
      <c r="AK33" s="2">
        <f>COUNTIFS('BA History S2'!$B:$B,$A$33,'BA History S2'!AC:AC, 1)</f>
        <v>9</v>
      </c>
      <c r="AL33" s="2">
        <f>COUNTIFS('BA History S2'!$B:$B,$A$33,'BA History S2'!AD:AD, 1)</f>
        <v>1</v>
      </c>
      <c r="AM33" s="2">
        <f>COUNTIFS('BA History S2'!$B:$B,$A$33,'BA History S2'!AE:AE, 1)</f>
        <v>3</v>
      </c>
      <c r="AN33" s="2">
        <f>COUNTIFS('BA History S2'!$B:$B,$A$33,'BA History S2'!AF:AF, 1)</f>
        <v>0</v>
      </c>
      <c r="AO33" s="2">
        <f>COUNTIFS('BA History S2'!$B:$B,$A$33,'BA History S2'!AG:AG, 1)</f>
        <v>2</v>
      </c>
    </row>
    <row r="34" spans="1:41" x14ac:dyDescent="0.25">
      <c r="A34" s="2" t="s">
        <v>224</v>
      </c>
      <c r="B34" s="1" t="s">
        <v>79</v>
      </c>
      <c r="C34" s="2" t="s">
        <v>79</v>
      </c>
      <c r="G34" s="34">
        <f>SUMIFS('BA History S2'!C:C,'BA History S2'!B:B,A34)</f>
        <v>17</v>
      </c>
      <c r="H34" s="66">
        <f>AVERAGEIFS('BA History S2'!C:C,'BA History S2'!B:B,A34)</f>
        <v>8.5</v>
      </c>
      <c r="I34" s="35">
        <f t="array" ref="I34">MAX(IF('BA History S2'!B:B=A34, 'BA History S2'!C:C))</f>
        <v>10</v>
      </c>
      <c r="J34" s="34">
        <f>COUNTIFS('BA History S2'!B:B,A34,'BA History S2'!D:D, 1)</f>
        <v>1</v>
      </c>
      <c r="K34" s="2">
        <f>COUNTIFS('BA History S2'!B:B,A34,'BA History S2'!D:D, 0)</f>
        <v>1</v>
      </c>
      <c r="L34" s="75">
        <f>LOOKUP(2, 1/('BA History S2'!$B:$B=A34), 'BA History S2'!$AK:$AK)</f>
        <v>0.5</v>
      </c>
      <c r="M34" s="34">
        <f>SUMIFS('BA History S2'!F:F,'BA History S2'!B:B,A34)</f>
        <v>4</v>
      </c>
      <c r="N34" s="2">
        <f>SUMIFS('BA History S2'!E:E,'BA History S2'!B:B,A34)-M34</f>
        <v>3</v>
      </c>
      <c r="O34" s="75">
        <f>LOOKUP(2, 1/('BA History S2'!$B:$B=A34), 'BA History S2'!$AI:$AI)</f>
        <v>0.625</v>
      </c>
      <c r="P34" s="34">
        <f>SUMIFS('BA History S2'!H:H,'BA History S2'!B:B,A34)</f>
        <v>17</v>
      </c>
      <c r="Q34" s="2">
        <f>SUMIFS('BA History S2'!G:G,'BA History S2'!B:B,A34)-P34</f>
        <v>16</v>
      </c>
      <c r="R34" s="89">
        <f>LOOKUP(2, 1/('BA History S2'!$B:$B=A34), 'BA History S2'!$AJ:$AJ)</f>
        <v>0.53</v>
      </c>
      <c r="S34" s="2">
        <f>COUNTIFS('BA History S2'!$B:$B,$A$34,'BA History S2'!K:K, 1)</f>
        <v>0</v>
      </c>
      <c r="T34" s="2">
        <f>COUNTIFS('BA History S2'!$B:$B,$A$34,'BA History S2'!L:L, 1)</f>
        <v>0</v>
      </c>
      <c r="U34" s="2">
        <f>COUNTIFS('BA History S2'!$B:$B,$A$34,'BA History S2'!M:M, 1)</f>
        <v>1</v>
      </c>
      <c r="V34" s="2">
        <f>COUNTIFS('BA History S2'!$B:$B,$A$34,'BA History S2'!N:N, 1)</f>
        <v>1</v>
      </c>
      <c r="W34" s="2">
        <f>COUNTIFS('BA History S2'!$B:$B,$A$34,'BA History S2'!O:O, 1)</f>
        <v>0</v>
      </c>
      <c r="X34" s="2">
        <f>COUNTIFS('BA History S2'!$B:$B,$A$34,'BA History S2'!P:P, 1)</f>
        <v>0</v>
      </c>
      <c r="Y34" s="2">
        <f>COUNTIFS('BA History S2'!$B:$B,$A$34,'BA History S2'!Q:Q, 1)</f>
        <v>0</v>
      </c>
      <c r="Z34" s="2">
        <f>COUNTIFS('BA History S2'!$B:$B,$A$34,'BA History S2'!R:R, 1)</f>
        <v>0</v>
      </c>
      <c r="AA34" s="2">
        <f>COUNTIFS('BA History S2'!$B:$B,$A$34,'BA History S2'!S:S, 1)</f>
        <v>0</v>
      </c>
      <c r="AB34" s="2">
        <f>COUNTIFS('BA History S2'!$B:$B,$A$34,'BA History S2'!T:T, 1)</f>
        <v>0</v>
      </c>
      <c r="AC34" s="2">
        <f>COUNTIFS('BA History S2'!$B:$B,$A$34,'BA History S2'!U:U, 1)</f>
        <v>0</v>
      </c>
      <c r="AD34" s="2">
        <f>COUNTIFS('BA History S2'!$B:$B,$A$34,'BA History S2'!V:V, 1)</f>
        <v>0</v>
      </c>
      <c r="AE34" s="2">
        <f>COUNTIFS('BA History S2'!$B:$B,$A$34,'BA History S2'!W:W, 1)</f>
        <v>0</v>
      </c>
      <c r="AF34" s="2">
        <f>COUNTIFS('BA History S2'!$B:$B,$A$34,'BA History S2'!X:X, 1)</f>
        <v>0</v>
      </c>
      <c r="AG34" s="2">
        <f>COUNTIFS('BA History S2'!$B:$B,$A$34,'BA History S2'!Y:Y, 1)</f>
        <v>0</v>
      </c>
      <c r="AH34" s="2">
        <f>COUNTIFS('BA History S2'!$B:$B,$A$34,'BA History S2'!Z:Z, 1)</f>
        <v>0</v>
      </c>
      <c r="AI34" s="2">
        <f>COUNTIFS('BA History S2'!$B:$B,$A$34,'BA History S2'!AA:AA, 1)</f>
        <v>0</v>
      </c>
      <c r="AJ34" s="2">
        <f>COUNTIFS('BA History S2'!$B:$B,$A$34,'BA History S2'!AB:AB, 1)</f>
        <v>0</v>
      </c>
      <c r="AK34" s="2">
        <f>COUNTIFS('BA History S2'!$B:$B,$A$34,'BA History S2'!AC:AC, 1)</f>
        <v>1</v>
      </c>
      <c r="AL34" s="2">
        <f>COUNTIFS('BA History S2'!$B:$B,$A$34,'BA History S2'!AD:AD, 1)</f>
        <v>0</v>
      </c>
      <c r="AM34" s="2">
        <f>COUNTIFS('BA History S2'!$B:$B,$A$34,'BA History S2'!AE:AE, 1)</f>
        <v>0</v>
      </c>
      <c r="AN34" s="2">
        <f>COUNTIFS('BA History S2'!$B:$B,$A$34,'BA History S2'!AF:AF, 1)</f>
        <v>0</v>
      </c>
      <c r="AO34" s="2">
        <f>COUNTIFS('BA History S2'!$B:$B,$A$34,'BA History S2'!AG:AG, 1)</f>
        <v>1</v>
      </c>
    </row>
    <row r="35" spans="1:41" x14ac:dyDescent="0.25">
      <c r="A35" s="2" t="s">
        <v>141</v>
      </c>
      <c r="B35" s="2" t="s">
        <v>79</v>
      </c>
      <c r="C35" s="2" t="s">
        <v>79</v>
      </c>
      <c r="D35" s="2">
        <v>2</v>
      </c>
      <c r="E35" s="2"/>
      <c r="F35" s="2"/>
      <c r="G35" s="34">
        <f>SUMIFS('BA History S2'!C:C,'BA History S2'!B:B,A35)</f>
        <v>766</v>
      </c>
      <c r="H35" s="66">
        <f>AVERAGEIFS('BA History S2'!C:C,'BA History S2'!B:B,A35)</f>
        <v>20.702702702702702</v>
      </c>
      <c r="I35" s="35">
        <f t="array" ref="I35">MAX(IF('BA History S2'!B:B=A35, 'BA History S2'!C:C))</f>
        <v>43</v>
      </c>
      <c r="J35" s="34">
        <f>COUNTIFS('BA History S2'!B:B,A35,'BA History S2'!D:D, 1)</f>
        <v>23</v>
      </c>
      <c r="K35" s="2">
        <f>COUNTIFS('BA History S2'!B:B,A35,'BA History S2'!D:D, 0)</f>
        <v>14</v>
      </c>
      <c r="L35" s="75">
        <f>LOOKUP(2, 1/('BA History S2'!$B:$B=A35), 'BA History S2'!$AK:$AK)</f>
        <v>0.6216216216216216</v>
      </c>
      <c r="M35" s="34">
        <f>SUMIFS('BA History S2'!F:F,'BA History S2'!B:B,A35)</f>
        <v>79</v>
      </c>
      <c r="N35" s="2">
        <f>SUMIFS('BA History S2'!E:E,'BA History S2'!B:B,A35)-M35</f>
        <v>73</v>
      </c>
      <c r="O35" s="75">
        <f>LOOKUP(2, 1/('BA History S2'!$B:$B=A35), 'BA History S2'!$AI:$AI)</f>
        <v>0.50405405405405412</v>
      </c>
      <c r="P35" s="34">
        <f>SUMIFS('BA History S2'!H:H,'BA History S2'!B:B,A35)</f>
        <v>328</v>
      </c>
      <c r="Q35" s="2">
        <f>SUMIFS('BA History S2'!G:G,'BA History S2'!B:B,A35)-P35</f>
        <v>314</v>
      </c>
      <c r="R35" s="89">
        <f>LOOKUP(2, 1/('BA History S2'!$B:$B=A35), 'BA History S2'!$AJ:$AJ)</f>
        <v>0.50567567567567573</v>
      </c>
      <c r="S35" s="2">
        <f>COUNTIFS('BA History S2'!$B:$B,$A$35,'BA History S2'!K:K, 1)</f>
        <v>6</v>
      </c>
      <c r="T35" s="2">
        <f>COUNTIFS('BA History S2'!$B:$B,$A$35,'BA History S2'!L:L, 1)</f>
        <v>2</v>
      </c>
      <c r="U35" s="2">
        <f>COUNTIFS('BA History S2'!$B:$B,$A$35,'BA History S2'!M:M, 1)</f>
        <v>5</v>
      </c>
      <c r="V35" s="2">
        <f>COUNTIFS('BA History S2'!$B:$B,$A$35,'BA History S2'!N:N, 1)</f>
        <v>10</v>
      </c>
      <c r="W35" s="2">
        <f>COUNTIFS('BA History S2'!$B:$B,$A$35,'BA History S2'!O:O, 1)</f>
        <v>1</v>
      </c>
      <c r="X35" s="2">
        <f>COUNTIFS('BA History S2'!$B:$B,$A$35,'BA History S2'!P:P, 1)</f>
        <v>0</v>
      </c>
      <c r="Y35" s="2">
        <f>COUNTIFS('BA History S2'!$B:$B,$A$35,'BA History S2'!Q:Q, 1)</f>
        <v>2</v>
      </c>
      <c r="Z35" s="2">
        <f>COUNTIFS('BA History S2'!$B:$B,$A$35,'BA History S2'!R:R, 1)</f>
        <v>1</v>
      </c>
      <c r="AA35" s="2">
        <f>COUNTIFS('BA History S2'!$B:$B,$A$35,'BA History S2'!S:S, 1)</f>
        <v>2</v>
      </c>
      <c r="AB35" s="2">
        <f>COUNTIFS('BA History S2'!$B:$B,$A$35,'BA History S2'!T:T, 1)</f>
        <v>0</v>
      </c>
      <c r="AC35" s="2">
        <f>COUNTIFS('BA History S2'!$B:$B,$A$35,'BA History S2'!U:U, 1)</f>
        <v>2</v>
      </c>
      <c r="AD35" s="2">
        <f>COUNTIFS('BA History S2'!$B:$B,$A$35,'BA History S2'!V:V, 1)</f>
        <v>4</v>
      </c>
      <c r="AE35" s="2">
        <f>COUNTIFS('BA History S2'!$B:$B,$A$35,'BA History S2'!W:W, 1)</f>
        <v>1</v>
      </c>
      <c r="AF35" s="2">
        <f>COUNTIFS('BA History S2'!$B:$B,$A$35,'BA History S2'!X:X, 1)</f>
        <v>0</v>
      </c>
      <c r="AG35" s="2">
        <f>COUNTIFS('BA History S2'!$B:$B,$A$35,'BA History S2'!Y:Y, 1)</f>
        <v>6</v>
      </c>
      <c r="AH35" s="2">
        <f>COUNTIFS('BA History S2'!$B:$B,$A$35,'BA History S2'!Z:Z, 1)</f>
        <v>8</v>
      </c>
      <c r="AI35" s="2">
        <f>COUNTIFS('BA History S2'!$B:$B,$A35,'BA History S2'!AA:AA, 1)</f>
        <v>0</v>
      </c>
      <c r="AJ35" s="2">
        <f>COUNTIFS('BA History S2'!$B:$B,$A$35,'BA History S2'!AB:AB, 1)</f>
        <v>1</v>
      </c>
      <c r="AK35" s="2">
        <f>COUNTIFS('BA History S2'!$B:$B,$A$35,'BA History S2'!AC:AC, 1)</f>
        <v>12</v>
      </c>
      <c r="AL35" s="2">
        <f>COUNTIFS('BA History S2'!$B:$B,$A$35,'BA History S2'!AD:AD, 1)</f>
        <v>4</v>
      </c>
      <c r="AM35" s="2">
        <f>COUNTIFS('BA History S2'!$B:$B,$A$35,'BA History S2'!AE:AE, 1)</f>
        <v>7</v>
      </c>
      <c r="AN35" s="2">
        <f>COUNTIFS('BA History S2'!$B:$B,$A$35,'BA History S2'!AF:AF, 1)</f>
        <v>2</v>
      </c>
      <c r="AO35" s="2">
        <f>COUNTIFS('BA History S2'!$B:$B,$A$35,'BA History S2'!AG:AG, 1)</f>
        <v>3</v>
      </c>
    </row>
    <row r="36" spans="1:41" x14ac:dyDescent="0.25">
      <c r="A36" s="2" t="s">
        <v>40</v>
      </c>
      <c r="B36" s="2" t="s">
        <v>79</v>
      </c>
      <c r="C36" s="2" t="s">
        <v>79</v>
      </c>
      <c r="D36" s="2"/>
      <c r="E36" s="2"/>
      <c r="F36" s="2"/>
      <c r="G36" s="34">
        <f>SUMIFS('BA History S2'!C:C,'BA History S2'!B:B,A36)</f>
        <v>811</v>
      </c>
      <c r="H36" s="66">
        <f>AVERAGEIFS('BA History S2'!C:C,'BA History S2'!B:B,A36)</f>
        <v>19.780487804878049</v>
      </c>
      <c r="I36" s="35">
        <f t="array" ref="I36">MAX(IF('BA History S2'!B:B=A36, 'BA History S2'!C:C))</f>
        <v>38</v>
      </c>
      <c r="J36" s="34">
        <f>COUNTIFS('BA History S2'!B:B,A36,'BA History S2'!D:D, 1)</f>
        <v>16</v>
      </c>
      <c r="K36" s="2">
        <f>COUNTIFS('BA History S2'!B:B,A36,'BA History S2'!D:D, 0)</f>
        <v>25</v>
      </c>
      <c r="L36" s="75">
        <f>LOOKUP(2, 1/('BA History S2'!$B:$B=A36), 'BA History S2'!$AK:$AK)</f>
        <v>0.3902439024390244</v>
      </c>
      <c r="M36" s="34">
        <f>SUMIFS('BA History S2'!F:F,'BA History S2'!B:B,A36)</f>
        <v>77</v>
      </c>
      <c r="N36" s="2">
        <f>SUMIFS('BA History S2'!E:E,'BA History S2'!B:B,A36)-M36</f>
        <v>92</v>
      </c>
      <c r="O36" s="75">
        <f>LOOKUP(2, 1/('BA History S2'!$B:$B=A36), 'BA History S2'!$AI:$AI)</f>
        <v>0.44634146341463415</v>
      </c>
      <c r="P36" s="34">
        <f>SUMIFS('BA History S2'!H:H,'BA History S2'!B:B,A36)</f>
        <v>338</v>
      </c>
      <c r="Q36" s="2">
        <f>SUMIFS('BA History S2'!G:G,'BA History S2'!B:B,A36)-P36</f>
        <v>365</v>
      </c>
      <c r="R36" s="89">
        <f>LOOKUP(2, 1/('BA History S2'!$B:$B=A36), 'BA History S2'!$AJ:$AJ)</f>
        <v>0.47512195121951212</v>
      </c>
      <c r="S36" s="2">
        <f>COUNTIFS('BA History S2'!$B:$B,$A$36,'BA History S2'!K:K, 1)</f>
        <v>3</v>
      </c>
      <c r="T36" s="2">
        <f>COUNTIFS('BA History S2'!$B:$B,$A$36,'BA History S2'!L:L, 1)</f>
        <v>4</v>
      </c>
      <c r="U36" s="2">
        <f>COUNTIFS('BA History S2'!$B:$B,$A$36,'BA History S2'!M:M, 1)</f>
        <v>7</v>
      </c>
      <c r="V36" s="2">
        <f>COUNTIFS('BA History S2'!$B:$B,$A$36,'BA History S2'!N:N, 1)</f>
        <v>7</v>
      </c>
      <c r="W36" s="2">
        <f>COUNTIFS('BA History S2'!$B:$B,$A$36,'BA History S2'!O:O, 1)</f>
        <v>2</v>
      </c>
      <c r="X36" s="2">
        <f>COUNTIFS('BA History S2'!$B:$B,$A$36,'BA History S2'!P:P, 1)</f>
        <v>0</v>
      </c>
      <c r="Y36" s="2">
        <f>COUNTIFS('BA History S2'!$B:$B,$A$36,'BA History S2'!Q:Q, 1)</f>
        <v>1</v>
      </c>
      <c r="Z36" s="2">
        <f>COUNTIFS('BA History S2'!$B:$B,$A$36,'BA History S2'!R:R, 1)</f>
        <v>1</v>
      </c>
      <c r="AA36" s="2">
        <f>COUNTIFS('BA History S2'!$B:$B,$A$36,'BA History S2'!S:S, 1)</f>
        <v>2</v>
      </c>
      <c r="AB36" s="2">
        <f>COUNTIFS('BA History S2'!$B:$B,$A$36,'BA History S2'!T:T, 1)</f>
        <v>0</v>
      </c>
      <c r="AC36" s="2">
        <f>COUNTIFS('BA History S2'!$B:$B,$A$36,'BA History S2'!U:U, 1)</f>
        <v>3</v>
      </c>
      <c r="AD36" s="2">
        <f>COUNTIFS('BA History S2'!$B:$B,$A$36,'BA History S2'!V:V, 1)</f>
        <v>5</v>
      </c>
      <c r="AE36" s="2">
        <f>COUNTIFS('BA History S2'!$B:$B,$A$36,'BA History S2'!W:W, 1)</f>
        <v>0</v>
      </c>
      <c r="AF36" s="2">
        <f>COUNTIFS('BA History S2'!$B:$B,$A$36,'BA History S2'!X:X, 1)</f>
        <v>0</v>
      </c>
      <c r="AG36" s="2">
        <f>COUNTIFS('BA History S2'!$B:$B,$A$36,'BA History S2'!Y:Y, 1)</f>
        <v>3</v>
      </c>
      <c r="AH36" s="2">
        <f>COUNTIFS('BA History S2'!$B:$B,$A$36,'BA History S2'!Z:Z, 1)</f>
        <v>10</v>
      </c>
      <c r="AI36" s="2">
        <f>COUNTIFS('BA History S2'!$B:$B,$A36,'BA History S2'!AA:AA, 1)</f>
        <v>0</v>
      </c>
      <c r="AJ36" s="2">
        <f>COUNTIFS('BA History S2'!$B:$B,$A$36,'BA History S2'!AB:AB, 1)</f>
        <v>1</v>
      </c>
      <c r="AK36" s="2">
        <f>COUNTIFS('BA History S2'!$B:$B,$A$36,'BA History S2'!AC:AC, 1)</f>
        <v>5</v>
      </c>
      <c r="AL36" s="2">
        <f>COUNTIFS('BA History S2'!$B:$B,$A$36,'BA History S2'!AD:AD, 1)</f>
        <v>3</v>
      </c>
      <c r="AM36" s="2">
        <f>COUNTIFS('BA History S2'!$B:$B,$A$36,'BA History S2'!AE:AE, 1)</f>
        <v>9</v>
      </c>
      <c r="AN36" s="2">
        <f>COUNTIFS('BA History S2'!$B:$B,$A$36,'BA History S2'!AF:AF, 1)</f>
        <v>1</v>
      </c>
      <c r="AO36" s="2">
        <f>COUNTIFS('BA History S2'!$B:$B,$A$36,'BA History S2'!AG:AG, 1)</f>
        <v>10</v>
      </c>
    </row>
    <row r="37" spans="1:41" x14ac:dyDescent="0.25">
      <c r="A37" s="2" t="s">
        <v>166</v>
      </c>
      <c r="B37" s="2" t="s">
        <v>79</v>
      </c>
      <c r="C37" s="2" t="s">
        <v>79</v>
      </c>
      <c r="D37" s="2">
        <v>1</v>
      </c>
      <c r="E37" s="2"/>
      <c r="F37" s="2"/>
      <c r="G37" s="34">
        <f>SUMIFS('BA History S2'!C:C,'BA History S2'!B:B,A37)</f>
        <v>40</v>
      </c>
      <c r="H37" s="66">
        <f>AVERAGEIFS('BA History S2'!C:C,'BA History S2'!B:B,A37)</f>
        <v>10</v>
      </c>
      <c r="I37" s="35">
        <f t="array" ref="I37">MAX(IF('BA History S2'!B:B=A37, 'BA History S2'!C:C))</f>
        <v>21</v>
      </c>
      <c r="J37" s="34">
        <f>COUNTIFS('BA History S2'!B:B,A37,'BA History S2'!D:D, 1)</f>
        <v>3</v>
      </c>
      <c r="K37" s="2">
        <f>COUNTIFS('BA History S2'!B:B,A37,'BA History S2'!D:D, 0)</f>
        <v>1</v>
      </c>
      <c r="L37" s="75">
        <f>LOOKUP(2, 1/('BA History S2'!$B:$B=A37), 'BA History S2'!$AK:$AK)</f>
        <v>0.75</v>
      </c>
      <c r="M37" s="34">
        <f>SUMIFS('BA History S2'!F:F,'BA History S2'!B:B,A37)</f>
        <v>9</v>
      </c>
      <c r="N37" s="2">
        <f>SUMIFS('BA History S2'!E:E,'BA History S2'!B:B,A37)-M37</f>
        <v>8</v>
      </c>
      <c r="O37" s="75">
        <f>LOOKUP(2, 1/('BA History S2'!$B:$B=A37), 'BA History S2'!$AI:$AI)</f>
        <v>0.48750000000000004</v>
      </c>
      <c r="P37" s="34">
        <f>SUMIFS('BA History S2'!H:H,'BA History S2'!B:B,A37)</f>
        <v>38</v>
      </c>
      <c r="Q37" s="2">
        <f>SUMIFS('BA History S2'!G:G,'BA History S2'!B:B,A37)-P37</f>
        <v>35</v>
      </c>
      <c r="R37" s="89">
        <f>LOOKUP(2, 1/('BA History S2'!$B:$B=A37), 'BA History S2'!$AJ:$AJ)</f>
        <v>0.49249999999999999</v>
      </c>
      <c r="S37" s="2">
        <f>COUNTIFS('BA History S2'!$B:$B,$A$37,'BA History S2'!K:K, 1)</f>
        <v>1</v>
      </c>
      <c r="T37" s="2">
        <f>COUNTIFS('BA History S2'!$B:$B,$A$37,'BA History S2'!L:L, 1)</f>
        <v>0</v>
      </c>
      <c r="U37" s="2">
        <f>COUNTIFS('BA History S2'!$B:$B,$A$37,'BA History S2'!M:M, 1)</f>
        <v>1</v>
      </c>
      <c r="V37" s="2">
        <f>COUNTIFS('BA History S2'!$B:$B,$A$37,'BA History S2'!N:N, 1)</f>
        <v>1</v>
      </c>
      <c r="W37" s="2">
        <f>COUNTIFS('BA History S2'!$B:$B,$A$37,'BA History S2'!O:O, 1)</f>
        <v>0</v>
      </c>
      <c r="X37" s="2">
        <f>COUNTIFS('BA History S2'!$B:$B,$A$37,'BA History S2'!P:P, 1)</f>
        <v>0</v>
      </c>
      <c r="Y37" s="2">
        <f>COUNTIFS('BA History S2'!$B:$B,$A$37,'BA History S2'!Q:Q, 1)</f>
        <v>0</v>
      </c>
      <c r="Z37" s="2">
        <f>COUNTIFS('BA History S2'!$B:$B,$A$37,'BA History S2'!R:R, 1)</f>
        <v>0</v>
      </c>
      <c r="AA37" s="2">
        <f>COUNTIFS('BA History S2'!$B:$B,$A$37,'BA History S2'!S:S, 1)</f>
        <v>0</v>
      </c>
      <c r="AB37" s="2">
        <f>COUNTIFS('BA History S2'!$B:$B,$A$37,'BA History S2'!T:T, 1)</f>
        <v>0</v>
      </c>
      <c r="AC37" s="2">
        <f>COUNTIFS('BA History S2'!$B:$B,$A$37,'BA History S2'!U:U, 1)</f>
        <v>0</v>
      </c>
      <c r="AD37" s="2">
        <f>COUNTIFS('BA History S2'!$B:$B,$A$37,'BA History S2'!V:V, 1)</f>
        <v>0</v>
      </c>
      <c r="AE37" s="2">
        <f>COUNTIFS('BA History S2'!$B:$B,$A$37,'BA History S2'!W:W, 1)</f>
        <v>0</v>
      </c>
      <c r="AF37" s="2">
        <f>COUNTIFS('BA History S2'!$B:$B,$A$37,'BA History S2'!X:X, 1)</f>
        <v>0</v>
      </c>
      <c r="AG37" s="2">
        <f>COUNTIFS('BA History S2'!$B:$B,$A$37,'BA History S2'!Y:Y, 1)</f>
        <v>1</v>
      </c>
      <c r="AH37" s="2">
        <f>COUNTIFS('BA History S2'!$B:$B,$A$37,'BA History S2'!Z:Z, 1)</f>
        <v>2</v>
      </c>
      <c r="AI37" s="2">
        <f>COUNTIFS('BA History S2'!$B:$B,$A37,'BA History S2'!AA:AA, 1)</f>
        <v>0</v>
      </c>
      <c r="AJ37" s="2">
        <f>COUNTIFS('BA History S2'!$B:$B,$A$37,'BA History S2'!AB:AB, 1)</f>
        <v>0</v>
      </c>
      <c r="AK37" s="2">
        <f>COUNTIFS('BA History S2'!$B:$B,$A$37,'BA History S2'!AC:AC, 1)</f>
        <v>1</v>
      </c>
      <c r="AL37" s="2">
        <f>COUNTIFS('BA History S2'!$B:$B,$A$37,'BA History S2'!AD:AD, 1)</f>
        <v>0</v>
      </c>
      <c r="AM37" s="2">
        <f>COUNTIFS('BA History S2'!$B:$B,$A$37,'BA History S2'!AE:AE, 1)</f>
        <v>1</v>
      </c>
      <c r="AN37" s="2">
        <f>COUNTIFS('BA History S2'!$B:$B,$A$37,'BA History S2'!AF:AF, 1)</f>
        <v>0</v>
      </c>
      <c r="AO37" s="2">
        <f>COUNTIFS('BA History S2'!$B:$B,$A$37,'BA History S2'!AG:AG, 1)</f>
        <v>1</v>
      </c>
    </row>
    <row r="38" spans="1:41" x14ac:dyDescent="0.25">
      <c r="A38" s="2" t="s">
        <v>147</v>
      </c>
      <c r="B38" s="2" t="s">
        <v>60</v>
      </c>
      <c r="C38" s="2" t="s">
        <v>79</v>
      </c>
      <c r="D38" s="2">
        <v>2</v>
      </c>
      <c r="E38" s="2"/>
      <c r="F38" s="2"/>
      <c r="G38" s="34">
        <f>SUMIFS('BA History S2'!C:C,'BA History S2'!B:B,A38)</f>
        <v>585</v>
      </c>
      <c r="H38" s="66">
        <f>AVERAGEIFS('BA History S2'!C:C,'BA History S2'!B:B,A38)</f>
        <v>16.714285714285715</v>
      </c>
      <c r="I38" s="35">
        <f t="array" ref="I38">MAX(IF('BA History S2'!B:B=A38, 'BA History S2'!C:C))</f>
        <v>28</v>
      </c>
      <c r="J38" s="34">
        <f>COUNTIFS('BA History S2'!B:B,A38,'BA History S2'!D:D, 1)</f>
        <v>19</v>
      </c>
      <c r="K38" s="2">
        <f>COUNTIFS('BA History S2'!B:B,A38,'BA History S2'!D:D, 0)</f>
        <v>16</v>
      </c>
      <c r="L38" s="75">
        <f>LOOKUP(2, 1/('BA History S2'!$B:$B=A38), 'BA History S2'!$AK:$AK)</f>
        <v>0.54285714285714282</v>
      </c>
      <c r="M38" s="34">
        <f>SUMIFS('BA History S2'!F:F,'BA History S2'!B:B,A38)</f>
        <v>78</v>
      </c>
      <c r="N38" s="2">
        <f>SUMIFS('BA History S2'!E:E,'BA History S2'!B:B,A38)-M38</f>
        <v>70</v>
      </c>
      <c r="O38" s="75">
        <f>LOOKUP(2, 1/('BA History S2'!$B:$B=A38), 'BA History S2'!$AI:$AI)</f>
        <v>0.53857142857142848</v>
      </c>
      <c r="P38" s="34">
        <f>SUMIFS('BA History S2'!H:H,'BA History S2'!B:B,A38)</f>
        <v>323</v>
      </c>
      <c r="Q38" s="2">
        <f>SUMIFS('BA History S2'!G:G,'BA History S2'!B:B,A38)-P38</f>
        <v>297</v>
      </c>
      <c r="R38" s="89">
        <f>LOOKUP(2, 1/('BA History S2'!$B:$B=A38), 'BA History S2'!$AJ:$AJ)</f>
        <v>0.52714285714285725</v>
      </c>
      <c r="S38" s="2">
        <f>COUNTIFS('BA History S2'!$B:$B,$A$38,'BA History S2'!K:K, 1)</f>
        <v>4</v>
      </c>
      <c r="T38" s="2">
        <f>COUNTIFS('BA History S2'!$B:$B,$A$38,'BA History S2'!L:L, 1)</f>
        <v>5</v>
      </c>
      <c r="U38" s="2">
        <f>COUNTIFS('BA History S2'!$B:$B,$A$38,'BA History S2'!M:M, 1)</f>
        <v>5</v>
      </c>
      <c r="V38" s="2">
        <f>COUNTIFS('BA History S2'!$B:$B,$A$38,'BA History S2'!N:N, 1)</f>
        <v>10</v>
      </c>
      <c r="W38" s="2">
        <f>COUNTIFS('BA History S2'!$B:$B,$A$38,'BA History S2'!O:O, 1)</f>
        <v>2</v>
      </c>
      <c r="X38" s="2">
        <f>COUNTIFS('BA History S2'!$B:$B,$A$38,'BA History S2'!P:P, 1)</f>
        <v>2</v>
      </c>
      <c r="Y38" s="2">
        <f>COUNTIFS('BA History S2'!$B:$B,$A$38,'BA History S2'!Q:Q, 1)</f>
        <v>1</v>
      </c>
      <c r="Z38" s="2">
        <f>COUNTIFS('BA History S2'!$B:$B,$A$38,'BA History S2'!R:R, 1)</f>
        <v>2</v>
      </c>
      <c r="AA38" s="2">
        <f>COUNTIFS('BA History S2'!$B:$B,$A$38,'BA History S2'!S:S, 1)</f>
        <v>2</v>
      </c>
      <c r="AB38" s="2">
        <f>COUNTIFS('BA History S2'!$B:$B,$A$38,'BA History S2'!T:T, 1)</f>
        <v>0</v>
      </c>
      <c r="AC38" s="2">
        <f>COUNTIFS('BA History S2'!$B:$B,$A$38,'BA History S2'!U:U, 1)</f>
        <v>1</v>
      </c>
      <c r="AD38" s="2">
        <f>COUNTIFS('BA History S2'!$B:$B,$A$38,'BA History S2'!V:V, 1)</f>
        <v>0</v>
      </c>
      <c r="AE38" s="2">
        <f>COUNTIFS('BA History S2'!$B:$B,$A$38,'BA History S2'!W:W, 1)</f>
        <v>3</v>
      </c>
      <c r="AF38" s="2">
        <f>COUNTIFS('BA History S2'!$B:$B,$A$38,'BA History S2'!X:X, 1)</f>
        <v>0</v>
      </c>
      <c r="AG38" s="2">
        <f>COUNTIFS('BA History S2'!$B:$B,$A$38,'BA History S2'!Y:Y, 1)</f>
        <v>5</v>
      </c>
      <c r="AH38" s="2">
        <f>COUNTIFS('BA History S2'!$B:$B,$A$38,'BA History S2'!Z:Z, 1)</f>
        <v>8</v>
      </c>
      <c r="AI38" s="2">
        <f>COUNTIFS('BA History S2'!$B:$B,$A38,'BA History S2'!AA:AA, 1)</f>
        <v>0</v>
      </c>
      <c r="AJ38" s="2">
        <f>COUNTIFS('BA History S2'!$B:$B,$A$38,'BA History S2'!AB:AB, 1)</f>
        <v>0</v>
      </c>
      <c r="AK38" s="2">
        <f>COUNTIFS('BA History S2'!$B:$B,$A$38,'BA History S2'!AC:AC, 1)</f>
        <v>10</v>
      </c>
      <c r="AL38" s="2">
        <f>COUNTIFS('BA History S2'!$B:$B,$A$38,'BA History S2'!AD:AD, 1)</f>
        <v>1</v>
      </c>
      <c r="AM38" s="2">
        <f>COUNTIFS('BA History S2'!$B:$B,$A$38,'BA History S2'!AE:AE, 1)</f>
        <v>11</v>
      </c>
      <c r="AN38" s="2">
        <f>COUNTIFS('BA History S2'!$B:$B,$A$38,'BA History S2'!AF:AF, 1)</f>
        <v>0</v>
      </c>
      <c r="AO38" s="2">
        <f>COUNTIFS('BA History S2'!$B:$B,$A$38,'BA History S2'!AG:AG, 1)</f>
        <v>6</v>
      </c>
    </row>
    <row r="39" spans="1:41" x14ac:dyDescent="0.25">
      <c r="A39" s="2" t="s">
        <v>17</v>
      </c>
      <c r="B39" s="2" t="s">
        <v>79</v>
      </c>
      <c r="C39" s="2" t="s">
        <v>79</v>
      </c>
      <c r="D39" s="2">
        <v>1</v>
      </c>
      <c r="E39" s="2">
        <v>1</v>
      </c>
      <c r="F39" s="2"/>
      <c r="G39" s="34">
        <f>SUMIFS('BA History S2'!C:C,'BA History S2'!B:B,A39)</f>
        <v>371</v>
      </c>
      <c r="H39" s="66">
        <f>AVERAGEIFS('BA History S2'!C:C,'BA History S2'!B:B,A39)</f>
        <v>18.55</v>
      </c>
      <c r="I39" s="35">
        <f t="array" ref="I39">MAX(IF('BA History S2'!B:B=A39, 'BA History S2'!C:C))</f>
        <v>31</v>
      </c>
      <c r="J39" s="34">
        <f>COUNTIFS('BA History S2'!B:B,A39,'BA History S2'!D:D, 1)</f>
        <v>12</v>
      </c>
      <c r="K39" s="2">
        <f>COUNTIFS('BA History S2'!B:B,A39,'BA History S2'!D:D, 0)</f>
        <v>8</v>
      </c>
      <c r="L39" s="75">
        <f>LOOKUP(2, 1/('BA History S2'!$B:$B=A39), 'BA History S2'!$AK:$AK)</f>
        <v>0.6</v>
      </c>
      <c r="M39" s="34">
        <f>SUMIFS('BA History S2'!F:F,'BA History S2'!B:B,A39)</f>
        <v>43</v>
      </c>
      <c r="N39" s="2">
        <f>SUMIFS('BA History S2'!E:E,'BA History S2'!B:B,A39)-M39</f>
        <v>35</v>
      </c>
      <c r="O39" s="75">
        <f>LOOKUP(2, 1/('BA History S2'!$B:$B=A39), 'BA History S2'!$AI:$AI)</f>
        <v>0.55999999999999994</v>
      </c>
      <c r="P39" s="34">
        <f>SUMIFS('BA History S2'!H:H,'BA History S2'!B:B,A39)</f>
        <v>166</v>
      </c>
      <c r="Q39" s="2">
        <f>SUMIFS('BA History S2'!G:G,'BA History S2'!B:B,A39)-P39</f>
        <v>159</v>
      </c>
      <c r="R39" s="89">
        <f>LOOKUP(2, 1/('BA History S2'!$B:$B=A39), 'BA History S2'!$AJ:$AJ)</f>
        <v>0.50800000000000012</v>
      </c>
      <c r="S39" s="2">
        <f>COUNTIFS('BA History S2'!$B:$B,$A$39,'BA History S2'!K:K, 1)</f>
        <v>2</v>
      </c>
      <c r="T39" s="2">
        <f>COUNTIFS('BA History S2'!$B:$B,$A$39,'BA History S2'!L:L, 1)</f>
        <v>2</v>
      </c>
      <c r="U39" s="2">
        <f>COUNTIFS('BA History S2'!$B:$B,$A$39,'BA History S2'!M:M, 1)</f>
        <v>5</v>
      </c>
      <c r="V39" s="2">
        <f>COUNTIFS('BA History S2'!$B:$B,$A$39,'BA History S2'!N:N, 1)</f>
        <v>3</v>
      </c>
      <c r="W39" s="2">
        <f>COUNTIFS('BA History S2'!$B:$B,$A$39,'BA History S2'!O:O, 1)</f>
        <v>1</v>
      </c>
      <c r="X39" s="2">
        <f>COUNTIFS('BA History S2'!$B:$B,$A$39,'BA History S2'!P:P, 1)</f>
        <v>1</v>
      </c>
      <c r="Y39" s="2">
        <f>COUNTIFS('BA History S2'!$B:$B,$A$39,'BA History S2'!Q:Q, 1)</f>
        <v>2</v>
      </c>
      <c r="Z39" s="2">
        <f>COUNTIFS('BA History S2'!$B:$B,$A$39,'BA History S2'!R:R, 1)</f>
        <v>0</v>
      </c>
      <c r="AA39" s="2">
        <f>COUNTIFS('BA History S2'!$B:$B,$A$39,'BA History S2'!S:S, 1)</f>
        <v>0</v>
      </c>
      <c r="AB39" s="2">
        <f>COUNTIFS('BA History S2'!$B:$B,$A$39,'BA History S2'!T:T, 1)</f>
        <v>0</v>
      </c>
      <c r="AC39" s="2">
        <f>COUNTIFS('BA History S2'!$B:$B,$A$39,'BA History S2'!U:U, 1)</f>
        <v>1</v>
      </c>
      <c r="AD39" s="2">
        <f>COUNTIFS('BA History S2'!$B:$B,$A$39,'BA History S2'!V:V, 1)</f>
        <v>1</v>
      </c>
      <c r="AE39" s="2">
        <f>COUNTIFS('BA History S2'!$B:$B,$A$39,'BA History S2'!W:W, 1)</f>
        <v>0</v>
      </c>
      <c r="AF39" s="2">
        <f>COUNTIFS('BA History S2'!$B:$B,$A$39,'BA History S2'!X:X, 1)</f>
        <v>0</v>
      </c>
      <c r="AG39" s="2">
        <f>COUNTIFS('BA History S2'!$B:$B,$A$39,'BA History S2'!Y:Y, 1)</f>
        <v>1</v>
      </c>
      <c r="AH39" s="2">
        <f>COUNTIFS('BA History S2'!$B:$B,$A$39,'BA History S2'!Z:Z, 1)</f>
        <v>4</v>
      </c>
      <c r="AI39" s="2">
        <f>COUNTIFS('BA History S2'!$B:$B,$A39,'BA History S2'!AA:AA, 1)</f>
        <v>0</v>
      </c>
      <c r="AJ39" s="2">
        <f>COUNTIFS('BA History S2'!$B:$B,$A$39,'BA History S2'!AB:AB, 1)</f>
        <v>1</v>
      </c>
      <c r="AK39" s="2">
        <f>COUNTIFS('BA History S2'!$B:$B,$A$39,'BA History S2'!AC:AC, 1)</f>
        <v>7</v>
      </c>
      <c r="AL39" s="2">
        <f>COUNTIFS('BA History S2'!$B:$B,$A$39,'BA History S2'!AD:AD, 1)</f>
        <v>3</v>
      </c>
      <c r="AM39" s="2">
        <f>COUNTIFS('BA History S2'!$B:$B,$A$39,'BA History S2'!AE:AE, 1)</f>
        <v>3</v>
      </c>
      <c r="AN39" s="2">
        <f>COUNTIFS('BA History S2'!$B:$B,$A$39,'BA History S2'!AF:AF, 1)</f>
        <v>2</v>
      </c>
      <c r="AO39" s="2">
        <f>COUNTIFS('BA History S2'!$B:$B,$A$39,'BA History S2'!AG:AG, 1)</f>
        <v>4</v>
      </c>
    </row>
    <row r="40" spans="1:41" x14ac:dyDescent="0.25">
      <c r="A40" s="2" t="s">
        <v>155</v>
      </c>
      <c r="B40" s="2" t="s">
        <v>79</v>
      </c>
      <c r="C40" s="2" t="s">
        <v>79</v>
      </c>
      <c r="D40" s="2"/>
      <c r="E40" s="2"/>
      <c r="F40" s="2"/>
      <c r="G40" s="34">
        <f>SUMIFS('BA History S2'!C:C,'BA History S2'!B:B,A40)</f>
        <v>13</v>
      </c>
      <c r="H40" s="66">
        <f>AVERAGEIFS('BA History S2'!C:C,'BA History S2'!B:B,A40)</f>
        <v>13</v>
      </c>
      <c r="I40" s="35">
        <f t="array" ref="I40">MAX(IF('BA History S2'!B:B=A40, 'BA History S2'!C:C))</f>
        <v>13</v>
      </c>
      <c r="J40" s="34">
        <f>COUNTIFS('BA History S2'!B:B,A40,'BA History S2'!D:D, 1)</f>
        <v>1</v>
      </c>
      <c r="K40" s="2">
        <f>COUNTIFS('BA History S2'!B:B,A40,'BA History S2'!D:D, 0)</f>
        <v>0</v>
      </c>
      <c r="L40" s="75">
        <f>LOOKUP(2, 1/('BA History S2'!$B:$B=A40), 'BA History S2'!$AK:$AK)</f>
        <v>1</v>
      </c>
      <c r="M40" s="34">
        <f>SUMIFS('BA History S2'!F:F,'BA History S2'!B:B,A40)</f>
        <v>3</v>
      </c>
      <c r="N40" s="2">
        <f>SUMIFS('BA History S2'!E:E,'BA History S2'!B:B,A40)-M40</f>
        <v>0</v>
      </c>
      <c r="O40" s="75">
        <f>LOOKUP(2, 1/('BA History S2'!$B:$B=A40), 'BA History S2'!$AI:$AI)</f>
        <v>1</v>
      </c>
      <c r="P40" s="34">
        <f>SUMIFS('BA History S2'!H:H,'BA History S2'!B:B,A40)</f>
        <v>9</v>
      </c>
      <c r="Q40" s="2">
        <f>SUMIFS('BA History S2'!G:G,'BA History S2'!B:B,A40)-P40</f>
        <v>4</v>
      </c>
      <c r="R40" s="89">
        <f>LOOKUP(2, 1/('BA History S2'!$B:$B=A40), 'BA History S2'!$AJ:$AJ)</f>
        <v>0.69</v>
      </c>
      <c r="S40" s="2">
        <f>COUNTIFS('BA History S2'!$B:$B,$A$40,'BA History S2'!K:K, 1)</f>
        <v>0</v>
      </c>
      <c r="T40" s="2">
        <f>COUNTIFS('BA History S2'!$B:$B,$A$40,'BA History S2'!L:L, 1)</f>
        <v>0</v>
      </c>
      <c r="U40" s="2">
        <f>COUNTIFS('BA History S2'!$B:$B,$A$40,'BA History S2'!M:M, 1)</f>
        <v>1</v>
      </c>
      <c r="V40" s="2">
        <f>COUNTIFS('BA History S2'!$B:$B,$A$40,'BA History S2'!N:N, 1)</f>
        <v>1</v>
      </c>
      <c r="W40" s="2">
        <f>COUNTIFS('BA History S2'!$B:$B,$A$40,'BA History S2'!O:O, 1)</f>
        <v>0</v>
      </c>
      <c r="X40" s="2">
        <f>COUNTIFS('BA History S2'!$B:$B,$A$40,'BA History S2'!P:P, 1)</f>
        <v>0</v>
      </c>
      <c r="Y40" s="2">
        <f>COUNTIFS('BA History S2'!$B:$B,$A$40,'BA History S2'!Q:Q, 1)</f>
        <v>0</v>
      </c>
      <c r="Z40" s="2">
        <f>COUNTIFS('BA History S2'!$B:$B,$A$40,'BA History S2'!R:R, 1)</f>
        <v>0</v>
      </c>
      <c r="AA40" s="2">
        <f>COUNTIFS('BA History S2'!$B:$B,$A$40,'BA History S2'!S:S, 1)</f>
        <v>0</v>
      </c>
      <c r="AB40" s="2">
        <f>COUNTIFS('BA History S2'!$B:$B,$A$40,'BA History S2'!T:T, 1)</f>
        <v>0</v>
      </c>
      <c r="AC40" s="2">
        <f>COUNTIFS('BA History S2'!$B:$B,$A$40,'BA History S2'!U:U, 1)</f>
        <v>0</v>
      </c>
      <c r="AD40" s="2">
        <f>COUNTIFS('BA History S2'!$B:$B,$A$40,'BA History S2'!V:V, 1)</f>
        <v>0</v>
      </c>
      <c r="AE40" s="2">
        <f>COUNTIFS('BA History S2'!$B:$B,$A$40,'BA History S2'!W:W, 1)</f>
        <v>0</v>
      </c>
      <c r="AF40" s="2">
        <f>COUNTIFS('BA History S2'!$B:$B,$A$40,'BA History S2'!X:X, 1)</f>
        <v>0</v>
      </c>
      <c r="AG40" s="2">
        <f>COUNTIFS('BA History S2'!$B:$B,$A$40,'BA History S2'!Y:Y, 1)</f>
        <v>0</v>
      </c>
      <c r="AH40" s="2">
        <f>COUNTIFS('BA History S2'!$B:$B,$A$40,'BA History S2'!Z:Z, 1)</f>
        <v>0</v>
      </c>
      <c r="AI40" s="2">
        <f>COUNTIFS('BA History S2'!$B:$B,$A$40,'BA History S2'!AA:AA, 1)</f>
        <v>0</v>
      </c>
      <c r="AJ40" s="2">
        <f>COUNTIFS('BA History S2'!$B:$B,$A$40,'BA History S2'!AB:AB, 1)</f>
        <v>0</v>
      </c>
      <c r="AK40" s="2">
        <f>COUNTIFS('BA History S2'!$B:$B,$A$40,'BA History S2'!AC:AC, 1)</f>
        <v>1</v>
      </c>
      <c r="AL40" s="2">
        <f>COUNTIFS('BA History S2'!$B:$B,$A$40,'BA History S2'!AD:AD, 1)</f>
        <v>0</v>
      </c>
      <c r="AM40" s="2">
        <f>COUNTIFS('BA History S2'!$B:$B,$A$40,'BA History S2'!AE:AE, 1)</f>
        <v>0</v>
      </c>
      <c r="AN40" s="2">
        <f>COUNTIFS('BA History S2'!$B:$B,$A$40,'BA History S2'!AF:AF, 1)</f>
        <v>0</v>
      </c>
      <c r="AO40" s="2">
        <f>COUNTIFS('BA History S2'!$B:$B,$A$40,'BA History S2'!AG:AG, 1)</f>
        <v>0</v>
      </c>
    </row>
    <row r="41" spans="1:41" x14ac:dyDescent="0.25">
      <c r="A41" s="2" t="s">
        <v>6</v>
      </c>
      <c r="B41" s="1" t="s">
        <v>158</v>
      </c>
      <c r="C41" s="2" t="s">
        <v>79</v>
      </c>
      <c r="D41" s="1">
        <v>2</v>
      </c>
      <c r="E41" s="1">
        <v>1</v>
      </c>
      <c r="F41" s="1">
        <v>1</v>
      </c>
      <c r="G41" s="34">
        <f>SUMIFS('BA History S2'!C:C,'BA History S2'!B:B,A41)</f>
        <v>1290</v>
      </c>
      <c r="H41" s="66">
        <f>AVERAGEIFS('BA History S2'!C:C,'BA History S2'!B:B,A41)</f>
        <v>25.8</v>
      </c>
      <c r="I41" s="35">
        <f t="array" ref="I41">MAX(IF('BA History S2'!B:B=A41, 'BA History S2'!C:C))</f>
        <v>42</v>
      </c>
      <c r="J41" s="34">
        <f>COUNTIFS('BA History S2'!B:B,A41,'BA History S2'!D:D, 1)</f>
        <v>31</v>
      </c>
      <c r="K41" s="2">
        <f>COUNTIFS('BA History S2'!B:B,A41,'BA History S2'!D:D, 0)</f>
        <v>19</v>
      </c>
      <c r="L41" s="75">
        <f>LOOKUP(2, 1/('BA History S2'!$B:$B=A41), 'BA History S2'!$AK:$AK)</f>
        <v>0.62</v>
      </c>
      <c r="M41" s="34">
        <f>SUMIFS('BA History S2'!F:F,'BA History S2'!B:B,A41)</f>
        <v>115</v>
      </c>
      <c r="N41" s="2">
        <f>SUMIFS('BA History S2'!E:E,'BA History S2'!B:B,A41)-M41</f>
        <v>88</v>
      </c>
      <c r="O41" s="75">
        <f>LOOKUP(2, 1/('BA History S2'!$B:$B=A41), 'BA History S2'!$AI:$AI)</f>
        <v>0.58099999999999996</v>
      </c>
      <c r="P41" s="34">
        <f>SUMIFS('BA History S2'!H:H,'BA History S2'!B:B,A41)</f>
        <v>443</v>
      </c>
      <c r="Q41" s="2">
        <f>SUMIFS('BA History S2'!G:G,'BA History S2'!B:B,A41)-P41</f>
        <v>409</v>
      </c>
      <c r="R41" s="89">
        <f>LOOKUP(2, 1/('BA History S2'!$B:$B=A41), 'BA History S2'!$AJ:$AJ)</f>
        <v>0.52320000000000011</v>
      </c>
      <c r="S41" s="2">
        <f>COUNTIFS('BA History S2'!$B:$B,$A$41,'BA History S2'!K:K, 1)</f>
        <v>5</v>
      </c>
      <c r="T41" s="2">
        <f>COUNTIFS('BA History S2'!$B:$B,$A$41,'BA History S2'!L:L, 1)</f>
        <v>4</v>
      </c>
      <c r="U41" s="2">
        <f>COUNTIFS('BA History S2'!$B:$B,$A$41,'BA History S2'!M:M, 1)</f>
        <v>11</v>
      </c>
      <c r="V41" s="2">
        <f>COUNTIFS('BA History S2'!$B:$B,$A$41,'BA History S2'!N:N, 1)</f>
        <v>8</v>
      </c>
      <c r="W41" s="2">
        <f>COUNTIFS('BA History S2'!$B:$B,$A$41,'BA History S2'!O:O, 1)</f>
        <v>2</v>
      </c>
      <c r="X41" s="2">
        <f>COUNTIFS('BA History S2'!$B:$B,$A$41,'BA History S2'!P:P, 1)</f>
        <v>2</v>
      </c>
      <c r="Y41" s="2">
        <f>COUNTIFS('BA History S2'!$B:$B,$A$41,'BA History S2'!Q:Q, 1)</f>
        <v>2</v>
      </c>
      <c r="Z41" s="2">
        <f>COUNTIFS('BA History S2'!$B:$B,$A$41,'BA History S2'!R:R, 1)</f>
        <v>4</v>
      </c>
      <c r="AA41" s="2">
        <f>COUNTIFS('BA History S2'!$B:$B,$A$41,'BA History S2'!S:S, 1)</f>
        <v>2</v>
      </c>
      <c r="AB41" s="2">
        <f>COUNTIFS('BA History S2'!$B:$B,$A$41,'BA History S2'!T:T, 1)</f>
        <v>0</v>
      </c>
      <c r="AC41" s="2">
        <f>COUNTIFS('BA History S2'!$B:$B,$A$41,'BA History S2'!U:U, 1)</f>
        <v>3</v>
      </c>
      <c r="AD41" s="2">
        <f>COUNTIFS('BA History S2'!$B:$B,$A$41,'BA History S2'!V:V, 1)</f>
        <v>5</v>
      </c>
      <c r="AE41" s="2">
        <f>COUNTIFS('BA History S2'!$B:$B,$A$41,'BA History S2'!W:W, 1)</f>
        <v>1</v>
      </c>
      <c r="AF41" s="2">
        <f>COUNTIFS('BA History S2'!$B:$B,$A$41,'BA History S2'!X:X, 1)</f>
        <v>0</v>
      </c>
      <c r="AG41" s="2">
        <f>COUNTIFS('BA History S2'!$B:$B,$A$41,'BA History S2'!Y:Y, 1)</f>
        <v>4</v>
      </c>
      <c r="AH41" s="2">
        <f>COUNTIFS('BA History S2'!$B:$B,$A$41,'BA History S2'!Z:Z, 1)</f>
        <v>15</v>
      </c>
      <c r="AI41" s="2">
        <f>COUNTIFS('BA History S2'!$B:$B,$A41,'BA History S2'!AA:AA, 1)</f>
        <v>2</v>
      </c>
      <c r="AJ41" s="2">
        <f>COUNTIFS('BA History S2'!$B:$B,$A$41,'BA History S2'!AB:AB, 1)</f>
        <v>1</v>
      </c>
      <c r="AK41" s="2">
        <f>COUNTIFS('BA History S2'!$B:$B,$A$41,'BA History S2'!AC:AC, 1)</f>
        <v>15</v>
      </c>
      <c r="AL41" s="2">
        <f>COUNTIFS('BA History S2'!$B:$B,$A$41,'BA History S2'!AD:AD, 1)</f>
        <v>8</v>
      </c>
      <c r="AM41" s="2">
        <f>COUNTIFS('BA History S2'!$B:$B,$A$41,'BA History S2'!AE:AE, 1)</f>
        <v>6</v>
      </c>
      <c r="AN41" s="2">
        <f>COUNTIFS('BA History S2'!$B:$B,$A$41,'BA History S2'!AF:AF, 1)</f>
        <v>2</v>
      </c>
      <c r="AO41" s="2">
        <f>COUNTIFS('BA History S2'!$B:$B,$A$41,'BA History S2'!AG:AG, 1)</f>
        <v>13</v>
      </c>
    </row>
    <row r="42" spans="1:41" x14ac:dyDescent="0.25">
      <c r="A42" s="2" t="s">
        <v>18</v>
      </c>
      <c r="B42" s="1" t="s">
        <v>79</v>
      </c>
      <c r="C42" s="2" t="s">
        <v>79</v>
      </c>
      <c r="G42" s="34">
        <f>SUMIFS('BA History S2'!C:C,'BA History S2'!B:B,A42)</f>
        <v>118</v>
      </c>
      <c r="H42" s="66">
        <f>AVERAGEIFS('BA History S2'!C:C,'BA History S2'!B:B,A42)</f>
        <v>19.666666666666668</v>
      </c>
      <c r="I42" s="35">
        <f t="array" ref="I42">MAX(IF('BA History S2'!B:B=A42, 'BA History S2'!C:C))</f>
        <v>30</v>
      </c>
      <c r="J42" s="34">
        <f>COUNTIFS('BA History S2'!B:B,A42,'BA History S2'!D:D, 1)</f>
        <v>2</v>
      </c>
      <c r="K42" s="2">
        <f>COUNTIFS('BA History S2'!B:B,A42,'BA History S2'!D:D, 0)</f>
        <v>4</v>
      </c>
      <c r="L42" s="75">
        <f>LOOKUP(2, 1/('BA History S2'!$B:$B=A42), 'BA History S2'!$AK:$AK)</f>
        <v>0.33333333333333331</v>
      </c>
      <c r="M42" s="34">
        <f>SUMIFS('BA History S2'!F:F,'BA History S2'!B:B,A42)</f>
        <v>9</v>
      </c>
      <c r="N42" s="2">
        <f>SUMIFS('BA History S2'!E:E,'BA History S2'!B:B,A42)-M42</f>
        <v>12</v>
      </c>
      <c r="O42" s="75">
        <f>LOOKUP(2, 1/('BA History S2'!$B:$B=A42), 'BA History S2'!$AI:$AI)</f>
        <v>0.45833333333333331</v>
      </c>
      <c r="P42" s="34">
        <f>SUMIFS('BA History S2'!H:H,'BA History S2'!B:B,A42)</f>
        <v>44</v>
      </c>
      <c r="Q42" s="2">
        <f>SUMIFS('BA History S2'!G:G,'BA History S2'!B:B,A42)-P42</f>
        <v>48</v>
      </c>
      <c r="R42" s="89">
        <f>LOOKUP(2, 1/('BA History S2'!$B:$B=A42), 'BA History S2'!$AJ:$AJ)</f>
        <v>0.49166666666666664</v>
      </c>
      <c r="S42" s="2">
        <f>COUNTIFS('BA History S2'!$B:$B,$A$42,'BA History S2'!K:K, 1)</f>
        <v>0</v>
      </c>
      <c r="T42" s="2">
        <f>COUNTIFS('BA History S2'!$B:$B,$A$42,'BA History S2'!L:L, 1)</f>
        <v>1</v>
      </c>
      <c r="U42" s="2">
        <f>COUNTIFS('BA History S2'!$B:$B,$A$42,'BA History S2'!M:M, 1)</f>
        <v>0</v>
      </c>
      <c r="V42" s="2">
        <f>COUNTIFS('BA History S2'!$B:$B,$A$42,'BA History S2'!N:N, 1)</f>
        <v>2</v>
      </c>
      <c r="W42" s="2">
        <f>COUNTIFS('BA History S2'!$B:$B,$A$42,'BA History S2'!O:O, 1)</f>
        <v>0</v>
      </c>
      <c r="X42" s="2">
        <f>COUNTIFS('BA History S2'!$B:$B,$A$42,'BA History S2'!P:P, 1)</f>
        <v>0</v>
      </c>
      <c r="Y42" s="2">
        <f>COUNTIFS('BA History S2'!$B:$B,$A$42,'BA History S2'!Q:Q, 1)</f>
        <v>2</v>
      </c>
      <c r="Z42" s="2">
        <f>COUNTIFS('BA History S2'!$B:$B,$A$42,'BA History S2'!R:R, 1)</f>
        <v>0</v>
      </c>
      <c r="AA42" s="2">
        <f>COUNTIFS('BA History S2'!$B:$B,$A$42,'BA History S2'!S:S, 1)</f>
        <v>0</v>
      </c>
      <c r="AB42" s="2">
        <f>COUNTIFS('BA History S2'!$B:$B,$A$42,'BA History S2'!T:T, 1)</f>
        <v>0</v>
      </c>
      <c r="AC42" s="2">
        <f>COUNTIFS('BA History S2'!$B:$B,$A$42,'BA History S2'!U:U, 1)</f>
        <v>0</v>
      </c>
      <c r="AD42" s="2">
        <f>COUNTIFS('BA History S2'!$B:$B,$A$42,'BA History S2'!V:V, 1)</f>
        <v>0</v>
      </c>
      <c r="AE42" s="2">
        <f>COUNTIFS('BA History S2'!$B:$B,$A$42,'BA History S2'!W:W, 1)</f>
        <v>0</v>
      </c>
      <c r="AF42" s="2">
        <f>COUNTIFS('BA History S2'!$B:$B,$A$42,'BA History S2'!X:X, 1)</f>
        <v>0</v>
      </c>
      <c r="AG42" s="2">
        <f>COUNTIFS('BA History S2'!$B:$B,$A$42,'BA History S2'!Y:Y, 1)</f>
        <v>0</v>
      </c>
      <c r="AH42" s="2">
        <f>COUNTIFS('BA History S2'!$B:$B,$A$42,'BA History S2'!Z:Z, 1)</f>
        <v>2</v>
      </c>
      <c r="AI42" s="2">
        <f>COUNTIFS('BA History S2'!$B:$B,$A42,'BA History S2'!AA:AA, 1)</f>
        <v>0</v>
      </c>
      <c r="AJ42" s="2">
        <f>COUNTIFS('BA History S2'!$B:$B,$A$42,'BA History S2'!AB:AB, 1)</f>
        <v>1</v>
      </c>
      <c r="AK42" s="2">
        <f>COUNTIFS('BA History S2'!$B:$B,$A$42,'BA History S2'!AC:AC, 1)</f>
        <v>1</v>
      </c>
      <c r="AL42" s="2">
        <f>COUNTIFS('BA History S2'!$B:$B,$A$42,'BA History S2'!AD:AD, 1)</f>
        <v>0</v>
      </c>
      <c r="AM42" s="2">
        <f>COUNTIFS('BA History S2'!$B:$B,$A$42,'BA History S2'!AE:AE, 1)</f>
        <v>0</v>
      </c>
      <c r="AN42" s="2">
        <f>COUNTIFS('BA History S2'!$B:$B,$A$42,'BA History S2'!AF:AF, 1)</f>
        <v>0</v>
      </c>
      <c r="AO42" s="2">
        <f>COUNTIFS('BA History S2'!$B:$B,$A$42,'BA History S2'!AG:AG, 1)</f>
        <v>0</v>
      </c>
    </row>
    <row r="43" spans="1:41" x14ac:dyDescent="0.25">
      <c r="A43" s="2" t="s">
        <v>178</v>
      </c>
      <c r="B43" s="1" t="s">
        <v>79</v>
      </c>
      <c r="C43" s="2" t="s">
        <v>79</v>
      </c>
      <c r="D43" s="1">
        <v>1</v>
      </c>
      <c r="G43" s="34">
        <f>SUMIFS('BA History S2'!C:C,'BA History S2'!B:B,A43)</f>
        <v>26</v>
      </c>
      <c r="H43" s="66">
        <f>AVERAGEIFS('BA History S2'!C:C,'BA History S2'!B:B,A43)</f>
        <v>13</v>
      </c>
      <c r="I43" s="35">
        <f t="array" ref="I43">MAX(IF('BA History S2'!B:B=A43, 'BA History S2'!C:C))</f>
        <v>16</v>
      </c>
      <c r="J43" s="34">
        <f>COUNTIFS('BA History S2'!B:B,A43,'BA History S2'!D:D, 1)</f>
        <v>0</v>
      </c>
      <c r="K43" s="2">
        <f>COUNTIFS('BA History S2'!B:B,A43,'BA History S2'!D:D, 0)</f>
        <v>2</v>
      </c>
      <c r="L43" s="75">
        <f>LOOKUP(2, 1/('BA History S2'!$B:$B=A43), 'BA History S2'!$AK:$AK)</f>
        <v>0</v>
      </c>
      <c r="M43" s="34">
        <f>SUMIFS('BA History S2'!F:F,'BA History S2'!B:B,A43)</f>
        <v>3</v>
      </c>
      <c r="N43" s="2">
        <f>SUMIFS('BA History S2'!E:E,'BA History S2'!B:B,A43)-M43</f>
        <v>6</v>
      </c>
      <c r="O43" s="75">
        <f>LOOKUP(2, 1/('BA History S2'!$B:$B=A43), 'BA History S2'!$AI:$AI)</f>
        <v>0.32500000000000001</v>
      </c>
      <c r="P43" s="34">
        <f>SUMIFS('BA History S2'!H:H,'BA History S2'!B:B,A43)</f>
        <v>19</v>
      </c>
      <c r="Q43" s="2">
        <f>SUMIFS('BA History S2'!G:G,'BA History S2'!B:B,A43)-P43</f>
        <v>22</v>
      </c>
      <c r="R43" s="89">
        <f>LOOKUP(2, 1/('BA History S2'!$B:$B=A43), 'BA History S2'!$AJ:$AJ)</f>
        <v>0.46499999999999997</v>
      </c>
      <c r="S43" s="2">
        <f>COUNTIFS('BA History S2'!$B:$B,$A$43,'BA History S2'!K:K, 1)</f>
        <v>0</v>
      </c>
      <c r="T43" s="2">
        <f>COUNTIFS('BA History S2'!$B:$B,$A$43,'BA History S2'!L:L, 1)</f>
        <v>0</v>
      </c>
      <c r="U43" s="2">
        <f>COUNTIFS('BA History S2'!$B:$B,$A$43,'BA History S2'!M:M, 1)</f>
        <v>0</v>
      </c>
      <c r="V43" s="2">
        <f>COUNTIFS('BA History S2'!$B:$B,$A$43,'BA History S2'!N:N, 1)</f>
        <v>1</v>
      </c>
      <c r="W43" s="2">
        <f>COUNTIFS('BA History S2'!$B:$B,$A$43,'BA History S2'!O:O, 1)</f>
        <v>0</v>
      </c>
      <c r="X43" s="2">
        <f>COUNTIFS('BA History S2'!$B:$B,$A$43,'BA History S2'!P:P, 1)</f>
        <v>0</v>
      </c>
      <c r="Y43" s="2">
        <f>COUNTIFS('BA History S2'!$B:$B,$A$43,'BA History S2'!Q:Q, 1)</f>
        <v>0</v>
      </c>
      <c r="Z43" s="2">
        <f>COUNTIFS('BA History S2'!$B:$B,$A$43,'BA History S2'!R:R, 1)</f>
        <v>0</v>
      </c>
      <c r="AA43" s="2">
        <f>COUNTIFS('BA History S2'!$B:$B,$A$43,'BA History S2'!S:S, 1)</f>
        <v>0</v>
      </c>
      <c r="AB43" s="2">
        <f>COUNTIFS('BA History S2'!$B:$B,$A$43,'BA History S2'!T:T, 1)</f>
        <v>0</v>
      </c>
      <c r="AC43" s="2">
        <f>COUNTIFS('BA History S2'!$B:$B,$A$43,'BA History S2'!U:U, 1)</f>
        <v>0</v>
      </c>
      <c r="AD43" s="2">
        <f>COUNTIFS('BA History S2'!$B:$B,$A$43,'BA History S2'!V:V, 1)</f>
        <v>1</v>
      </c>
      <c r="AE43" s="2">
        <f>COUNTIFS('BA History S2'!$B:$B,$A$43,'BA History S2'!W:W, 1)</f>
        <v>0</v>
      </c>
      <c r="AF43" s="2">
        <f>COUNTIFS('BA History S2'!$B:$B,$A$43,'BA History S2'!X:X, 1)</f>
        <v>0</v>
      </c>
      <c r="AG43" s="2">
        <f>COUNTIFS('BA History S2'!$B:$B,$A$43,'BA History S2'!Y:Y, 1)</f>
        <v>0</v>
      </c>
      <c r="AH43" s="2">
        <f>COUNTIFS('BA History S2'!$B:$B,$A$43,'BA History S2'!Z:Z, 1)</f>
        <v>0</v>
      </c>
      <c r="AI43" s="2">
        <f>COUNTIFS('BA History S2'!$B:$B,$A43,'BA History S2'!AA:AA, 1)</f>
        <v>0</v>
      </c>
      <c r="AJ43" s="2">
        <f>COUNTIFS('BA History S2'!$B:$B,$A$43,'BA History S2'!AB:AB, 1)</f>
        <v>0</v>
      </c>
      <c r="AK43" s="2">
        <f>COUNTIFS('BA History S2'!$B:$B,$A$43,'BA History S2'!AC:AC, 1)</f>
        <v>0</v>
      </c>
      <c r="AL43" s="2">
        <f>COUNTIFS('BA History S2'!$B:$B,$A$43,'BA History S2'!AD:AD, 1)</f>
        <v>1</v>
      </c>
      <c r="AM43" s="2">
        <f>COUNTIFS('BA History S2'!$B:$B,$A$43,'BA History S2'!AE:AE, 1)</f>
        <v>0</v>
      </c>
      <c r="AN43" s="2">
        <f>COUNTIFS('BA History S2'!$B:$B,$A$43,'BA History S2'!AF:AF, 1)</f>
        <v>0</v>
      </c>
      <c r="AO43" s="2">
        <f>COUNTIFS('BA History S2'!$B:$B,$A$43,'BA History S2'!AG:AG, 1)</f>
        <v>0</v>
      </c>
    </row>
    <row r="44" spans="1:41" x14ac:dyDescent="0.25">
      <c r="A44" s="2" t="s">
        <v>113</v>
      </c>
      <c r="B44" s="2" t="s">
        <v>79</v>
      </c>
      <c r="C44" s="2" t="s">
        <v>79</v>
      </c>
      <c r="D44" s="2">
        <v>2</v>
      </c>
      <c r="E44" s="2">
        <v>3</v>
      </c>
      <c r="F44" s="2"/>
      <c r="G44" s="34">
        <f>SUMIFS('BA History S2'!C:C,'BA History S2'!B:B,A44)</f>
        <v>643</v>
      </c>
      <c r="H44" s="66">
        <f>AVERAGEIFS('BA History S2'!C:C,'BA History S2'!B:B,A44)</f>
        <v>20.09375</v>
      </c>
      <c r="I44" s="35">
        <f t="array" ref="I44">MAX(IF('BA History S2'!B:B=A44, 'BA History S2'!C:C))</f>
        <v>36</v>
      </c>
      <c r="J44" s="34">
        <f>COUNTIFS('BA History S2'!B:B,A44,'BA History S2'!D:D, 1)</f>
        <v>19</v>
      </c>
      <c r="K44" s="2">
        <f>COUNTIFS('BA History S2'!B:B,A44,'BA History S2'!D:D, 0)</f>
        <v>13</v>
      </c>
      <c r="L44" s="75">
        <f>LOOKUP(2, 1/('BA History S2'!$B:$B=A44), 'BA History S2'!$AK:$AK)</f>
        <v>0.59375</v>
      </c>
      <c r="M44" s="34">
        <f>SUMIFS('BA History S2'!F:F,'BA History S2'!B:B,A44)</f>
        <v>74</v>
      </c>
      <c r="N44" s="2">
        <f>SUMIFS('BA History S2'!E:E,'BA History S2'!B:B,A44)-M44</f>
        <v>59</v>
      </c>
      <c r="O44" s="75">
        <f>LOOKUP(2, 1/('BA History S2'!$B:$B=A44), 'BA History S2'!$AI:$AI)</f>
        <v>0.5703125</v>
      </c>
      <c r="P44" s="34">
        <f>SUMIFS('BA History S2'!H:H,'BA History S2'!B:B,A44)</f>
        <v>294</v>
      </c>
      <c r="Q44" s="2">
        <f>SUMIFS('BA History S2'!G:G,'BA History S2'!B:B,A44)-P44</f>
        <v>265</v>
      </c>
      <c r="R44" s="89">
        <f>LOOKUP(2, 1/('BA History S2'!$B:$B=A44), 'BA History S2'!$AJ:$AJ)</f>
        <v>0.54343750000000013</v>
      </c>
      <c r="S44" s="2">
        <f>COUNTIFS('BA History S2'!$B:$B,$A$44,'BA History S2'!K:K, 1)</f>
        <v>5</v>
      </c>
      <c r="T44" s="2">
        <f>COUNTIFS('BA History S2'!$B:$B,$A$44,'BA History S2'!L:L, 1)</f>
        <v>5</v>
      </c>
      <c r="U44" s="2">
        <f>COUNTIFS('BA History S2'!$B:$B,$A$44,'BA History S2'!M:M, 1)</f>
        <v>5</v>
      </c>
      <c r="V44" s="2">
        <f>COUNTIFS('BA History S2'!$B:$B,$A$44,'BA History S2'!N:N, 1)</f>
        <v>6</v>
      </c>
      <c r="W44" s="2">
        <f>COUNTIFS('BA History S2'!$B:$B,$A$44,'BA History S2'!O:O, 1)</f>
        <v>2</v>
      </c>
      <c r="X44" s="2">
        <f>COUNTIFS('BA History S2'!$B:$B,$A$44,'BA History S2'!P:P, 1)</f>
        <v>1</v>
      </c>
      <c r="Y44" s="2">
        <f>COUNTIFS('BA History S2'!$B:$B,$A$44,'BA History S2'!Q:Q, 1)</f>
        <v>2</v>
      </c>
      <c r="Z44" s="2">
        <f>COUNTIFS('BA History S2'!$B:$B,$A$44,'BA History S2'!R:R, 1)</f>
        <v>2</v>
      </c>
      <c r="AA44" s="2">
        <f>COUNTIFS('BA History S2'!$B:$B,$A$44,'BA History S2'!S:S, 1)</f>
        <v>3</v>
      </c>
      <c r="AB44" s="2">
        <f>COUNTIFS('BA History S2'!$B:$B,$A$44,'BA History S2'!T:T, 1)</f>
        <v>0</v>
      </c>
      <c r="AC44" s="2">
        <f>COUNTIFS('BA History S2'!$B:$B,$A$44,'BA History S2'!U:U, 1)</f>
        <v>1</v>
      </c>
      <c r="AD44" s="2">
        <f>COUNTIFS('BA History S2'!$B:$B,$A$44,'BA History S2'!V:V, 1)</f>
        <v>5</v>
      </c>
      <c r="AE44" s="2">
        <f>COUNTIFS('BA History S2'!$B:$B,$A$44,'BA History S2'!W:W, 1)</f>
        <v>0</v>
      </c>
      <c r="AF44" s="2">
        <f>COUNTIFS('BA History S2'!$B:$B,$A$44,'BA History S2'!X:X, 1)</f>
        <v>0</v>
      </c>
      <c r="AG44" s="2">
        <f>COUNTIFS('BA History S2'!$B:$B,$A$44,'BA History S2'!Y:Y, 1)</f>
        <v>5</v>
      </c>
      <c r="AH44" s="2">
        <f>COUNTIFS('BA History S2'!$B:$B,$A$44,'BA History S2'!Z:Z, 1)</f>
        <v>8</v>
      </c>
      <c r="AI44" s="2">
        <f>COUNTIFS('BA History S2'!$B:$B,$A44,'BA History S2'!AA:AA, 1)</f>
        <v>0</v>
      </c>
      <c r="AJ44" s="2">
        <f>COUNTIFS('BA History S2'!$B:$B,$A$44,'BA History S2'!AB:AB, 1)</f>
        <v>2</v>
      </c>
      <c r="AK44" s="2">
        <f>COUNTIFS('BA History S2'!$B:$B,$A$44,'BA History S2'!AC:AC, 1)</f>
        <v>9</v>
      </c>
      <c r="AL44" s="2">
        <f>COUNTIFS('BA History S2'!$B:$B,$A$44,'BA History S2'!AD:AD, 1)</f>
        <v>4</v>
      </c>
      <c r="AM44" s="2">
        <f>COUNTIFS('BA History S2'!$B:$B,$A$44,'BA History S2'!AE:AE, 1)</f>
        <v>3</v>
      </c>
      <c r="AN44" s="2">
        <f>COUNTIFS('BA History S2'!$B:$B,$A$44,'BA History S2'!AF:AF, 1)</f>
        <v>0</v>
      </c>
      <c r="AO44" s="2">
        <f>COUNTIFS('BA History S2'!$B:$B,$A$44,'BA History S2'!AG:AG, 1)</f>
        <v>6</v>
      </c>
    </row>
    <row r="45" spans="1:41" x14ac:dyDescent="0.25">
      <c r="A45" s="2" t="s">
        <v>14</v>
      </c>
      <c r="B45" s="2" t="s">
        <v>79</v>
      </c>
      <c r="C45" s="2" t="s">
        <v>79</v>
      </c>
      <c r="D45" s="2">
        <v>1</v>
      </c>
      <c r="E45" s="2"/>
      <c r="F45" s="2"/>
      <c r="G45" s="34">
        <f>SUMIFS('BA History S2'!C:C,'BA History S2'!B:B,A45)</f>
        <v>149</v>
      </c>
      <c r="H45" s="66">
        <f>AVERAGEIFS('BA History S2'!C:C,'BA History S2'!B:B,A45)</f>
        <v>13.545454545454545</v>
      </c>
      <c r="I45" s="35">
        <f t="array" ref="I45">MAX(IF('BA History S2'!B:B=A45, 'BA History S2'!C:C))</f>
        <v>22</v>
      </c>
      <c r="J45" s="34">
        <f>COUNTIFS('BA History S2'!B:B,A45,'BA History S2'!D:D, 1)</f>
        <v>5</v>
      </c>
      <c r="K45" s="2">
        <f>COUNTIFS('BA History S2'!B:B,A45,'BA History S2'!D:D, 0)</f>
        <v>6</v>
      </c>
      <c r="L45" s="75">
        <f>LOOKUP(2, 1/('BA History S2'!$B:$B=A45), 'BA History S2'!$AK:$AK)</f>
        <v>0.45454545454545453</v>
      </c>
      <c r="M45" s="34">
        <f>SUMIFS('BA History S2'!F:F,'BA History S2'!B:B,A45)</f>
        <v>19</v>
      </c>
      <c r="N45" s="2">
        <f>SUMIFS('BA History S2'!E:E,'BA History S2'!B:B,A45)-M45</f>
        <v>24</v>
      </c>
      <c r="O45" s="75">
        <f>LOOKUP(2, 1/('BA History S2'!$B:$B=A45), 'BA History S2'!$AI:$AI)</f>
        <v>0.4272727272727273</v>
      </c>
      <c r="P45" s="34">
        <f>SUMIFS('BA History S2'!H:H,'BA History S2'!B:B,A45)</f>
        <v>84</v>
      </c>
      <c r="Q45" s="2">
        <f>SUMIFS('BA History S2'!G:G,'BA History S2'!B:B,A45)-P45</f>
        <v>94</v>
      </c>
      <c r="R45" s="89">
        <f>LOOKUP(2, 1/('BA History S2'!$B:$B=A45), 'BA History S2'!$AJ:$AJ)</f>
        <v>0.45090909090909093</v>
      </c>
      <c r="S45" s="2">
        <f>COUNTIFS('BA History S2'!$B:$B,$A$45,'BA History S2'!K:K, 1)</f>
        <v>1</v>
      </c>
      <c r="T45" s="2">
        <f>COUNTIFS('BA History S2'!$B:$B,$A$45,'BA History S2'!L:L, 1)</f>
        <v>1</v>
      </c>
      <c r="U45" s="2">
        <f>COUNTIFS('BA History S2'!$B:$B,$A$45,'BA History S2'!M:M, 1)</f>
        <v>0</v>
      </c>
      <c r="V45" s="2">
        <f>COUNTIFS('BA History S2'!$B:$B,$A$45,'BA History S2'!N:N, 1)</f>
        <v>3</v>
      </c>
      <c r="W45" s="2">
        <f>COUNTIFS('BA History S2'!$B:$B,$A$45,'BA History S2'!O:O, 1)</f>
        <v>1</v>
      </c>
      <c r="X45" s="2">
        <f>COUNTIFS('BA History S2'!$B:$B,$A$45,'BA History S2'!P:P, 1)</f>
        <v>0</v>
      </c>
      <c r="Y45" s="2">
        <f>COUNTIFS('BA History S2'!$B:$B,$A$45,'BA History S2'!Q:Q, 1)</f>
        <v>1</v>
      </c>
      <c r="Z45" s="2">
        <f>COUNTIFS('BA History S2'!$B:$B,$A$45,'BA History S2'!R:R, 1)</f>
        <v>1</v>
      </c>
      <c r="AA45" s="2">
        <f>COUNTIFS('BA History S2'!$B:$B,$A$45,'BA History S2'!S:S, 1)</f>
        <v>0</v>
      </c>
      <c r="AB45" s="2">
        <f>COUNTIFS('BA History S2'!$B:$B,$A$45,'BA History S2'!T:T, 1)</f>
        <v>0</v>
      </c>
      <c r="AC45" s="2">
        <f>COUNTIFS('BA History S2'!$B:$B,$A$45,'BA History S2'!U:U, 1)</f>
        <v>0</v>
      </c>
      <c r="AD45" s="2">
        <f>COUNTIFS('BA History S2'!$B:$B,$A$45,'BA History S2'!V:V, 1)</f>
        <v>1</v>
      </c>
      <c r="AE45" s="2">
        <f>COUNTIFS('BA History S2'!$B:$B,$A$45,'BA History S2'!W:W, 1)</f>
        <v>0</v>
      </c>
      <c r="AF45" s="2">
        <f>COUNTIFS('BA History S2'!$B:$B,$A$45,'BA History S2'!X:X, 1)</f>
        <v>0</v>
      </c>
      <c r="AG45" s="2">
        <f>COUNTIFS('BA History S2'!$B:$B,$A$45,'BA History S2'!Y:Y, 1)</f>
        <v>2</v>
      </c>
      <c r="AH45" s="2">
        <f>COUNTIFS('BA History S2'!$B:$B,$A$45,'BA History S2'!Z:Z, 1)</f>
        <v>2</v>
      </c>
      <c r="AI45" s="2">
        <f>COUNTIFS('BA History S2'!$B:$B,$A45,'BA History S2'!AA:AA, 1)</f>
        <v>0</v>
      </c>
      <c r="AJ45" s="2">
        <f>COUNTIFS('BA History S2'!$B:$B,$A$45,'BA History S2'!AB:AB, 1)</f>
        <v>0</v>
      </c>
      <c r="AK45" s="2">
        <f>COUNTIFS('BA History S2'!$B:$B,$A$45,'BA History S2'!AC:AC, 1)</f>
        <v>5</v>
      </c>
      <c r="AL45" s="2">
        <f>COUNTIFS('BA History S2'!$B:$B,$A$45,'BA History S2'!AD:AD, 1)</f>
        <v>1</v>
      </c>
      <c r="AM45" s="2">
        <f>COUNTIFS('BA History S2'!$B:$B,$A$45,'BA History S2'!AE:AE, 1)</f>
        <v>0</v>
      </c>
      <c r="AN45" s="2">
        <f>COUNTIFS('BA History S2'!$B:$B,$A$45,'BA History S2'!AF:AF, 1)</f>
        <v>0</v>
      </c>
      <c r="AO45" s="2">
        <f>COUNTIFS('BA History S2'!$B:$B,$A$45,'BA History S2'!AG:AG, 1)</f>
        <v>0</v>
      </c>
    </row>
    <row r="46" spans="1:41" x14ac:dyDescent="0.25">
      <c r="A46" s="2" t="s">
        <v>70</v>
      </c>
      <c r="B46" s="2" t="s">
        <v>79</v>
      </c>
      <c r="C46" s="2" t="s">
        <v>79</v>
      </c>
      <c r="D46" s="2"/>
      <c r="E46" s="2"/>
      <c r="F46" s="2"/>
      <c r="G46" s="34">
        <f>SUMIFS('BA History S2'!C:C,'BA History S2'!B:B,A46)</f>
        <v>40</v>
      </c>
      <c r="H46" s="66">
        <f>AVERAGEIFS('BA History S2'!C:C,'BA History S2'!B:B,A46)</f>
        <v>10</v>
      </c>
      <c r="I46" s="35">
        <f t="array" ref="I46">MAX(IF('BA History S2'!B:B=A46, 'BA History S2'!C:C))</f>
        <v>13</v>
      </c>
      <c r="J46" s="34">
        <f>COUNTIFS('BA History S2'!B:B,A46,'BA History S2'!D:D, 1)</f>
        <v>0</v>
      </c>
      <c r="K46" s="2">
        <f>COUNTIFS('BA History S2'!B:B,A46,'BA History S2'!D:D, 0)</f>
        <v>4</v>
      </c>
      <c r="L46" s="75">
        <f>LOOKUP(2, 1/('BA History S2'!$B:$B=A46), 'BA History S2'!$AK:$AK)</f>
        <v>0</v>
      </c>
      <c r="M46" s="34">
        <f>SUMIFS('BA History S2'!F:F,'BA History S2'!B:B,A46)</f>
        <v>3</v>
      </c>
      <c r="N46" s="2">
        <f>SUMIFS('BA History S2'!E:E,'BA History S2'!B:B,A46)-M46</f>
        <v>12</v>
      </c>
      <c r="O46" s="75">
        <f>LOOKUP(2, 1/('BA History S2'!$B:$B=A46), 'BA History S2'!$AI:$AI)</f>
        <v>0.1875</v>
      </c>
      <c r="P46" s="34">
        <f>SUMIFS('BA History S2'!H:H,'BA History S2'!B:B,A46)</f>
        <v>25</v>
      </c>
      <c r="Q46" s="2">
        <f>SUMIFS('BA History S2'!G:G,'BA History S2'!B:B,A46)-P46</f>
        <v>38</v>
      </c>
      <c r="R46" s="89">
        <f>LOOKUP(2, 1/('BA History S2'!$B:$B=A46), 'BA History S2'!$AJ:$AJ)</f>
        <v>0.39500000000000002</v>
      </c>
      <c r="S46" s="2">
        <f>COUNTIFS('BA History S2'!$B:$B,$A$46,'BA History S2'!K:K, 1)</f>
        <v>1</v>
      </c>
      <c r="T46" s="2">
        <f>COUNTIFS('BA History S2'!$B:$B,$A$46,'BA History S2'!L:L, 1)</f>
        <v>0</v>
      </c>
      <c r="U46" s="2">
        <f>COUNTIFS('BA History S2'!$B:$B,$A$46,'BA History S2'!M:M, 1)</f>
        <v>0</v>
      </c>
      <c r="V46" s="2">
        <f>COUNTIFS('BA History S2'!$B:$B,$A$46,'BA History S2'!N:N, 1)</f>
        <v>2</v>
      </c>
      <c r="W46" s="2">
        <f>COUNTIFS('BA History S2'!$B:$B,$A$46,'BA History S2'!O:O, 1)</f>
        <v>0</v>
      </c>
      <c r="X46" s="2">
        <f>COUNTIFS('BA History S2'!$B:$B,$A$46,'BA History S2'!P:P, 1)</f>
        <v>0</v>
      </c>
      <c r="Y46" s="2">
        <f>COUNTIFS('BA History S2'!$B:$B,$A$46,'BA History S2'!Q:Q, 1)</f>
        <v>0</v>
      </c>
      <c r="Z46" s="2">
        <f>COUNTIFS('BA History S2'!$B:$B,$A$46,'BA History S2'!R:R, 1)</f>
        <v>0</v>
      </c>
      <c r="AA46" s="2">
        <f>COUNTIFS('BA History S2'!$B:$B,$A$46,'BA History S2'!S:S, 1)</f>
        <v>0</v>
      </c>
      <c r="AB46" s="2">
        <f>COUNTIFS('BA History S2'!$B:$B,$A$46,'BA History S2'!T:T, 1)</f>
        <v>0</v>
      </c>
      <c r="AC46" s="2">
        <f>COUNTIFS('BA History S2'!$B:$B,$A$46,'BA History S2'!U:U, 1)</f>
        <v>0</v>
      </c>
      <c r="AD46" s="2">
        <f>COUNTIFS('BA History S2'!$B:$B,$A$46,'BA History S2'!V:V, 1)</f>
        <v>0</v>
      </c>
      <c r="AE46" s="2">
        <f>COUNTIFS('BA History S2'!$B:$B,$A$46,'BA History S2'!W:W, 1)</f>
        <v>0</v>
      </c>
      <c r="AF46" s="2">
        <f>COUNTIFS('BA History S2'!$B:$B,$A$46,'BA History S2'!X:X, 1)</f>
        <v>0</v>
      </c>
      <c r="AG46" s="2">
        <f>COUNTIFS('BA History S2'!$B:$B,$A$46,'BA History S2'!Y:Y, 1)</f>
        <v>0</v>
      </c>
      <c r="AH46" s="2">
        <f>COUNTIFS('BA History S2'!$B:$B,$A$46,'BA History S2'!Z:Z, 1)</f>
        <v>0</v>
      </c>
      <c r="AI46" s="2">
        <f>COUNTIFS('BA History S2'!$B:$B,$A46,'BA History S2'!AA:AA, 1)</f>
        <v>0</v>
      </c>
      <c r="AJ46" s="2">
        <f>COUNTIFS('BA History S2'!$B:$B,$A$46,'BA History S2'!AB:AB, 1)</f>
        <v>0</v>
      </c>
      <c r="AK46" s="2">
        <f>COUNTIFS('BA History S2'!$B:$B,$A$46,'BA History S2'!AC:AC, 1)</f>
        <v>0</v>
      </c>
      <c r="AL46" s="2">
        <f>COUNTIFS('BA History S2'!$B:$B,$A$46,'BA History S2'!AD:AD, 1)</f>
        <v>0</v>
      </c>
      <c r="AM46" s="2">
        <f>COUNTIFS('BA History S2'!$B:$B,$A$46,'BA History S2'!AE:AE, 1)</f>
        <v>0</v>
      </c>
      <c r="AN46" s="2">
        <f>COUNTIFS('BA History S2'!$B:$B,$A$46,'BA History S2'!AF:AF, 1)</f>
        <v>0</v>
      </c>
      <c r="AO46" s="2">
        <f>COUNTIFS('BA History S2'!$B:$B,$A$46,'BA History S2'!AG:AG, 1)</f>
        <v>0</v>
      </c>
    </row>
    <row r="47" spans="1:41" x14ac:dyDescent="0.25">
      <c r="A47" s="2" t="s">
        <v>4</v>
      </c>
      <c r="B47" s="1" t="s">
        <v>158</v>
      </c>
      <c r="C47" s="2" t="s">
        <v>79</v>
      </c>
      <c r="D47" s="1">
        <v>1</v>
      </c>
      <c r="E47" s="1">
        <v>1</v>
      </c>
      <c r="G47" s="34">
        <f>SUMIFS('BA History S2'!C:C,'BA History S2'!B:B,A47)</f>
        <v>800</v>
      </c>
      <c r="H47" s="66">
        <f>AVERAGEIFS('BA History S2'!C:C,'BA History S2'!B:B,A47)</f>
        <v>25</v>
      </c>
      <c r="I47" s="35">
        <f t="array" ref="I47">MAX(IF('BA History S2'!B:B=A47, 'BA History S2'!C:C))</f>
        <v>43</v>
      </c>
      <c r="J47" s="34">
        <f>COUNTIFS('BA History S2'!B:B,A47,'BA History S2'!D:D, 1)</f>
        <v>17</v>
      </c>
      <c r="K47" s="2">
        <f>COUNTIFS('BA History S2'!B:B,A47,'BA History S2'!D:D, 0)</f>
        <v>15</v>
      </c>
      <c r="L47" s="75">
        <f>LOOKUP(2, 1/('BA History S2'!$B:$B=A47), 'BA History S2'!$AK:$AK)</f>
        <v>0.53125</v>
      </c>
      <c r="M47" s="34">
        <f>SUMIFS('BA History S2'!F:F,'BA History S2'!B:B,A47)</f>
        <v>66</v>
      </c>
      <c r="N47" s="2">
        <f>SUMIFS('BA History S2'!E:E,'BA History S2'!B:B,A47)-M47</f>
        <v>64</v>
      </c>
      <c r="O47" s="75">
        <f>LOOKUP(2, 1/('BA History S2'!$B:$B=A47), 'BA History S2'!$AI:$AI)</f>
        <v>0.50937500000000002</v>
      </c>
      <c r="P47" s="34">
        <f>SUMIFS('BA History S2'!H:H,'BA History S2'!B:B,A47)</f>
        <v>279</v>
      </c>
      <c r="Q47" s="2">
        <f>SUMIFS('BA History S2'!G:G,'BA History S2'!B:B,A47)-P47</f>
        <v>272</v>
      </c>
      <c r="R47" s="89">
        <f>LOOKUP(2, 1/('BA History S2'!$B:$B=A47), 'BA History S2'!$AJ:$AJ)</f>
        <v>0.50593749999999993</v>
      </c>
      <c r="S47" s="2">
        <f>COUNTIFS('BA History S2'!$B:$B,$A$47,'BA History S2'!K:K, 1)</f>
        <v>6</v>
      </c>
      <c r="T47" s="2">
        <f>COUNTIFS('BA History S2'!$B:$B,$A$47,'BA History S2'!L:L, 1)</f>
        <v>5</v>
      </c>
      <c r="U47" s="2">
        <f>COUNTIFS('BA History S2'!$B:$B,$A$47,'BA History S2'!M:M, 1)</f>
        <v>7</v>
      </c>
      <c r="V47" s="2">
        <f>COUNTIFS('BA History S2'!$B:$B,$A$47,'BA History S2'!N:N, 1)</f>
        <v>7</v>
      </c>
      <c r="W47" s="2">
        <f>COUNTIFS('BA History S2'!$B:$B,$A$47,'BA History S2'!O:O, 1)</f>
        <v>1</v>
      </c>
      <c r="X47" s="2">
        <f>COUNTIFS('BA History S2'!$B:$B,$A$47,'BA History S2'!P:P, 1)</f>
        <v>0</v>
      </c>
      <c r="Y47" s="2">
        <f>COUNTIFS('BA History S2'!$B:$B,$A$47,'BA History S2'!Q:Q, 1)</f>
        <v>1</v>
      </c>
      <c r="Z47" s="2">
        <f>COUNTIFS('BA History S2'!$B:$B,$A$47,'BA History S2'!R:R, 1)</f>
        <v>0</v>
      </c>
      <c r="AA47" s="2">
        <f>COUNTIFS('BA History S2'!$B:$B,$A$47,'BA History S2'!S:S, 1)</f>
        <v>0</v>
      </c>
      <c r="AB47" s="2">
        <f>COUNTIFS('BA History S2'!$B:$B,$A$47,'BA History S2'!T:T, 1)</f>
        <v>0</v>
      </c>
      <c r="AC47" s="2">
        <f>COUNTIFS('BA History S2'!$B:$B,$A$47,'BA History S2'!U:U, 1)</f>
        <v>2</v>
      </c>
      <c r="AD47" s="2">
        <f>COUNTIFS('BA History S2'!$B:$B,$A$47,'BA History S2'!V:V, 1)</f>
        <v>3</v>
      </c>
      <c r="AE47" s="2">
        <f>COUNTIFS('BA History S2'!$B:$B,$A$47,'BA History S2'!W:W, 1)</f>
        <v>3</v>
      </c>
      <c r="AF47" s="2">
        <f>COUNTIFS('BA History S2'!$B:$B,$A$47,'BA History S2'!X:X, 1)</f>
        <v>0</v>
      </c>
      <c r="AG47" s="2">
        <f>COUNTIFS('BA History S2'!$B:$B,$A$47,'BA History S2'!Y:Y, 1)</f>
        <v>4</v>
      </c>
      <c r="AH47" s="2">
        <f>COUNTIFS('BA History S2'!$B:$B,$A$47,'BA History S2'!Z:Z, 1)</f>
        <v>4</v>
      </c>
      <c r="AI47" s="2">
        <f>COUNTIFS('BA History S2'!$B:$B,$A47,'BA History S2'!AA:AA, 1)</f>
        <v>1</v>
      </c>
      <c r="AJ47" s="2">
        <f>COUNTIFS('BA History S2'!$B:$B,$A$47,'BA History S2'!AB:AB, 1)</f>
        <v>2</v>
      </c>
      <c r="AK47" s="2">
        <f>COUNTIFS('BA History S2'!$B:$B,$A$47,'BA History S2'!AC:AC, 1)</f>
        <v>9</v>
      </c>
      <c r="AL47" s="2">
        <f>COUNTIFS('BA History S2'!$B:$B,$A$47,'BA History S2'!AD:AD, 1)</f>
        <v>5</v>
      </c>
      <c r="AM47" s="2">
        <f>COUNTIFS('BA History S2'!$B:$B,$A$47,'BA History S2'!AE:AE, 1)</f>
        <v>4</v>
      </c>
      <c r="AN47" s="2">
        <f>COUNTIFS('BA History S2'!$B:$B,$A$47,'BA History S2'!AF:AF, 1)</f>
        <v>1</v>
      </c>
      <c r="AO47" s="2">
        <f>COUNTIFS('BA History S2'!$B:$B,$A$47,'BA History S2'!AG:AG, 1)</f>
        <v>1</v>
      </c>
    </row>
    <row r="48" spans="1:41" x14ac:dyDescent="0.25">
      <c r="A48" s="1" t="s">
        <v>107</v>
      </c>
      <c r="B48" s="2" t="s">
        <v>79</v>
      </c>
      <c r="C48" s="2" t="s">
        <v>79</v>
      </c>
      <c r="D48" s="2"/>
      <c r="E48" s="2"/>
      <c r="F48" s="2"/>
      <c r="G48" s="34">
        <f>SUMIFS('BA History S2'!C:C,'BA History S2'!B:B,A48)</f>
        <v>556</v>
      </c>
      <c r="H48" s="66">
        <f>AVERAGEIFS('BA History S2'!C:C,'BA History S2'!B:B,A48)</f>
        <v>16.352941176470587</v>
      </c>
      <c r="I48" s="35">
        <f t="array" ref="I48">MAX(IF('BA History S2'!B:B=A48, 'BA History S2'!C:C))</f>
        <v>33</v>
      </c>
      <c r="J48" s="34">
        <f>COUNTIFS('BA History S2'!B:B,A48,'BA History S2'!D:D, 1)</f>
        <v>15</v>
      </c>
      <c r="K48" s="2">
        <f>COUNTIFS('BA History S2'!B:B,A48,'BA History S2'!D:D, 0)</f>
        <v>19</v>
      </c>
      <c r="L48" s="75">
        <f>LOOKUP(2, 1/('BA History S2'!$B:$B=A48), 'BA History S2'!$AK:$AK)</f>
        <v>0.44117647058823528</v>
      </c>
      <c r="M48" s="34">
        <f>SUMIFS('BA History S2'!F:F,'BA History S2'!B:B,A48)</f>
        <v>62</v>
      </c>
      <c r="N48" s="2">
        <f>SUMIFS('BA History S2'!E:E,'BA History S2'!B:B,A48)-M48</f>
        <v>75</v>
      </c>
      <c r="O48" s="75">
        <f>LOOKUP(2, 1/('BA History S2'!$B:$B=A48), 'BA History S2'!$AI:$AI)</f>
        <v>0.43676470588235294</v>
      </c>
      <c r="P48" s="34">
        <f>SUMIFS('BA History S2'!H:H,'BA History S2'!B:B,A48)</f>
        <v>269</v>
      </c>
      <c r="Q48" s="2">
        <f>SUMIFS('BA History S2'!G:G,'BA History S2'!B:B,A48)-P48</f>
        <v>297</v>
      </c>
      <c r="R48" s="89">
        <f>LOOKUP(2, 1/('BA History S2'!$B:$B=A48), 'BA History S2'!$AJ:$AJ)</f>
        <v>0.46735294117647058</v>
      </c>
      <c r="S48" s="2">
        <f>COUNTIFS('BA History S2'!$B:$B,$A$48,'BA History S2'!K:K, 1)</f>
        <v>4</v>
      </c>
      <c r="T48" s="2">
        <f>COUNTIFS('BA History S2'!$B:$B,$A$48,'BA History S2'!L:L, 1)</f>
        <v>1</v>
      </c>
      <c r="U48" s="2">
        <f>COUNTIFS('BA History S2'!$B:$B,$A$48,'BA History S2'!M:M, 1)</f>
        <v>9</v>
      </c>
      <c r="V48" s="2">
        <f>COUNTIFS('BA History S2'!$B:$B,$A$48,'BA History S2'!N:N, 1)</f>
        <v>4</v>
      </c>
      <c r="W48" s="2">
        <f>COUNTIFS('BA History S2'!$B:$B,$A$48,'BA History S2'!O:O, 1)</f>
        <v>3</v>
      </c>
      <c r="X48" s="2">
        <f>COUNTIFS('BA History S2'!$B:$B,$A$48,'BA History S2'!P:P, 1)</f>
        <v>0</v>
      </c>
      <c r="Y48" s="2">
        <f>COUNTIFS('BA History S2'!$B:$B,$A$48,'BA History S2'!Q:Q, 1)</f>
        <v>0</v>
      </c>
      <c r="Z48" s="2">
        <f>COUNTIFS('BA History S2'!$B:$B,$A$48,'BA History S2'!R:R, 1)</f>
        <v>1</v>
      </c>
      <c r="AA48" s="2">
        <f>COUNTIFS('BA History S2'!$B:$B,$A$48,'BA History S2'!S:S, 1)</f>
        <v>0</v>
      </c>
      <c r="AB48" s="2">
        <f>COUNTIFS('BA History S2'!$B:$B,$A$48,'BA History S2'!T:T, 1)</f>
        <v>0</v>
      </c>
      <c r="AC48" s="2">
        <f>COUNTIFS('BA History S2'!$B:$B,$A$48,'BA History S2'!U:U, 1)</f>
        <v>3</v>
      </c>
      <c r="AD48" s="2">
        <f>COUNTIFS('BA History S2'!$B:$B,$A$48,'BA History S2'!V:V, 1)</f>
        <v>2</v>
      </c>
      <c r="AE48" s="2">
        <f>COUNTIFS('BA History S2'!$B:$B,$A$48,'BA History S2'!W:W, 1)</f>
        <v>1</v>
      </c>
      <c r="AF48" s="2">
        <f>COUNTIFS('BA History S2'!$B:$B,$A$48,'BA History S2'!X:X, 1)</f>
        <v>0</v>
      </c>
      <c r="AG48" s="2">
        <f>COUNTIFS('BA History S2'!$B:$B,$A$48,'BA History S2'!Y:Y, 1)</f>
        <v>3</v>
      </c>
      <c r="AH48" s="2">
        <f>COUNTIFS('BA History S2'!$B:$B,$A$48,'BA History S2'!Z:Z, 1)</f>
        <v>8</v>
      </c>
      <c r="AI48" s="2">
        <f>COUNTIFS('BA History S2'!$B:$B,$A48,'BA History S2'!AA:AA, 1)</f>
        <v>1</v>
      </c>
      <c r="AJ48" s="2">
        <f>COUNTIFS('BA History S2'!$B:$B,$A$48,'BA History S2'!AB:AB, 1)</f>
        <v>0</v>
      </c>
      <c r="AK48" s="2">
        <f>COUNTIFS('BA History S2'!$B:$B,$A$48,'BA History S2'!AC:AC, 1)</f>
        <v>6</v>
      </c>
      <c r="AL48" s="2">
        <f>COUNTIFS('BA History S2'!$B:$B,$A$48,'BA History S2'!AD:AD, 1)</f>
        <v>2</v>
      </c>
      <c r="AM48" s="2">
        <f>COUNTIFS('BA History S2'!$B:$B,$A$48,'BA History S2'!AE:AE, 1)</f>
        <v>7</v>
      </c>
      <c r="AN48" s="2">
        <f>COUNTIFS('BA History S2'!$B:$B,$A$48,'BA History S2'!AF:AF, 1)</f>
        <v>1</v>
      </c>
      <c r="AO48" s="2">
        <f>COUNTIFS('BA History S2'!$B:$B,$A$48,'BA History S2'!AG:AG, 1)</f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854" activePane="bottomRight" state="frozen"/>
      <selection pane="topRight" activeCell="C1" sqref="C1"/>
      <selection pane="bottomLeft" activeCell="A2" sqref="A2"/>
      <selection pane="bottomRight" activeCell="AH873" sqref="AH87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  <row r="843" spans="1:37" x14ac:dyDescent="0.25">
      <c r="A843" s="85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86">
        <f>AVERAGEIFS($C$2:C843, $B$2:B843, B843)</f>
        <v>26.666666666666668</v>
      </c>
      <c r="AI843" s="86">
        <f>AVERAGEIFS($I$2:I843, $B$2:B843, B843)</f>
        <v>0.54166666666666663</v>
      </c>
      <c r="AJ843" s="86">
        <f>AVERAGEIFS($J$2:J843, $B$2:B843, B843)</f>
        <v>0.52633333333333343</v>
      </c>
      <c r="AK843" s="86">
        <f>AVERAGEIFS($D$2:D843, $B$2:B843, B843)</f>
        <v>0.53333333333333333</v>
      </c>
    </row>
    <row r="844" spans="1:37" x14ac:dyDescent="0.25">
      <c r="A844" s="85">
        <v>46198</v>
      </c>
      <c r="B844" t="s">
        <v>179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86">
        <f>AVERAGEIFS($C$2:C844, $B$2:B844, B844)</f>
        <v>20.541666666666668</v>
      </c>
      <c r="AI844" s="86">
        <f>AVERAGEIFS($I$2:I844, $B$2:B844, B844)</f>
        <v>0.55208333333333326</v>
      </c>
      <c r="AJ844" s="86">
        <f>AVERAGEIFS($J$2:J844, $B$2:B844, B844)</f>
        <v>0.53124999999999989</v>
      </c>
      <c r="AK844" s="86">
        <f>AVERAGEIFS($D$2:D844, $B$2:B844, B844)</f>
        <v>0.58333333333333337</v>
      </c>
    </row>
    <row r="845" spans="1:37" x14ac:dyDescent="0.25">
      <c r="A845" s="85">
        <v>46198</v>
      </c>
      <c r="B845" t="s">
        <v>44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86">
        <f>AVERAGEIFS($C$2:C845, $B$2:B845, B845)</f>
        <v>16.315789473684209</v>
      </c>
      <c r="AI845" s="86">
        <f>AVERAGEIFS($I$2:I845, $B$2:B845, B845)</f>
        <v>0.55394736842105252</v>
      </c>
      <c r="AJ845" s="86">
        <f>AVERAGEIFS($J$2:J845, $B$2:B845, B845)</f>
        <v>0.53526315789473689</v>
      </c>
      <c r="AK845" s="86">
        <f>AVERAGEIFS($D$2:D845, $B$2:B845, B845)</f>
        <v>0.52631578947368418</v>
      </c>
    </row>
    <row r="846" spans="1:37" x14ac:dyDescent="0.25">
      <c r="A846" s="85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86">
        <f>AVERAGEIFS($C$2:C846, $B$2:B846, B846)</f>
        <v>17.666666666666668</v>
      </c>
      <c r="AI846" s="86">
        <f>AVERAGEIFS($I$2:I846, $B$2:B846, B846)</f>
        <v>0.54166666666666663</v>
      </c>
      <c r="AJ846" s="86">
        <f>AVERAGEIFS($J$2:J846, $B$2:B846, B846)</f>
        <v>0.48500000000000004</v>
      </c>
      <c r="AK846" s="86">
        <f>AVERAGEIFS($D$2:D846, $B$2:B846, B846)</f>
        <v>0.5</v>
      </c>
    </row>
    <row r="847" spans="1:37" x14ac:dyDescent="0.25">
      <c r="A847" s="85">
        <v>46198</v>
      </c>
      <c r="B847" t="s">
        <v>50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86">
        <f>AVERAGEIFS($C$2:C847, $B$2:B847, B847)</f>
        <v>17.600000000000001</v>
      </c>
      <c r="AI847" s="86">
        <f>AVERAGEIFS($I$2:I847, $B$2:B847, B847)</f>
        <v>0.44</v>
      </c>
      <c r="AJ847" s="86">
        <f>AVERAGEIFS($J$2:J847, $B$2:B847, B847)</f>
        <v>0.46800000000000003</v>
      </c>
      <c r="AK847" s="86">
        <f>AVERAGEIFS($D$2:D847, $B$2:B847, B847)</f>
        <v>0.4</v>
      </c>
    </row>
    <row r="848" spans="1:37" x14ac:dyDescent="0.25">
      <c r="A848" s="85">
        <v>46198</v>
      </c>
      <c r="B848" t="s">
        <v>214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6.2727272727272725</v>
      </c>
      <c r="AI848" s="86">
        <f>AVERAGEIFS($I$2:I848, $B$2:B848, B848)</f>
        <v>0.69090909090909092</v>
      </c>
      <c r="AJ848" s="86">
        <f>AVERAGEIFS($J$2:J848, $B$2:B848, B848)</f>
        <v>0.56181818181818166</v>
      </c>
      <c r="AK848" s="86">
        <f>AVERAGEIFS($D$2:D848, $B$2:B848, B848)</f>
        <v>0.72727272727272729</v>
      </c>
    </row>
    <row r="849" spans="1:37" x14ac:dyDescent="0.25">
      <c r="A849" s="85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24.35483870967742</v>
      </c>
      <c r="AI849" s="86">
        <f>AVERAGEIFS($I$2:I849, $B$2:B849, B849)</f>
        <v>0.45806451612903226</v>
      </c>
      <c r="AJ849" s="86">
        <f>AVERAGEIFS($J$2:J849, $B$2:B849, B849)</f>
        <v>0.50419354838709673</v>
      </c>
      <c r="AK849" s="86">
        <f>AVERAGEIFS($D$2:D849, $B$2:B849, B849)</f>
        <v>0.41935483870967744</v>
      </c>
    </row>
    <row r="850" spans="1:37" x14ac:dyDescent="0.25">
      <c r="A850" s="85">
        <v>46198</v>
      </c>
      <c r="B850" t="s">
        <v>141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20.702702702702702</v>
      </c>
      <c r="AI850" s="86">
        <f>AVERAGEIFS($I$2:I850, $B$2:B850, B850)</f>
        <v>0.50405405405405412</v>
      </c>
      <c r="AJ850" s="86">
        <f>AVERAGEIFS($J$2:J850, $B$2:B850, B850)</f>
        <v>0.50567567567567573</v>
      </c>
      <c r="AK850" s="86">
        <f>AVERAGEIFS($D$2:D850, $B$2:B850, B850)</f>
        <v>0.6216216216216216</v>
      </c>
    </row>
    <row r="851" spans="1:37" x14ac:dyDescent="0.25">
      <c r="A851" s="85">
        <v>46198</v>
      </c>
      <c r="B851" t="s">
        <v>13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18.428571428571427</v>
      </c>
      <c r="AI851" s="86">
        <f>AVERAGEIFS($I$2:I851, $B$2:B851, B851)</f>
        <v>0.43928571428571433</v>
      </c>
      <c r="AJ851" s="86">
        <f>AVERAGEIFS($J$2:J851, $B$2:B851, B851)</f>
        <v>0.47428571428571425</v>
      </c>
      <c r="AK851" s="86">
        <f>AVERAGEIFS($D$2:D851, $B$2:B851, B851)</f>
        <v>0.39285714285714285</v>
      </c>
    </row>
    <row r="852" spans="1:37" x14ac:dyDescent="0.25">
      <c r="A852" s="85">
        <v>46198</v>
      </c>
      <c r="B852" t="s">
        <v>46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14.6</v>
      </c>
      <c r="AI852" s="86">
        <f>AVERAGEIFS($I$2:I852, $B$2:B852, B852)</f>
        <v>0.255</v>
      </c>
      <c r="AJ852" s="86">
        <f>AVERAGEIFS($J$2:J852, $B$2:B852, B852)</f>
        <v>0.376</v>
      </c>
      <c r="AK852" s="86">
        <f>AVERAGEIFS($D$2:D852, $B$2:B852, B852)</f>
        <v>0.1</v>
      </c>
    </row>
    <row r="853" spans="1:37" x14ac:dyDescent="0.25">
      <c r="A853" s="85">
        <v>46198</v>
      </c>
      <c r="B853" t="s">
        <v>115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13.166666666666666</v>
      </c>
      <c r="AI853" s="86">
        <f>AVERAGEIFS($I$2:I853, $B$2:B853, B853)</f>
        <v>0.56388888888888888</v>
      </c>
      <c r="AJ853" s="86">
        <f>AVERAGEIFS($J$2:J853, $B$2:B853, B853)</f>
        <v>0.51555555555555554</v>
      </c>
      <c r="AK853" s="86">
        <f>AVERAGEIFS($D$2:D853, $B$2:B853, B853)</f>
        <v>0.66666666666666663</v>
      </c>
    </row>
    <row r="854" spans="1:37" x14ac:dyDescent="0.25">
      <c r="A854" s="85">
        <v>46198</v>
      </c>
      <c r="B854" t="s">
        <v>148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9.0555555555555554</v>
      </c>
      <c r="AI854" s="86">
        <f>AVERAGEIFS($I$2:I854, $B$2:B854, B854)</f>
        <v>0.33055555555555555</v>
      </c>
      <c r="AJ854" s="86">
        <f>AVERAGEIFS($J$2:J854, $B$2:B854, B854)</f>
        <v>0.42722222222222217</v>
      </c>
      <c r="AK854" s="86">
        <f>AVERAGEIFS($D$2:D854, $B$2:B854, B854)</f>
        <v>0.33333333333333331</v>
      </c>
    </row>
    <row r="855" spans="1:37" x14ac:dyDescent="0.25">
      <c r="A855" s="85">
        <v>46201</v>
      </c>
      <c r="B855" t="s">
        <v>179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86">
        <f>AVERAGEIFS($C$2:C855, $B$2:B855, B855)</f>
        <v>21.04</v>
      </c>
      <c r="AI855" s="86">
        <f>AVERAGEIFS($I$2:I855, $B$2:B855, B855)</f>
        <v>0.55999999999999994</v>
      </c>
      <c r="AJ855" s="86">
        <f>AVERAGEIFS($J$2:J855, $B$2:B855, B855)</f>
        <v>0.53759999999999986</v>
      </c>
      <c r="AK855" s="86">
        <f>AVERAGEIFS($D$2:D855, $B$2:B855, B855)</f>
        <v>0.6</v>
      </c>
    </row>
    <row r="856" spans="1:37" x14ac:dyDescent="0.25">
      <c r="A856" s="85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86">
        <f>AVERAGEIFS($C$2:C856, $B$2:B856, B856)</f>
        <v>26.677419354838708</v>
      </c>
      <c r="AI856" s="86">
        <f>AVERAGEIFS($I$2:I856, $B$2:B856, B856)</f>
        <v>0.54838709677419351</v>
      </c>
      <c r="AJ856" s="86">
        <f>AVERAGEIFS($J$2:J856, $B$2:B856, B856)</f>
        <v>0.53161290322580657</v>
      </c>
      <c r="AK856" s="86">
        <f>AVERAGEIFS($D$2:D856, $B$2:B856, B856)</f>
        <v>0.54838709677419351</v>
      </c>
    </row>
    <row r="857" spans="1:37" x14ac:dyDescent="0.25">
      <c r="A857" s="85">
        <v>46201</v>
      </c>
      <c r="B857" t="s">
        <v>44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86">
        <f>AVERAGEIFS($C$2:C857, $B$2:B857, B857)</f>
        <v>16.333333333333332</v>
      </c>
      <c r="AI857" s="86">
        <f>AVERAGEIFS($I$2:I857, $B$2:B857, B857)</f>
        <v>0.55897435897435888</v>
      </c>
      <c r="AJ857" s="86">
        <f>AVERAGEIFS($J$2:J857, $B$2:B857, B857)</f>
        <v>0.53923076923076929</v>
      </c>
      <c r="AK857" s="86">
        <f>AVERAGEIFS($D$2:D857, $B$2:B857, B857)</f>
        <v>0.53846153846153844</v>
      </c>
    </row>
    <row r="858" spans="1:37" x14ac:dyDescent="0.25">
      <c r="A858" s="85">
        <v>46201</v>
      </c>
      <c r="B858" t="s">
        <v>37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86">
        <f>AVERAGEIFS($C$2:C858, $B$2:B858, B858)</f>
        <v>17.2</v>
      </c>
      <c r="AI858" s="86">
        <f>AVERAGEIFS($I$2:I858, $B$2:B858, B858)</f>
        <v>0.7</v>
      </c>
      <c r="AJ858" s="86">
        <f>AVERAGEIFS($J$2:J858, $B$2:B858, B858)</f>
        <v>0.59199999999999997</v>
      </c>
      <c r="AK858" s="86">
        <f>AVERAGEIFS($D$2:D858, $B$2:B858, B858)</f>
        <v>0.8</v>
      </c>
    </row>
    <row r="859" spans="1:37" x14ac:dyDescent="0.25">
      <c r="A859" s="85">
        <v>46201</v>
      </c>
      <c r="B859" t="s">
        <v>147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86">
        <f>AVERAGEIFS($C$2:C859, $B$2:B859, B859)</f>
        <v>16.823529411764707</v>
      </c>
      <c r="AI859" s="86">
        <f>AVERAGEIFS($I$2:I859, $B$2:B859, B859)</f>
        <v>0.55441176470588227</v>
      </c>
      <c r="AJ859" s="86">
        <f>AVERAGEIFS($J$2:J859, $B$2:B859, B859)</f>
        <v>0.53352941176470603</v>
      </c>
      <c r="AK859" s="86">
        <f>AVERAGEIFS($D$2:D859, $B$2:B859, B859)</f>
        <v>0.55882352941176472</v>
      </c>
    </row>
    <row r="860" spans="1:37" x14ac:dyDescent="0.25">
      <c r="A860" s="85">
        <v>46201</v>
      </c>
      <c r="B860" t="s">
        <v>214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86">
        <f>AVERAGEIFS($C$2:C860, $B$2:B860, B860)</f>
        <v>6.333333333333333</v>
      </c>
      <c r="AI860" s="86">
        <f>AVERAGEIFS($I$2:I860, $B$2:B860, B860)</f>
        <v>0.6958333333333333</v>
      </c>
      <c r="AJ860" s="86">
        <f>AVERAGEIFS($J$2:J860, $B$2:B860, B860)</f>
        <v>0.5724999999999999</v>
      </c>
      <c r="AK860" s="86">
        <f>AVERAGEIFS($D$2:D860, $B$2:B860, B860)</f>
        <v>0.75</v>
      </c>
    </row>
    <row r="861" spans="1:37" x14ac:dyDescent="0.25">
      <c r="A861" s="85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86">
        <f>AVERAGEIFS($C$2:C861, $B$2:B861, B861)</f>
        <v>25.897959183673468</v>
      </c>
      <c r="AI861" s="86">
        <f>AVERAGEIFS($I$2:I861, $B$2:B861, B861)</f>
        <v>0.57244897959183672</v>
      </c>
      <c r="AJ861" s="86">
        <f>AVERAGEIFS($J$2:J861, $B$2:B861, B861)</f>
        <v>0.51979591836734695</v>
      </c>
      <c r="AK861" s="86">
        <f>AVERAGEIFS($D$2:D861, $B$2:B861, B861)</f>
        <v>0.61224489795918369</v>
      </c>
    </row>
    <row r="862" spans="1:37" x14ac:dyDescent="0.25">
      <c r="A862" s="85">
        <v>46201</v>
      </c>
      <c r="B862" t="s">
        <v>40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86">
        <f>AVERAGEIFS($C$2:C862, $B$2:B862, B862)</f>
        <v>19.780487804878049</v>
      </c>
      <c r="AI862" s="86">
        <f>AVERAGEIFS($I$2:I862, $B$2:B862, B862)</f>
        <v>0.44634146341463415</v>
      </c>
      <c r="AJ862" s="86">
        <f>AVERAGEIFS($J$2:J862, $B$2:B862, B862)</f>
        <v>0.47512195121951212</v>
      </c>
      <c r="AK862" s="86">
        <f>AVERAGEIFS($D$2:D862, $B$2:B862, B862)</f>
        <v>0.3902439024390244</v>
      </c>
    </row>
    <row r="863" spans="1:37" x14ac:dyDescent="0.25">
      <c r="A863" s="85">
        <v>46201</v>
      </c>
      <c r="B863" t="s">
        <v>71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86">
        <f>AVERAGEIFS($C$2:C863, $B$2:B863, B863)</f>
        <v>18.733333333333334</v>
      </c>
      <c r="AI863" s="86">
        <f>AVERAGEIFS($I$2:I863, $B$2:B863, B863)</f>
        <v>0.505</v>
      </c>
      <c r="AJ863" s="86">
        <f>AVERAGEIFS($J$2:J863, $B$2:B863, B863)</f>
        <v>0.49033333333333329</v>
      </c>
      <c r="AK863" s="86">
        <f>AVERAGEIFS($D$2:D863, $B$2:B863, B863)</f>
        <v>0.5</v>
      </c>
    </row>
    <row r="864" spans="1:37" x14ac:dyDescent="0.25">
      <c r="A864" s="85">
        <v>46201</v>
      </c>
      <c r="B864" t="s">
        <v>115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86">
        <f>AVERAGEIFS($C$2:C864, $B$2:B864, B864)</f>
        <v>13</v>
      </c>
      <c r="AI864" s="86">
        <f>AVERAGEIFS($I$2:I864, $B$2:B864, B864)</f>
        <v>0.54736842105263162</v>
      </c>
      <c r="AJ864" s="86">
        <f>AVERAGEIFS($J$2:J864, $B$2:B864, B864)</f>
        <v>0.50473684210526315</v>
      </c>
      <c r="AK864" s="86">
        <f>AVERAGEIFS($D$2:D864, $B$2:B864, B864)</f>
        <v>0.63157894736842102</v>
      </c>
    </row>
    <row r="865" spans="1:37" x14ac:dyDescent="0.25">
      <c r="A865" s="85">
        <v>46201</v>
      </c>
      <c r="B865" t="s">
        <v>53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86">
        <f>AVERAGEIFS($C$2:C865, $B$2:B865, B865)</f>
        <v>15.15</v>
      </c>
      <c r="AI865" s="86">
        <f>AVERAGEIFS($I$2:I865, $B$2:B865, B865)</f>
        <v>0.48</v>
      </c>
      <c r="AJ865" s="86">
        <f>AVERAGEIFS($J$2:J865, $B$2:B865, B865)</f>
        <v>0.47800000000000004</v>
      </c>
      <c r="AK865" s="86">
        <f>AVERAGEIFS($D$2:D865, $B$2:B865, B865)</f>
        <v>0.35</v>
      </c>
    </row>
    <row r="866" spans="1:37" x14ac:dyDescent="0.25">
      <c r="A866" s="85">
        <v>46201</v>
      </c>
      <c r="B866" t="s">
        <v>25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16.75</v>
      </c>
      <c r="AI866" s="86">
        <f>AVERAGEIFS($I$2:I866, $B$2:B866, B866)</f>
        <v>0.53749999999999998</v>
      </c>
      <c r="AJ866" s="86">
        <f>AVERAGEIFS($J$2:J866, $B$2:B866, B866)</f>
        <v>0.49</v>
      </c>
      <c r="AK866" s="86">
        <f>AVERAGEIFS($D$2:D866, $B$2:B866, B866)</f>
        <v>0.5</v>
      </c>
    </row>
    <row r="867" spans="1:37" x14ac:dyDescent="0.25">
      <c r="A867" s="85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86">
        <f>AVERAGEIFS($C$2:C867, $B$2:B867, B867)</f>
        <v>26.34375</v>
      </c>
      <c r="AI867" s="86">
        <f>AVERAGEIFS($I$2:I867, $B$2:B867, B867)</f>
        <v>0.5625</v>
      </c>
      <c r="AJ867" s="86">
        <f>AVERAGEIFS($J$2:J867, $B$2:B867, B867)</f>
        <v>0.53656250000000016</v>
      </c>
      <c r="AK867" s="86">
        <f>AVERAGEIFS($D$2:D867, $B$2:B867, B867)</f>
        <v>0.5625</v>
      </c>
    </row>
    <row r="868" spans="1:37" x14ac:dyDescent="0.25">
      <c r="A868" s="85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86">
        <f>AVERAGEIFS($C$2:C868, $B$2:B868, B868)</f>
        <v>25.8</v>
      </c>
      <c r="AI868" s="86">
        <f>AVERAGEIFS($I$2:I868, $B$2:B868, B868)</f>
        <v>0.58099999999999996</v>
      </c>
      <c r="AJ868" s="86">
        <f>AVERAGEIFS($J$2:J868, $B$2:B868, B868)</f>
        <v>0.52320000000000011</v>
      </c>
      <c r="AK868" s="86">
        <f>AVERAGEIFS($D$2:D868, $B$2:B868, B868)</f>
        <v>0.62</v>
      </c>
    </row>
    <row r="869" spans="1:37" x14ac:dyDescent="0.25">
      <c r="A869" s="85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86">
        <f>AVERAGEIFS($C$2:C869, $B$2:B869, B869)</f>
        <v>18.142857142857142</v>
      </c>
      <c r="AI869" s="86">
        <f>AVERAGEIFS($I$2:I869, $B$2:B869, B869)</f>
        <v>0.6071428571428571</v>
      </c>
      <c r="AJ869" s="86">
        <f>AVERAGEIFS($J$2:J869, $B$2:B869, B869)</f>
        <v>0.51428571428571435</v>
      </c>
      <c r="AK869" s="86">
        <f>AVERAGEIFS($D$2:D869, $B$2:B869, B869)</f>
        <v>0.5714285714285714</v>
      </c>
    </row>
    <row r="870" spans="1:37" x14ac:dyDescent="0.25">
      <c r="A870" s="85">
        <v>46203</v>
      </c>
      <c r="B870" t="s">
        <v>44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86">
        <f>AVERAGEIFS($C$2:C870, $B$2:B870, B870)</f>
        <v>16.274999999999999</v>
      </c>
      <c r="AI870" s="86">
        <f>AVERAGEIFS($I$2:I870, $B$2:B870, B870)</f>
        <v>0.56999999999999995</v>
      </c>
      <c r="AJ870" s="86">
        <f>AVERAGEIFS($J$2:J870, $B$2:B870, B870)</f>
        <v>0.54300000000000004</v>
      </c>
      <c r="AK870" s="86">
        <f>AVERAGEIFS($D$2:D870, $B$2:B870, B870)</f>
        <v>0.55000000000000004</v>
      </c>
    </row>
    <row r="871" spans="1:37" x14ac:dyDescent="0.25">
      <c r="A871" s="85">
        <v>46203</v>
      </c>
      <c r="B871" t="s">
        <v>37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86">
        <f>AVERAGEIFS($C$2:C871, $B$2:B871, B871)</f>
        <v>16.272727272727273</v>
      </c>
      <c r="AI871" s="86">
        <f>AVERAGEIFS($I$2:I871, $B$2:B871, B871)</f>
        <v>0.72727272727272729</v>
      </c>
      <c r="AJ871" s="86">
        <f>AVERAGEIFS($J$2:J871, $B$2:B871, B871)</f>
        <v>0.60090909090909084</v>
      </c>
      <c r="AK871" s="86">
        <f>AVERAGEIFS($D$2:D871, $B$2:B871, B871)</f>
        <v>0.81818181818181823</v>
      </c>
    </row>
    <row r="872" spans="1:37" x14ac:dyDescent="0.25">
      <c r="A872" s="85">
        <v>46203</v>
      </c>
      <c r="B872" t="s">
        <v>155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13</v>
      </c>
      <c r="AI872" s="86">
        <f>AVERAGEIFS($I$2:I872, $B$2:B872, B872)</f>
        <v>1</v>
      </c>
      <c r="AJ872" s="86">
        <f>AVERAGEIFS($J$2:J872, $B$2:B872, B872)</f>
        <v>0.69</v>
      </c>
      <c r="AK872" s="86">
        <f>AVERAGEIFS($D$2:D872, $B$2:B872, B872)</f>
        <v>1</v>
      </c>
    </row>
    <row r="873" spans="1:37" x14ac:dyDescent="0.25">
      <c r="A873" s="85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25</v>
      </c>
      <c r="AI873" s="86">
        <f>AVERAGEIFS($I$2:I873, $B$2:B873, B873)</f>
        <v>0.50937500000000002</v>
      </c>
      <c r="AJ873" s="86">
        <f>AVERAGEIFS($J$2:J873, $B$2:B873, B873)</f>
        <v>0.50593749999999993</v>
      </c>
      <c r="AK873" s="86">
        <f>AVERAGEIFS($D$2:D873, $B$2:B873, B873)</f>
        <v>0.53125</v>
      </c>
    </row>
    <row r="874" spans="1:37" x14ac:dyDescent="0.25">
      <c r="A874" s="85">
        <v>46203</v>
      </c>
      <c r="B874" t="s">
        <v>179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20.53846153846154</v>
      </c>
      <c r="AI874" s="86">
        <f>AVERAGEIFS($I$2:I874, $B$2:B874, B874)</f>
        <v>0.53846153846153844</v>
      </c>
      <c r="AJ874" s="86">
        <f>AVERAGEIFS($J$2:J874, $B$2:B874, B874)</f>
        <v>0.52884615384615374</v>
      </c>
      <c r="AK874" s="86">
        <f>AVERAGEIFS($D$2:D874, $B$2:B874, B874)</f>
        <v>0.57692307692307687</v>
      </c>
    </row>
    <row r="875" spans="1:37" x14ac:dyDescent="0.25">
      <c r="A875" s="85">
        <v>46203</v>
      </c>
      <c r="B875" t="s">
        <v>42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17.128205128205128</v>
      </c>
      <c r="AI875" s="86">
        <f>AVERAGEIFS($I$2:I875, $B$2:B875, B875)</f>
        <v>0.46410256410256412</v>
      </c>
      <c r="AJ875" s="86">
        <f>AVERAGEIFS($J$2:J875, $B$2:B875, B875)</f>
        <v>0.48282051282051286</v>
      </c>
      <c r="AK875" s="86">
        <f>AVERAGEIFS($D$2:D875, $B$2:B875, B875)</f>
        <v>0.46153846153846156</v>
      </c>
    </row>
    <row r="876" spans="1:37" x14ac:dyDescent="0.25">
      <c r="A876" s="85">
        <v>46203</v>
      </c>
      <c r="B876" t="s">
        <v>147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16.714285714285715</v>
      </c>
      <c r="AI876" s="86">
        <f>AVERAGEIFS($I$2:I876, $B$2:B876, B876)</f>
        <v>0.53857142857142848</v>
      </c>
      <c r="AJ876" s="86">
        <f>AVERAGEIFS($J$2:J876, $B$2:B876, B876)</f>
        <v>0.52714285714285725</v>
      </c>
      <c r="AK876" s="86">
        <f>AVERAGEIFS($D$2:D876, $B$2:B876, B876)</f>
        <v>0.54285714285714282</v>
      </c>
    </row>
    <row r="877" spans="1:37" x14ac:dyDescent="0.25">
      <c r="A877" s="85">
        <v>46203</v>
      </c>
      <c r="B877" t="s">
        <v>107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16.352941176470587</v>
      </c>
      <c r="AI877" s="86">
        <f>AVERAGEIFS($I$2:I877, $B$2:B877, B877)</f>
        <v>0.43676470588235294</v>
      </c>
      <c r="AJ877" s="86">
        <f>AVERAGEIFS($J$2:J877, $B$2:B877, B877)</f>
        <v>0.46735294117647058</v>
      </c>
      <c r="AK877" s="86">
        <f>AVERAGEIFS($D$2:D877, $B$2:B877, B877)</f>
        <v>0.44117647058823528</v>
      </c>
    </row>
    <row r="878" spans="1:37" x14ac:dyDescent="0.25">
      <c r="A878" s="85">
        <v>46203</v>
      </c>
      <c r="B878" t="s">
        <v>161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86">
        <f>AVERAGEIFS($C$2:C878, $B$2:B878, B878)</f>
        <v>11.727272727272727</v>
      </c>
      <c r="AI878" s="86">
        <f>AVERAGEIFS($I$2:I878, $B$2:B878, B878)</f>
        <v>0.45227272727272722</v>
      </c>
      <c r="AJ878" s="86">
        <f>AVERAGEIFS($J$2:J878, $B$2:B878, B878)</f>
        <v>0.47409090909090906</v>
      </c>
      <c r="AK878" s="86">
        <f>AVERAGEIFS($D$2:D878, $B$2:B878, B878)</f>
        <v>0.5</v>
      </c>
    </row>
    <row r="879" spans="1:37" x14ac:dyDescent="0.25">
      <c r="A879" s="85">
        <v>46203</v>
      </c>
      <c r="B879" t="s">
        <v>148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86">
        <f>AVERAGEIFS($C$2:C879, $B$2:B879, B879)</f>
        <v>8.9473684210526319</v>
      </c>
      <c r="AI879" s="86">
        <f>AVERAGEIFS($I$2:I879, $B$2:B879, B879)</f>
        <v>0.31315789473684214</v>
      </c>
      <c r="AJ879" s="86">
        <f>AVERAGEIFS($J$2:J879, $B$2:B879, B879)</f>
        <v>0.42105263157894729</v>
      </c>
      <c r="AK879" s="86">
        <f>AVERAGEIFS($D$2:D879, $B$2:B879, B879)</f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43" workbookViewId="0">
      <selection activeCell="N83" sqref="N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 s="86">
        <f>AVERAGEIFS($C$2:C50, $B$2:B50, B50)</f>
        <v>12.333333333333334</v>
      </c>
      <c r="AI50" s="86">
        <f>AVERAGEIFS($I$2:I50, $B$2:B50, B50)</f>
        <v>0.66666666666666663</v>
      </c>
      <c r="AJ50" s="86">
        <f>AVERAGEIFS($J$2:J50, $B$2:B50, B50)</f>
        <v>0.59</v>
      </c>
      <c r="AK50" s="86">
        <f>AVERAGEIFS($D$2:D50, $B$2:B50, B50)</f>
        <v>0.66666666666666663</v>
      </c>
    </row>
    <row r="51" spans="1:37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 s="86">
        <f>AVERAGEIFS($C$2:C51, $B$2:B51, B51)</f>
        <v>26.666666666666668</v>
      </c>
      <c r="AI51" s="86">
        <f>AVERAGEIFS($I$2:I51, $B$2:B51, B51)</f>
        <v>0.66666666666666663</v>
      </c>
      <c r="AJ51" s="86">
        <f>AVERAGEIFS($J$2:J51, $B$2:B51, B51)</f>
        <v>0.59</v>
      </c>
      <c r="AK51" s="86">
        <f>AVERAGEIFS($D$2:D51, $B$2:B51, B51)</f>
        <v>0.66666666666666663</v>
      </c>
    </row>
    <row r="52" spans="1:37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 s="86">
        <f>AVERAGEIFS($C$2:C52, $B$2:B52, B52)</f>
        <v>7.333333333333333</v>
      </c>
      <c r="AI52" s="86">
        <f>AVERAGEIFS($I$2:I52, $B$2:B52, B52)</f>
        <v>0.66666666666666663</v>
      </c>
      <c r="AJ52" s="86">
        <f>AVERAGEIFS($J$2:J52, $B$2:B52, B52)</f>
        <v>0.59</v>
      </c>
      <c r="AK52" s="86">
        <f>AVERAGEIFS($D$2:D52, $B$2:B52, B52)</f>
        <v>0.66666666666666663</v>
      </c>
    </row>
    <row r="53" spans="1:37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 s="86">
        <f>AVERAGEIFS($C$2:C53, $B$2:B53, B53)</f>
        <v>33</v>
      </c>
      <c r="AI53" s="86">
        <f>AVERAGEIFS($I$2:I53, $B$2:B53, B53)</f>
        <v>0.66666666666666663</v>
      </c>
      <c r="AJ53" s="86">
        <f>AVERAGEIFS($J$2:J53, $B$2:B53, B53)</f>
        <v>0.59</v>
      </c>
      <c r="AK53" s="86">
        <f>AVERAGEIFS($D$2:D53, $B$2:B53, B53)</f>
        <v>0.66666666666666663</v>
      </c>
    </row>
    <row r="54" spans="1:37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 s="86">
        <f>AVERAGEIFS($C$2:C54, $B$2:B54, B54)</f>
        <v>17.666666666666668</v>
      </c>
      <c r="AI54" s="86">
        <f>AVERAGEIFS($I$2:I54, $B$2:B54, B54)</f>
        <v>0.66666666666666663</v>
      </c>
      <c r="AJ54" s="86">
        <f>AVERAGEIFS($J$2:J54, $B$2:B54, B54)</f>
        <v>0.59</v>
      </c>
      <c r="AK54" s="86">
        <f>AVERAGEIFS($D$2:D54, $B$2:B54, B54)</f>
        <v>0.66666666666666663</v>
      </c>
    </row>
    <row r="55" spans="1:37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 s="86">
        <f>AVERAGEIFS($C$2:C55, $B$2:B55, B55)</f>
        <v>16</v>
      </c>
      <c r="AI55" s="86">
        <f>AVERAGEIFS($I$2:I55, $B$2:B55, B55)</f>
        <v>0.875</v>
      </c>
      <c r="AJ55" s="86">
        <f>AVERAGEIFS($J$2:J55, $B$2:B55, B55)</f>
        <v>0.69</v>
      </c>
      <c r="AK55" s="86">
        <f>AVERAGEIFS($D$2:D55, $B$2:B55, B55)</f>
        <v>1</v>
      </c>
    </row>
    <row r="56" spans="1:37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20.5</v>
      </c>
      <c r="AI56" s="86">
        <f>AVERAGEIFS($I$2:I56, $B$2:B56, B56)</f>
        <v>0.375</v>
      </c>
      <c r="AJ56" s="86">
        <f>AVERAGEIFS($J$2:J56, $B$2:B56, B56)</f>
        <v>0.43</v>
      </c>
      <c r="AK56" s="86">
        <f>AVERAGEIFS($D$2:D56, $B$2:B56, B56)</f>
        <v>0.5</v>
      </c>
    </row>
    <row r="57" spans="1:37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0.375</v>
      </c>
      <c r="AJ57" s="86">
        <f>AVERAGEIFS($J$2:J57, $B$2:B57, B57)</f>
        <v>0.43</v>
      </c>
      <c r="AK57" s="86">
        <f>AVERAGEIFS($D$2:D57, $B$2:B57, B57)</f>
        <v>0.5</v>
      </c>
    </row>
    <row r="58" spans="1:37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6.5</v>
      </c>
      <c r="AI58" s="86">
        <f>AVERAGEIFS($I$2:I58, $B$2:B58, B58)</f>
        <v>0.375</v>
      </c>
      <c r="AJ58" s="86">
        <f>AVERAGEIFS($J$2:J58, $B$2:B58, B58)</f>
        <v>0.43</v>
      </c>
      <c r="AK58" s="86">
        <f>AVERAGEIFS($D$2:D58, $B$2:B58, B58)</f>
        <v>0.5</v>
      </c>
    </row>
    <row r="59" spans="1:37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</v>
      </c>
      <c r="AI59" s="86">
        <f>AVERAGEIFS($I$2:I59, $B$2:B59, B59)</f>
        <v>0.375</v>
      </c>
      <c r="AJ59" s="86">
        <f>AVERAGEIFS($J$2:J59, $B$2:B59, B59)</f>
        <v>0.43</v>
      </c>
      <c r="AK59" s="86">
        <f>AVERAGEIFS($D$2:D59, $B$2:B59, B59)</f>
        <v>0.5</v>
      </c>
    </row>
    <row r="60" spans="1:37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18</v>
      </c>
      <c r="AI60" s="86">
        <f>AVERAGEIFS($I$2:I60, $B$2:B60, B60)</f>
        <v>0.375</v>
      </c>
      <c r="AJ60" s="86">
        <f>AVERAGEIFS($J$2:J60, $B$2:B60, B60)</f>
        <v>0.43</v>
      </c>
      <c r="AK60" s="86">
        <f>AVERAGEIFS($D$2:D60, $B$2:B60, B60)</f>
        <v>0.5</v>
      </c>
    </row>
    <row r="61" spans="1:37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29.5</v>
      </c>
      <c r="AI61" s="86">
        <f>AVERAGEIFS($I$2:I61, $B$2:B61, B61)</f>
        <v>0.375</v>
      </c>
      <c r="AJ61" s="86">
        <f>AVERAGEIFS($J$2:J61, $B$2:B61, B61)</f>
        <v>0.43</v>
      </c>
      <c r="AK61" s="86">
        <f>AVERAGEIFS($D$2:D61, $B$2:B61, B61)</f>
        <v>0.5</v>
      </c>
    </row>
    <row r="62" spans="1:37" x14ac:dyDescent="0.25">
      <c r="A62" s="85">
        <v>46201</v>
      </c>
      <c r="B62" t="s">
        <v>179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 s="86">
        <f>AVERAGEIFS($C$2:C62, $B$2:B62, B62)</f>
        <v>28.25</v>
      </c>
      <c r="AI62" s="86">
        <f>AVERAGEIFS($I$2:I62, $B$2:B62, B62)</f>
        <v>0.6875</v>
      </c>
      <c r="AJ62" s="86">
        <f>AVERAGEIFS($J$2:J62, $B$2:B62, B62)</f>
        <v>0.61499999999999999</v>
      </c>
      <c r="AK62" s="86">
        <f>AVERAGEIFS($D$2:D62, $B$2:B62, B62)</f>
        <v>0.75</v>
      </c>
    </row>
    <row r="63" spans="1:37" x14ac:dyDescent="0.25">
      <c r="A63" s="85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 s="86">
        <f>AVERAGEIFS($C$2:C63, $B$2:B63, B63)</f>
        <v>31.5</v>
      </c>
      <c r="AI63" s="86">
        <f>AVERAGEIFS($I$2:I63, $B$2:B63, B63)</f>
        <v>0.6875</v>
      </c>
      <c r="AJ63" s="86">
        <f>AVERAGEIFS($J$2:J63, $B$2:B63, B63)</f>
        <v>0.61499999999999999</v>
      </c>
      <c r="AK63" s="86">
        <f>AVERAGEIFS($D$2:D63, $B$2:B63, B63)</f>
        <v>0.75</v>
      </c>
    </row>
    <row r="64" spans="1:37" x14ac:dyDescent="0.25">
      <c r="A64" s="85">
        <v>46201</v>
      </c>
      <c r="B64" t="s">
        <v>44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 s="86">
        <f>AVERAGEIFS($C$2:C64, $B$2:B64, B64)</f>
        <v>17.5</v>
      </c>
      <c r="AI64" s="86">
        <f>AVERAGEIFS($I$2:I64, $B$2:B64, B64)</f>
        <v>0.6875</v>
      </c>
      <c r="AJ64" s="86">
        <f>AVERAGEIFS($J$2:J64, $B$2:B64, B64)</f>
        <v>0.61499999999999999</v>
      </c>
      <c r="AK64" s="86">
        <f>AVERAGEIFS($D$2:D64, $B$2:B64, B64)</f>
        <v>0.75</v>
      </c>
    </row>
    <row r="65" spans="1:37" x14ac:dyDescent="0.25">
      <c r="A65" s="85">
        <v>46201</v>
      </c>
      <c r="B65" t="s">
        <v>37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 s="86">
        <f>AVERAGEIFS($C$2:C65, $B$2:B65, B65)</f>
        <v>12.75</v>
      </c>
      <c r="AI65" s="86">
        <f>AVERAGEIFS($I$2:I65, $B$2:B65, B65)</f>
        <v>0.6875</v>
      </c>
      <c r="AJ65" s="86">
        <f>AVERAGEIFS($J$2:J65, $B$2:B65, B65)</f>
        <v>0.61499999999999999</v>
      </c>
      <c r="AK65" s="86">
        <f>AVERAGEIFS($D$2:D65, $B$2:B65, B65)</f>
        <v>0.75</v>
      </c>
    </row>
    <row r="66" spans="1:37" x14ac:dyDescent="0.25">
      <c r="A66" s="85">
        <v>46201</v>
      </c>
      <c r="B66" t="s">
        <v>147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 s="86">
        <f>AVERAGEIFS($C$2:C66, $B$2:B66, B66)</f>
        <v>14</v>
      </c>
      <c r="AI66" s="86">
        <f>AVERAGEIFS($I$2:I66, $B$2:B66, B66)</f>
        <v>0.83333333333333337</v>
      </c>
      <c r="AJ66" s="86">
        <f>AVERAGEIFS($J$2:J66, $B$2:B66, B66)</f>
        <v>0.69</v>
      </c>
      <c r="AK66" s="86">
        <f>AVERAGEIFS($D$2:D66, $B$2:B66, B66)</f>
        <v>1</v>
      </c>
    </row>
    <row r="67" spans="1:37" x14ac:dyDescent="0.25">
      <c r="A67" s="85">
        <v>46201</v>
      </c>
      <c r="B67" t="s">
        <v>214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 s="86">
        <f>AVERAGEIFS($C$2:C67, $B$2:B67, B67)</f>
        <v>7.25</v>
      </c>
      <c r="AI67" s="86">
        <f>AVERAGEIFS($I$2:I67, $B$2:B67, B67)</f>
        <v>0.6875</v>
      </c>
      <c r="AJ67" s="86">
        <f>AVERAGEIFS($J$2:J67, $B$2:B67, B67)</f>
        <v>0.61499999999999999</v>
      </c>
      <c r="AK67" s="86">
        <f>AVERAGEIFS($D$2:D67, $B$2:B67, B67)</f>
        <v>0.75</v>
      </c>
    </row>
    <row r="68" spans="1:37" x14ac:dyDescent="0.25">
      <c r="A68" s="85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33.333333333333336</v>
      </c>
      <c r="AI68" s="86">
        <f>AVERAGEIFS($I$2:I68, $B$2:B68, B68)</f>
        <v>0.58333333333333337</v>
      </c>
      <c r="AJ68" s="86">
        <f>AVERAGEIFS($J$2:J68, $B$2:B68, B68)</f>
        <v>0.49333333333333335</v>
      </c>
      <c r="AK68" s="86">
        <f>AVERAGEIFS($D$2:D68, $B$2:B68, B68)</f>
        <v>0.66666666666666663</v>
      </c>
    </row>
    <row r="69" spans="1:37" x14ac:dyDescent="0.25">
      <c r="A69" s="85">
        <v>46201</v>
      </c>
      <c r="B69" t="s">
        <v>40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25.666666666666668</v>
      </c>
      <c r="AI69" s="86">
        <f>AVERAGEIFS($I$2:I69, $B$2:B69, B69)</f>
        <v>0.58333333333333337</v>
      </c>
      <c r="AJ69" s="86">
        <f>AVERAGEIFS($J$2:J69, $B$2:B69, B69)</f>
        <v>0.49333333333333335</v>
      </c>
      <c r="AK69" s="86">
        <f>AVERAGEIFS($D$2:D69, $B$2:B69, B69)</f>
        <v>0.66666666666666663</v>
      </c>
    </row>
    <row r="70" spans="1:37" x14ac:dyDescent="0.25">
      <c r="A70" s="85">
        <v>46201</v>
      </c>
      <c r="B70" t="s">
        <v>71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23.333333333333332</v>
      </c>
      <c r="AI70" s="86">
        <f>AVERAGEIFS($I$2:I70, $B$2:B70, B70)</f>
        <v>0.58333333333333337</v>
      </c>
      <c r="AJ70" s="86">
        <f>AVERAGEIFS($J$2:J70, $B$2:B70, B70)</f>
        <v>0.49333333333333335</v>
      </c>
      <c r="AK70" s="86">
        <f>AVERAGEIFS($D$2:D70, $B$2:B70, B70)</f>
        <v>0.66666666666666663</v>
      </c>
    </row>
    <row r="71" spans="1:37" x14ac:dyDescent="0.25">
      <c r="A71" s="85">
        <v>46201</v>
      </c>
      <c r="B71" t="s">
        <v>115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12</v>
      </c>
      <c r="AI71" s="86">
        <f>AVERAGEIFS($I$2:I71, $B$2:B71, B71)</f>
        <v>0.5</v>
      </c>
      <c r="AJ71" s="86">
        <f>AVERAGEIFS($J$2:J71, $B$2:B71, B71)</f>
        <v>0.45999999999999996</v>
      </c>
      <c r="AK71" s="86">
        <f>AVERAGEIFS($D$2:D71, $B$2:B71, B71)</f>
        <v>0.5</v>
      </c>
    </row>
    <row r="72" spans="1:37" x14ac:dyDescent="0.25">
      <c r="A72" s="85">
        <v>46201</v>
      </c>
      <c r="B72" t="s">
        <v>53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</v>
      </c>
      <c r="AH72" s="86">
        <f>AVERAGEIFS($C$2:C72, $B$2:B72, B72)</f>
        <v>19</v>
      </c>
      <c r="AI72" s="86">
        <f>AVERAGEIFS($I$2:I72, $B$2:B72, B72)</f>
        <v>0.58333333333333337</v>
      </c>
      <c r="AJ72" s="86">
        <f>AVERAGEIFS($J$2:J72, $B$2:B72, B72)</f>
        <v>0.49333333333333335</v>
      </c>
      <c r="AK72" s="86">
        <f>AVERAGEIFS($D$2:D72, $B$2:B72, B72)</f>
        <v>0.66666666666666663</v>
      </c>
    </row>
    <row r="73" spans="1:37" x14ac:dyDescent="0.25">
      <c r="A73" s="85">
        <v>46201</v>
      </c>
      <c r="B73" t="s">
        <v>25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</v>
      </c>
      <c r="AH73" s="86">
        <f>AVERAGEIFS($C$2:C73, $B$2:B73, B73)</f>
        <v>12.666666666666666</v>
      </c>
      <c r="AI73" s="86">
        <f>AVERAGEIFS($I$2:I73, $B$2:B73, B73)</f>
        <v>0.58333333333333337</v>
      </c>
      <c r="AJ73" s="86">
        <f>AVERAGEIFS($J$2:J73, $B$2:B73, B73)</f>
        <v>0.49333333333333335</v>
      </c>
      <c r="AK73" s="86">
        <f>AVERAGEIFS($D$2:D73, $B$2:B73, B73)</f>
        <v>0.66666666666666663</v>
      </c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47" sqref="O47:P47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60</v>
      </c>
      <c r="C3" s="3" t="s">
        <v>79</v>
      </c>
      <c r="D3" s="34">
        <f>SUMIFS('Tourney History BA'!C:C,'Tourney History BA'!B:B,A3)</f>
        <v>51</v>
      </c>
      <c r="E3" s="4">
        <f>AVERAGEIFS('Tourney History BA'!C:C,'Tourney History BA'!B:B,A3)</f>
        <v>12.75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3</v>
      </c>
      <c r="H3" s="2">
        <f>COUNTIFS('Tourney History BA'!B:B,A3,'Tourney History BA'!D:D, 0)</f>
        <v>1</v>
      </c>
      <c r="I3" s="88">
        <f>LOOKUP(2, 1/('Tourney History BA'!$B:$B=A3), 'Tourney History BA'!$AK:$AK)</f>
        <v>0.75</v>
      </c>
      <c r="J3" s="34">
        <f>SUMIFS('Tourney History BA'!F:F,'Tourney History BA'!B:B,A3)</f>
        <v>10</v>
      </c>
      <c r="K3" s="2">
        <f>SUMIFS('Tourney History BA'!E:E,'Tourney History BA'!B:B,A3)-J3</f>
        <v>5</v>
      </c>
      <c r="L3" s="88">
        <f>LOOKUP(2, 1/('Tourney History BA'!$B:$B=A3), 'Tourney History BA'!$AI:$AI)</f>
        <v>0.6875</v>
      </c>
      <c r="M3" s="34">
        <f>SUMIFS('Tourney History BA'!H:H,'Tourney History BA'!B:B,A3)</f>
        <v>37</v>
      </c>
      <c r="N3" s="2">
        <f>SUMIFS('Tourney History BA'!G:G,'Tourney History BA'!B:B,A3)-M3</f>
        <v>25</v>
      </c>
      <c r="O3" s="88">
        <f>LOOKUP(2, 1/('Tourney History BA'!$B:$B=A3), 'Tourney History BA'!$AJ:$AJ)</f>
        <v>0.61499999999999999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2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3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70</v>
      </c>
      <c r="E4" s="4">
        <f>AVERAGEIFS('Tourney History BA'!C:C,'Tourney History BA'!B:B,A4)</f>
        <v>23.333333333333332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1</v>
      </c>
      <c r="I4" s="88">
        <f>LOOKUP(2, 1/('Tourney History BA'!$B:$B=A4), 'Tourney History BA'!$AK:$AK)</f>
        <v>0.66666666666666663</v>
      </c>
      <c r="J4" s="34">
        <f>SUMIFS('Tourney History BA'!F:F,'Tourney History BA'!B:B,A4)</f>
        <v>7</v>
      </c>
      <c r="K4" s="2">
        <f>SUMIFS('Tourney History BA'!E:E,'Tourney History BA'!B:B,A4)-J4</f>
        <v>5</v>
      </c>
      <c r="L4" s="88">
        <f>LOOKUP(2, 1/('Tourney History BA'!$B:$B=A4), 'Tourney History BA'!$AI:$AI)</f>
        <v>0.58333333333333337</v>
      </c>
      <c r="M4" s="34">
        <f>SUMIFS('Tourney History BA'!H:H,'Tourney History BA'!B:B,A4)</f>
        <v>25</v>
      </c>
      <c r="N4" s="2">
        <f>SUMIFS('Tourney History BA'!G:G,'Tourney History BA'!B:B,A4)-M4</f>
        <v>25</v>
      </c>
      <c r="O4" s="88">
        <f>LOOKUP(2, 1/('Tourney History BA'!$B:$B=A4), 'Tourney History BA'!$AJ:$AJ)</f>
        <v>0.49333333333333335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3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60</v>
      </c>
      <c r="C6" s="1" t="s">
        <v>159</v>
      </c>
      <c r="D6" s="34">
        <f>SUMIFS('Tourney History BA'!C:C,'Tourney History BA'!B:B,A6)</f>
        <v>113</v>
      </c>
      <c r="E6" s="4">
        <f>AVERAGEIFS('Tourney History BA'!C:C,'Tourney History BA'!B:B,A6)</f>
        <v>28.25</v>
      </c>
      <c r="F6" s="35">
        <f t="array" ref="F6">MAX(IF('Tourney History BA'!B:B=A6, 'Tourney History BA'!C:C))</f>
        <v>33</v>
      </c>
      <c r="G6" s="34">
        <f>COUNTIFS('Tourney History BA'!B:B,A6,'Tourney History BA'!D:D, 1)</f>
        <v>3</v>
      </c>
      <c r="H6" s="2">
        <f>COUNTIFS('Tourney History BA'!B:B,A6,'Tourney History BA'!D:D, 0)</f>
        <v>1</v>
      </c>
      <c r="I6" s="88">
        <f>LOOKUP(2, 1/('Tourney History BA'!$B:$B=A6), 'Tourney History BA'!$AK:$AK)</f>
        <v>0.75</v>
      </c>
      <c r="J6" s="34">
        <f>SUMIFS('Tourney History BA'!F:F,'Tourney History BA'!B:B,A6)</f>
        <v>10</v>
      </c>
      <c r="K6" s="2">
        <f>SUMIFS('Tourney History BA'!E:E,'Tourney History BA'!B:B,A6)-J6</f>
        <v>5</v>
      </c>
      <c r="L6" s="88">
        <f>LOOKUP(2, 1/('Tourney History BA'!$B:$B=A6), 'Tourney History BA'!$AI:$AI)</f>
        <v>0.6875</v>
      </c>
      <c r="M6" s="34">
        <f>SUMIFS('Tourney History BA'!H:H,'Tourney History BA'!B:B,A6)</f>
        <v>37</v>
      </c>
      <c r="N6" s="2">
        <f>SUMIFS('Tourney History BA'!G:G,'Tourney History BA'!B:B,A6)-M6</f>
        <v>25</v>
      </c>
      <c r="O6" s="88">
        <f>LOOKUP(2, 1/('Tourney History BA'!$B:$B=A6), 'Tourney History BA'!$AJ:$AJ)</f>
        <v>0.61499999999999999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2</v>
      </c>
      <c r="AE6" s="2">
        <f>COUNTIFS('Tourney History BA'!$B:$B,$A$6,'Tourney History BA'!Z:Z, 1)</f>
        <v>1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3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60</v>
      </c>
      <c r="C7" s="3" t="s">
        <v>79</v>
      </c>
      <c r="D7" s="34">
        <f>SUMIFS('Tourney History BA'!C:C,'Tourney History BA'!B:B,A7)</f>
        <v>29</v>
      </c>
      <c r="E7" s="4">
        <f>AVERAGEIFS('Tourney History BA'!C:C,'Tourney History BA'!B:B,A7)</f>
        <v>7.25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3</v>
      </c>
      <c r="H7" s="2">
        <f>COUNTIFS('Tourney History BA'!B:B,A7,'Tourney History BA'!D:D, 0)</f>
        <v>1</v>
      </c>
      <c r="I7" s="88">
        <f>LOOKUP(2, 1/('Tourney History BA'!$B:$B=A7), 'Tourney History BA'!$AK:$AK)</f>
        <v>0.75</v>
      </c>
      <c r="J7" s="34">
        <f>SUMIFS('Tourney History BA'!F:F,'Tourney History BA'!B:B,A7)</f>
        <v>10</v>
      </c>
      <c r="K7" s="2">
        <f>SUMIFS('Tourney History BA'!E:E,'Tourney History BA'!B:B,A7)-J7</f>
        <v>5</v>
      </c>
      <c r="L7" s="88">
        <f>LOOKUP(2, 1/('Tourney History BA'!$B:$B=A7), 'Tourney History BA'!$AI:$AI)</f>
        <v>0.6875</v>
      </c>
      <c r="M7" s="34">
        <f>SUMIFS('Tourney History BA'!H:H,'Tourney History BA'!B:B,A7)</f>
        <v>37</v>
      </c>
      <c r="N7" s="2">
        <f>SUMIFS('Tourney History BA'!G:G,'Tourney History BA'!B:B,A7)-M7</f>
        <v>25</v>
      </c>
      <c r="O7" s="88">
        <f>LOOKUP(2, 1/('Tourney History BA'!$B:$B=A7), 'Tourney History BA'!$AJ:$AJ)</f>
        <v>0.61499999999999999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2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3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38</v>
      </c>
      <c r="E8" s="4">
        <f>AVERAGEIFS('Tourney History BA'!C:C,'Tourney History BA'!B:B,A8)</f>
        <v>12.666666666666666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1</v>
      </c>
      <c r="I8" s="88">
        <f>LOOKUP(2, 1/('Tourney History BA'!$B:$B=A8), 'Tourney History BA'!$AK:$AK)</f>
        <v>0.66666666666666663</v>
      </c>
      <c r="J8" s="34">
        <f>SUMIFS('Tourney History BA'!F:F,'Tourney History BA'!B:B,A8)</f>
        <v>7</v>
      </c>
      <c r="K8" s="2">
        <f>SUMIFS('Tourney History BA'!E:E,'Tourney History BA'!B:B,A8)-J8</f>
        <v>5</v>
      </c>
      <c r="L8" s="88">
        <f>LOOKUP(2, 1/('Tourney History BA'!$B:$B=A8), 'Tourney History BA'!$AI:$AI)</f>
        <v>0.58333333333333337</v>
      </c>
      <c r="M8" s="34">
        <f>SUMIFS('Tourney History BA'!H:H,'Tourney History BA'!B:B,A8)</f>
        <v>25</v>
      </c>
      <c r="N8" s="2">
        <f>SUMIFS('Tourney History BA'!G:G,'Tourney History BA'!B:B,A8)-M8</f>
        <v>25</v>
      </c>
      <c r="O8" s="88">
        <f>LOOKUP(2, 1/('Tourney History BA'!$B:$B=A8), 'Tourney History BA'!$AJ:$AJ)</f>
        <v>0.49333333333333335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3</v>
      </c>
    </row>
    <row r="9" spans="1:38" x14ac:dyDescent="0.25">
      <c r="A9" s="1" t="s">
        <v>115</v>
      </c>
      <c r="B9" s="3" t="s">
        <v>79</v>
      </c>
      <c r="C9" s="3" t="s">
        <v>79</v>
      </c>
      <c r="D9" s="34">
        <f>SUMIFS('Tourney History BA'!C:C,'Tourney History BA'!B:B,A9)</f>
        <v>24</v>
      </c>
      <c r="E9" s="4">
        <f>AVERAGEIFS('Tourney History BA'!C:C,'Tourney History BA'!B:B,A9)</f>
        <v>12</v>
      </c>
      <c r="F9" s="35">
        <f t="array" ref="F9">MAX(IF('Tourney History BA'!B:B=A9, 'Tourney History BA'!C:C))</f>
        <v>14</v>
      </c>
      <c r="G9" s="34">
        <f>COUNTIFS('Tourney History BA'!B:B,A9,'Tourney History BA'!D:D, 1)</f>
        <v>1</v>
      </c>
      <c r="H9" s="2">
        <f>COUNTIFS('Tourney History BA'!B:B,A9,'Tourney History BA'!D:D, 0)</f>
        <v>1</v>
      </c>
      <c r="I9" s="88">
        <f>LOOKUP(2, 1/('Tourney History BA'!$B:$B=A9), 'Tourney History BA'!$AK:$AK)</f>
        <v>0.5</v>
      </c>
      <c r="J9" s="34">
        <f>SUMIFS('Tourney History BA'!F:F,'Tourney History BA'!B:B,A9)</f>
        <v>4</v>
      </c>
      <c r="K9" s="2">
        <f>SUMIFS('Tourney History BA'!E:E,'Tourney History BA'!B:B,A9)-J9</f>
        <v>4</v>
      </c>
      <c r="L9" s="88">
        <f>LOOKUP(2, 1/('Tourney History BA'!$B:$B=A9), 'Tourney History BA'!$AI:$AI)</f>
        <v>0.5</v>
      </c>
      <c r="M9" s="34">
        <f>SUMIFS('Tourney History BA'!H:H,'Tourney History BA'!B:B,A9)</f>
        <v>16</v>
      </c>
      <c r="N9" s="2">
        <f>SUMIFS('Tourney History BA'!G:G,'Tourney History BA'!B:B,A9)-M9</f>
        <v>18</v>
      </c>
      <c r="O9" s="88">
        <f>LOOKUP(2, 1/('Tourney History BA'!$B:$B=A9), 'Tourney History BA'!$AJ:$AJ)</f>
        <v>0.45999999999999996</v>
      </c>
      <c r="P9" s="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1</v>
      </c>
      <c r="AE9" s="2">
        <f>COUNTIFS('Tourney History BA'!$B:$B,$A$9,'Tourney History BA'!Z:Z, 1)</f>
        <v>1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2</v>
      </c>
    </row>
    <row r="10" spans="1:38" x14ac:dyDescent="0.25">
      <c r="A10" s="1" t="s">
        <v>146</v>
      </c>
      <c r="B10" s="3" t="s">
        <v>79</v>
      </c>
      <c r="C10" s="3" t="s">
        <v>79</v>
      </c>
      <c r="D10" s="34">
        <f>SUMIFS('Tourney History BA'!C:C,'Tourney History BA'!B:B,A10)</f>
        <v>13</v>
      </c>
      <c r="E10" s="4">
        <f>AVERAGEIFS('Tourney History BA'!C:C,'Tourney History BA'!B:B,A10)</f>
        <v>13</v>
      </c>
      <c r="F10" s="35">
        <f t="array" ref="F10">MAX(IF('Tourney History BA'!B:B=A10, 'Tourney History BA'!C:C))</f>
        <v>13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6</v>
      </c>
      <c r="N10" s="2">
        <f>SUMIFS('Tourney History BA'!G:G,'Tourney History BA'!B:B,A10)-M10</f>
        <v>10</v>
      </c>
      <c r="O10" s="88">
        <f>LOOKUP(2, 1/('Tourney History BA'!$B:$B=A10), 'Tourney History BA'!$AJ:$AJ)</f>
        <v>0.38</v>
      </c>
      <c r="P10" s="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27</v>
      </c>
      <c r="B11" s="3" t="s">
        <v>79</v>
      </c>
      <c r="C11" s="3" t="s">
        <v>79</v>
      </c>
      <c r="D11" s="34">
        <f>SUMIFS('Tourney History BA'!C:C,'Tourney History BA'!B:B,A11)</f>
        <v>16</v>
      </c>
      <c r="E11" s="4">
        <f>AVERAGEIFS('Tourney History BA'!C:C,'Tourney History BA'!B:B,A11)</f>
        <v>16</v>
      </c>
      <c r="F11" s="35">
        <f t="array" ref="F11">MAX(IF('Tourney History BA'!B:B=A11, 'Tourney History BA'!C:C))</f>
        <v>16</v>
      </c>
      <c r="G11" s="34">
        <f>COUNTIFS('Tourney History BA'!B:B,A11,'Tourney History BA'!D:D, 1)</f>
        <v>0</v>
      </c>
      <c r="H11" s="2">
        <f>COUNTIFS('Tourney History BA'!B:B,A11,'Tourney History BA'!D:D, 0)</f>
        <v>1</v>
      </c>
      <c r="I11" s="88">
        <f>LOOKUP(2, 1/('Tourney History BA'!$B:$B=A11), 'Tourney History BA'!$AK:$AK)</f>
        <v>0</v>
      </c>
      <c r="J11" s="34">
        <f>SUMIFS('Tourney History BA'!F:F,'Tourney History BA'!B:B,A11)</f>
        <v>1</v>
      </c>
      <c r="K11" s="2">
        <f>SUMIFS('Tourney History BA'!E:E,'Tourney History BA'!B:B,A11)-J11</f>
        <v>3</v>
      </c>
      <c r="L11" s="88">
        <f>LOOKUP(2, 1/('Tourney History BA'!$B:$B=A11), 'Tourney History BA'!$AI:$AI)</f>
        <v>0.25</v>
      </c>
      <c r="M11" s="34">
        <f>SUMIFS('Tourney History BA'!H:H,'Tourney History BA'!B:B,A11)</f>
        <v>7</v>
      </c>
      <c r="N11" s="2">
        <f>SUMIFS('Tourney History BA'!G:G,'Tourney History BA'!B:B,A11)-M11</f>
        <v>11</v>
      </c>
      <c r="O11" s="88">
        <f>LOOKUP(2, 1/('Tourney History BA'!$B:$B=A11), 'Tourney History BA'!$AJ:$AJ)</f>
        <v>0.39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1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152</v>
      </c>
      <c r="B12" s="3" t="s">
        <v>79</v>
      </c>
      <c r="C12" s="3" t="s">
        <v>79</v>
      </c>
      <c r="D12" s="34">
        <f>SUMIFS('Tourney History BA'!C:C,'Tourney History BA'!B:B,A12)</f>
        <v>41</v>
      </c>
      <c r="E12" s="4">
        <f>AVERAGEIFS('Tourney History BA'!C:C,'Tourney History BA'!B:B,A12)</f>
        <v>20.5</v>
      </c>
      <c r="F12" s="35">
        <f t="array" ref="F12">MAX(IF('Tourney History BA'!B:B=A12, 'Tourney History BA'!C:C))</f>
        <v>23</v>
      </c>
      <c r="G12" s="34">
        <f>COUNTIFS('Tourney History BA'!B:B,A12,'Tourney History BA'!D:D, 1)</f>
        <v>1</v>
      </c>
      <c r="H12" s="2">
        <f>COUNTIFS('Tourney History BA'!B:B,A12,'Tourney History BA'!D:D, 0)</f>
        <v>1</v>
      </c>
      <c r="I12" s="88">
        <f>LOOKUP(2, 1/('Tourney History BA'!$B:$B=A12), 'Tourney History BA'!$AK:$AK)</f>
        <v>0.5</v>
      </c>
      <c r="J12" s="34">
        <f>SUMIFS('Tourney History BA'!F:F,'Tourney History BA'!B:B,A12)</f>
        <v>3</v>
      </c>
      <c r="K12" s="2">
        <f>SUMIFS('Tourney History BA'!E:E,'Tourney History BA'!B:B,A12)-J12</f>
        <v>4</v>
      </c>
      <c r="L12" s="88">
        <f>LOOKUP(2, 1/('Tourney History BA'!$B:$B=A12), 'Tourney History BA'!$AI:$AI)</f>
        <v>0.375</v>
      </c>
      <c r="M12" s="34">
        <f>SUMIFS('Tourney History BA'!H:H,'Tourney History BA'!B:B,A12)</f>
        <v>14</v>
      </c>
      <c r="N12" s="2">
        <f>SUMIFS('Tourney History BA'!G:G,'Tourney History BA'!B:B,A12)-M12</f>
        <v>16</v>
      </c>
      <c r="O12" s="88">
        <f>LOOKUP(2, 1/('Tourney History BA'!$B:$B=A12), 'Tourney History BA'!$AJ:$AJ)</f>
        <v>0.43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1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50</v>
      </c>
      <c r="B13" s="3" t="s">
        <v>79</v>
      </c>
      <c r="C13" s="3" t="s">
        <v>79</v>
      </c>
      <c r="D13" s="34">
        <f>SUMIFS('Tourney History BA'!C:C,'Tourney History BA'!B:B,A13)</f>
        <v>21</v>
      </c>
      <c r="E13" s="4">
        <f>AVERAGEIFS('Tourney History BA'!C:C,'Tourney History BA'!B:B,A13)</f>
        <v>21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0</v>
      </c>
      <c r="H13" s="2">
        <f>COUNTIFS('Tourney History BA'!B:B,A13,'Tourney History BA'!D:D, 0)</f>
        <v>1</v>
      </c>
      <c r="I13" s="88">
        <f>LOOKUP(2, 1/('Tourney History BA'!$B:$B=A13), 'Tourney History BA'!$AK:$AK)</f>
        <v>0</v>
      </c>
      <c r="J13" s="34">
        <f>SUMIFS('Tourney History BA'!F:F,'Tourney History BA'!B:B,A13)</f>
        <v>1</v>
      </c>
      <c r="K13" s="2">
        <f>SUMIFS('Tourney History BA'!E:E,'Tourney History BA'!B:B,A13)-J13</f>
        <v>3</v>
      </c>
      <c r="L13" s="88">
        <f>LOOKUP(2, 1/('Tourney History BA'!$B:$B=A13), 'Tourney History BA'!$AI:$AI)</f>
        <v>0.25</v>
      </c>
      <c r="M13" s="34">
        <f>SUMIFS('Tourney History BA'!H:H,'Tourney History BA'!B:B,A13)</f>
        <v>7</v>
      </c>
      <c r="N13" s="2">
        <f>SUMIFS('Tourney History BA'!G:G,'Tourney History BA'!B:B,A13)-M13</f>
        <v>11</v>
      </c>
      <c r="O13" s="88">
        <f>LOOKUP(2, 1/('Tourney History BA'!$B:$B=A13), 'Tourney History BA'!$AJ:$AJ)</f>
        <v>0.39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1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</row>
    <row r="14" spans="1:38" x14ac:dyDescent="0.25">
      <c r="A14" s="1" t="s">
        <v>44</v>
      </c>
      <c r="B14" s="3" t="s">
        <v>60</v>
      </c>
      <c r="C14" s="3" t="s">
        <v>79</v>
      </c>
      <c r="D14" s="34">
        <f>SUMIFS('Tourney History BA'!C:C,'Tourney History BA'!B:B,A14)</f>
        <v>70</v>
      </c>
      <c r="E14" s="4">
        <f>AVERAGEIFS('Tourney History BA'!C:C,'Tourney History BA'!B:B,A14)</f>
        <v>17.5</v>
      </c>
      <c r="F14" s="35">
        <f t="array" ref="F14">MAX(IF('Tourney History BA'!B:B=A14, 'Tourney History BA'!C:C))</f>
        <v>21</v>
      </c>
      <c r="G14" s="34">
        <f>COUNTIFS('Tourney History BA'!B:B,A14,'Tourney History BA'!D:D, 1)</f>
        <v>3</v>
      </c>
      <c r="H14" s="2">
        <f>COUNTIFS('Tourney History BA'!B:B,A14,'Tourney History BA'!D:D, 0)</f>
        <v>1</v>
      </c>
      <c r="I14" s="88">
        <f>LOOKUP(2, 1/('Tourney History BA'!$B:$B=A14), 'Tourney History BA'!$AK:$AK)</f>
        <v>0.75</v>
      </c>
      <c r="J14" s="34">
        <f>SUMIFS('Tourney History BA'!F:F,'Tourney History BA'!B:B,A14)</f>
        <v>10</v>
      </c>
      <c r="K14" s="2">
        <f>SUMIFS('Tourney History BA'!E:E,'Tourney History BA'!B:B,A14)-J14</f>
        <v>5</v>
      </c>
      <c r="L14" s="88">
        <f>LOOKUP(2, 1/('Tourney History BA'!$B:$B=A14), 'Tourney History BA'!$AI:$AI)</f>
        <v>0.6875</v>
      </c>
      <c r="M14" s="34">
        <f>SUMIFS('Tourney History BA'!H:H,'Tourney History BA'!B:B,A14)</f>
        <v>37</v>
      </c>
      <c r="N14" s="2">
        <f>SUMIFS('Tourney History BA'!G:G,'Tourney History BA'!B:B,A14)-M14</f>
        <v>25</v>
      </c>
      <c r="O14" s="88">
        <f>LOOKUP(2, 1/('Tourney History BA'!$B:$B=A14), 'Tourney History BA'!$AJ:$AJ)</f>
        <v>0.61499999999999999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2</v>
      </c>
      <c r="AE14" s="2">
        <f>COUNTIFS('Tourney History BA'!$B:$B,$A$14,'Tourney History BA'!Z:Z, 1)</f>
        <v>1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3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</v>
      </c>
      <c r="B15" s="1" t="s">
        <v>260</v>
      </c>
      <c r="C15" s="3" t="s">
        <v>79</v>
      </c>
      <c r="D15" s="34">
        <f>SUMIFS('Tourney History BA'!C:C,'Tourney History BA'!B:B,A15)</f>
        <v>126</v>
      </c>
      <c r="E15" s="4">
        <f>AVERAGEIFS('Tourney History BA'!C:C,'Tourney History BA'!B:B,A15)</f>
        <v>31.5</v>
      </c>
      <c r="F15" s="35">
        <f t="array" ref="F15">MAX(IF('Tourney History BA'!B:B=A15, 'Tourney History BA'!C:C))</f>
        <v>37</v>
      </c>
      <c r="G15" s="34">
        <f>COUNTIFS('Tourney History BA'!B:B,A15,'Tourney History BA'!D:D, 1)</f>
        <v>3</v>
      </c>
      <c r="H15" s="2">
        <f>COUNTIFS('Tourney History BA'!B:B,A15,'Tourney History BA'!D:D, 0)</f>
        <v>1</v>
      </c>
      <c r="I15" s="88">
        <f>LOOKUP(2, 1/('Tourney History BA'!$B:$B=A15), 'Tourney History BA'!$AK:$AK)</f>
        <v>0.75</v>
      </c>
      <c r="J15" s="34">
        <f>SUMIFS('Tourney History BA'!F:F,'Tourney History BA'!B:B,A15)</f>
        <v>10</v>
      </c>
      <c r="K15" s="2">
        <f>SUMIFS('Tourney History BA'!E:E,'Tourney History BA'!B:B,A15)-J15</f>
        <v>5</v>
      </c>
      <c r="L15" s="88">
        <f>LOOKUP(2, 1/('Tourney History BA'!$B:$B=A15), 'Tourney History BA'!$AI:$AI)</f>
        <v>0.6875</v>
      </c>
      <c r="M15" s="34">
        <f>SUMIFS('Tourney History BA'!H:H,'Tourney History BA'!B:B,A15)</f>
        <v>37</v>
      </c>
      <c r="N15" s="2">
        <f>SUMIFS('Tourney History BA'!G:G,'Tourney History BA'!B:B,A15)-M15</f>
        <v>25</v>
      </c>
      <c r="O15" s="88">
        <f>LOOKUP(2, 1/('Tourney History BA'!$B:$B=A15), 'Tourney History BA'!$AJ:$AJ)</f>
        <v>0.61499999999999999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2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0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3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1</v>
      </c>
    </row>
    <row r="16" spans="1:38" x14ac:dyDescent="0.25">
      <c r="A16" s="1" t="s">
        <v>150</v>
      </c>
      <c r="B16" s="3" t="s">
        <v>79</v>
      </c>
      <c r="C16" s="3" t="s">
        <v>79</v>
      </c>
      <c r="D16" s="34">
        <f>SUMIFS('Tourney History BA'!C:C,'Tourney History BA'!B:B,A16)</f>
        <v>59</v>
      </c>
      <c r="E16" s="4">
        <f>AVERAGEIFS('Tourney History BA'!C:C,'Tourney History BA'!B:B,A16)</f>
        <v>29.5</v>
      </c>
      <c r="F16" s="35">
        <f t="array" ref="F16">MAX(IF('Tourney History BA'!B:B=A16, 'Tourney History BA'!C:C))</f>
        <v>33</v>
      </c>
      <c r="G16" s="34">
        <f>COUNTIFS('Tourney History BA'!B:B,A16,'Tourney History BA'!D:D, 1)</f>
        <v>1</v>
      </c>
      <c r="H16" s="2">
        <f>COUNTIFS('Tourney History BA'!B:B,A16,'Tourney History BA'!D:D, 0)</f>
        <v>1</v>
      </c>
      <c r="I16" s="88">
        <f>LOOKUP(2, 1/('Tourney History BA'!$B:$B=A16), 'Tourney History BA'!$AK:$AK)</f>
        <v>0.5</v>
      </c>
      <c r="J16" s="34">
        <f>SUMIFS('Tourney History BA'!F:F,'Tourney History BA'!B:B,A16)</f>
        <v>3</v>
      </c>
      <c r="K16" s="2">
        <f>SUMIFS('Tourney History BA'!E:E,'Tourney History BA'!B:B,A16)-J16</f>
        <v>4</v>
      </c>
      <c r="L16" s="88">
        <f>LOOKUP(2, 1/('Tourney History BA'!$B:$B=A16), 'Tourney History BA'!$AI:$AI)</f>
        <v>0.375</v>
      </c>
      <c r="M16" s="34">
        <f>SUMIFS('Tourney History BA'!H:H,'Tourney History BA'!B:B,A16)</f>
        <v>14</v>
      </c>
      <c r="N16" s="2">
        <f>SUMIFS('Tourney History BA'!G:G,'Tourney History BA'!B:B,A16)-M16</f>
        <v>16</v>
      </c>
      <c r="O16" s="88">
        <f>LOOKUP(2, 1/('Tourney History BA'!$B:$B=A16), 'Tourney History BA'!$AJ:$AJ)</f>
        <v>0.43</v>
      </c>
      <c r="P16" s="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1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28</v>
      </c>
      <c r="B17" s="3" t="s">
        <v>79</v>
      </c>
      <c r="C17" s="3" t="s">
        <v>79</v>
      </c>
      <c r="D17" s="34">
        <f>SUMIFS('Tourney History BA'!C:C,'Tourney History BA'!B:B,A17)</f>
        <v>14</v>
      </c>
      <c r="E17" s="4">
        <f>AVERAGEIFS('Tourney History BA'!C:C,'Tourney History BA'!B:B,A17)</f>
        <v>14</v>
      </c>
      <c r="F17" s="35">
        <f t="array" ref="F17">MAX(IF('Tourney History BA'!B:B=A17, 'Tourney History BA'!C:C))</f>
        <v>14</v>
      </c>
      <c r="G17" s="34">
        <f>COUNTIFS('Tourney History BA'!B:B,A17,'Tourney History BA'!D:D, 1)</f>
        <v>0</v>
      </c>
      <c r="H17" s="2">
        <f>COUNTIFS('Tourney History BA'!B:B,A17,'Tourney History BA'!D:D, 0)</f>
        <v>1</v>
      </c>
      <c r="I17" s="88">
        <f>LOOKUP(2, 1/('Tourney History BA'!$B:$B=A17), 'Tourney History BA'!$AK:$AK)</f>
        <v>0</v>
      </c>
      <c r="J17" s="34">
        <f>SUMIFS('Tourney History BA'!F:F,'Tourney History BA'!B:B,A17)</f>
        <v>1</v>
      </c>
      <c r="K17" s="2">
        <f>SUMIFS('Tourney History BA'!E:E,'Tourney History BA'!B:B,A17)-J17</f>
        <v>3</v>
      </c>
      <c r="L17" s="88">
        <f>LOOKUP(2, 1/('Tourney History BA'!$B:$B=A17), 'Tourney History BA'!$AI:$AI)</f>
        <v>0.25</v>
      </c>
      <c r="M17" s="34">
        <f>SUMIFS('Tourney History BA'!H:H,'Tourney History BA'!B:B,A17)</f>
        <v>6</v>
      </c>
      <c r="N17" s="2">
        <f>SUMIFS('Tourney History BA'!G:G,'Tourney History BA'!B:B,A17)-M17</f>
        <v>10</v>
      </c>
      <c r="O17" s="88">
        <f>LOOKUP(2, 1/('Tourney History BA'!$B:$B=A17), 'Tourney History BA'!$AJ:$AJ)</f>
        <v>0.38</v>
      </c>
      <c r="P17" s="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</row>
    <row r="18" spans="1:38" x14ac:dyDescent="0.25">
      <c r="A18" s="1" t="s">
        <v>53</v>
      </c>
      <c r="B18" s="3" t="s">
        <v>79</v>
      </c>
      <c r="C18" s="3" t="s">
        <v>79</v>
      </c>
      <c r="D18" s="34">
        <f>SUMIFS('Tourney History BA'!C:C,'Tourney History BA'!B:B,A18)</f>
        <v>57</v>
      </c>
      <c r="E18" s="4">
        <f>AVERAGEIFS('Tourney History BA'!C:C,'Tourney History BA'!B:B,A18)</f>
        <v>19</v>
      </c>
      <c r="F18" s="35">
        <f t="array" ref="F18">MAX(IF('Tourney History BA'!B:B=A18, 'Tourney History BA'!C:C))</f>
        <v>27</v>
      </c>
      <c r="G18" s="34">
        <f>COUNTIFS('Tourney History BA'!B:B,A18,'Tourney History BA'!D:D, 1)</f>
        <v>2</v>
      </c>
      <c r="H18" s="2">
        <f>COUNTIFS('Tourney History BA'!B:B,A18,'Tourney History BA'!D:D, 0)</f>
        <v>1</v>
      </c>
      <c r="I18" s="88">
        <f>LOOKUP(2, 1/('Tourney History BA'!$B:$B=A18), 'Tourney History BA'!$AK:$AK)</f>
        <v>0.66666666666666663</v>
      </c>
      <c r="J18" s="34">
        <f>SUMIFS('Tourney History BA'!F:F,'Tourney History BA'!B:B,A18)</f>
        <v>7</v>
      </c>
      <c r="K18" s="2">
        <f>SUMIFS('Tourney History BA'!E:E,'Tourney History BA'!B:B,A18)-J18</f>
        <v>5</v>
      </c>
      <c r="L18" s="88">
        <f>LOOKUP(2, 1/('Tourney History BA'!$B:$B=A18), 'Tourney History BA'!$AI:$AI)</f>
        <v>0.58333333333333337</v>
      </c>
      <c r="M18" s="34">
        <f>SUMIFS('Tourney History BA'!H:H,'Tourney History BA'!B:B,A18)</f>
        <v>25</v>
      </c>
      <c r="N18" s="2">
        <f>SUMIFS('Tourney History BA'!G:G,'Tourney History BA'!B:B,A18)-M18</f>
        <v>25</v>
      </c>
      <c r="O18" s="88">
        <f>LOOKUP(2, 1/('Tourney History BA'!$B:$B=A18), 'Tourney History BA'!$AJ:$AJ)</f>
        <v>0.49333333333333335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1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1</v>
      </c>
      <c r="AE18" s="2">
        <f>COUNTIFS('Tourney History BA'!$B:$B,$A$18,'Tourney History BA'!Z:Z, 1)</f>
        <v>2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0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3</v>
      </c>
    </row>
    <row r="19" spans="1:38" x14ac:dyDescent="0.25">
      <c r="A19" s="1" t="s">
        <v>137</v>
      </c>
      <c r="B19" s="3" t="s">
        <v>79</v>
      </c>
      <c r="C19" s="3" t="s">
        <v>79</v>
      </c>
      <c r="D19" s="34">
        <f>SUMIFS('Tourney History BA'!C:C,'Tourney History BA'!B:B,A19)</f>
        <v>13</v>
      </c>
      <c r="E19" s="4">
        <f>AVERAGEIFS('Tourney History BA'!C:C,'Tourney History BA'!B:B,A19)</f>
        <v>6.5</v>
      </c>
      <c r="F19" s="35">
        <f t="array" ref="F19">MAX(IF('Tourney History BA'!B:B=A19, 'Tourney History BA'!C:C))</f>
        <v>9</v>
      </c>
      <c r="G19" s="34">
        <f>COUNTIFS('Tourney History BA'!B:B,A19,'Tourney History BA'!D:D, 1)</f>
        <v>1</v>
      </c>
      <c r="H19" s="2">
        <f>COUNTIFS('Tourney History BA'!B:B,A19,'Tourney History BA'!D:D, 0)</f>
        <v>1</v>
      </c>
      <c r="I19" s="88">
        <f>LOOKUP(2, 1/('Tourney History BA'!$B:$B=A19), 'Tourney History BA'!$AK:$AK)</f>
        <v>0.5</v>
      </c>
      <c r="J19" s="34">
        <f>SUMIFS('Tourney History BA'!F:F,'Tourney History BA'!B:B,A19)</f>
        <v>3</v>
      </c>
      <c r="K19" s="2">
        <f>SUMIFS('Tourney History BA'!E:E,'Tourney History BA'!B:B,A19)-J19</f>
        <v>4</v>
      </c>
      <c r="L19" s="88">
        <f>LOOKUP(2, 1/('Tourney History BA'!$B:$B=A19), 'Tourney History BA'!$AI:$AI)</f>
        <v>0.375</v>
      </c>
      <c r="M19" s="34">
        <f>SUMIFS('Tourney History BA'!H:H,'Tourney History BA'!B:B,A19)</f>
        <v>14</v>
      </c>
      <c r="N19" s="2">
        <f>SUMIFS('Tourney History BA'!G:G,'Tourney History BA'!B:B,A19)-M19</f>
        <v>16</v>
      </c>
      <c r="O19" s="88">
        <f>LOOKUP(2, 1/('Tourney History BA'!$B:$B=A19), 'Tourney History BA'!$AJ:$AJ)</f>
        <v>0.43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1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3</v>
      </c>
      <c r="B20" s="1" t="s">
        <v>158</v>
      </c>
      <c r="C20" s="3" t="s">
        <v>79</v>
      </c>
      <c r="D20" s="34">
        <f>SUMIFS('Tourney History BA'!C:C,'Tourney History BA'!B:B,A20)</f>
        <v>20</v>
      </c>
      <c r="E20" s="4">
        <f>AVERAGEIFS('Tourney History BA'!C:C,'Tourney History BA'!B:B,A20)</f>
        <v>20</v>
      </c>
      <c r="F20" s="35">
        <f t="array" ref="F20">MAX(IF('Tourney History BA'!B:B=A20, 'Tourney History BA'!C:C))</f>
        <v>20</v>
      </c>
      <c r="G20" s="34">
        <f>COUNTIFS('Tourney History BA'!B:B,A20,'Tourney History BA'!D:D, 1)</f>
        <v>0</v>
      </c>
      <c r="H20" s="2">
        <f>COUNTIFS('Tourney History BA'!B:B,A20,'Tourney History BA'!D:D, 0)</f>
        <v>1</v>
      </c>
      <c r="I20" s="88">
        <f>LOOKUP(2, 1/('Tourney History BA'!$B:$B=A20), 'Tourney History BA'!$AK:$AK)</f>
        <v>0</v>
      </c>
      <c r="J20" s="34">
        <f>SUMIFS('Tourney History BA'!F:F,'Tourney History BA'!B:B,A20)</f>
        <v>1</v>
      </c>
      <c r="K20" s="2">
        <f>SUMIFS('Tourney History BA'!E:E,'Tourney History BA'!B:B,A20)-J20</f>
        <v>3</v>
      </c>
      <c r="L20" s="88">
        <f>LOOKUP(2, 1/('Tourney History BA'!$B:$B=A20), 'Tourney History BA'!$AI:$AI)</f>
        <v>0.25</v>
      </c>
      <c r="M20" s="34">
        <f>SUMIFS('Tourney History BA'!H:H,'Tourney History BA'!B:B,A20)</f>
        <v>7</v>
      </c>
      <c r="N20" s="2">
        <f>SUMIFS('Tourney History BA'!G:G,'Tourney History BA'!B:B,A20)-M20</f>
        <v>11</v>
      </c>
      <c r="O20" s="88">
        <f>LOOKUP(2, 1/('Tourney History BA'!$B:$B=A20), 'Tourney History BA'!$AJ:$AJ)</f>
        <v>0.39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1</v>
      </c>
      <c r="AA20" s="2">
        <f>COUNTIFS('Tourney History BA'!$B:$B,$A$20,'Tourney History BA'!V:V, 1)</f>
        <v>0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</row>
    <row r="21" spans="1:38" x14ac:dyDescent="0.25">
      <c r="A21" s="1" t="s">
        <v>148</v>
      </c>
      <c r="B21" s="3" t="s">
        <v>79</v>
      </c>
      <c r="C21" s="3" t="s">
        <v>79</v>
      </c>
      <c r="D21" s="34">
        <f>SUMIFS('Tourney History BA'!C:C,'Tourney History BA'!B:B,A21)</f>
        <v>16</v>
      </c>
      <c r="E21" s="4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1</v>
      </c>
      <c r="H21" s="2">
        <f>COUNTIFS('Tourney History BA'!B:B,A21,'Tourney History BA'!D:D, 0)</f>
        <v>0</v>
      </c>
      <c r="I21" s="88">
        <f>LOOKUP(2, 1/('Tourney History BA'!$B:$B=A21), 'Tourney History BA'!$AK:$AK)</f>
        <v>1</v>
      </c>
      <c r="J21" s="34">
        <f>SUMIFS('Tourney History BA'!F:F,'Tourney History BA'!B:B,A21)</f>
        <v>3</v>
      </c>
      <c r="K21" s="2">
        <f>SUMIFS('Tourney History BA'!E:E,'Tourney History BA'!B:B,A21)-J21</f>
        <v>1</v>
      </c>
      <c r="L21" s="88">
        <f>LOOKUP(2, 1/('Tourney History BA'!$B:$B=A21), 'Tourney History BA'!$AI:$AI)</f>
        <v>0.75</v>
      </c>
      <c r="M21" s="34">
        <f>SUMIFS('Tourney History BA'!H:H,'Tourney History BA'!B:B,A21)</f>
        <v>9</v>
      </c>
      <c r="N21" s="2">
        <f>SUMIFS('Tourney History BA'!G:G,'Tourney History BA'!B:B,A21)-M21</f>
        <v>7</v>
      </c>
      <c r="O21" s="88">
        <f>LOOKUP(2, 1/('Tourney History BA'!$B:$B=A21), 'Tourney History BA'!$AJ:$AJ)</f>
        <v>0.56000000000000005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1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1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1</v>
      </c>
    </row>
    <row r="22" spans="1:38" x14ac:dyDescent="0.25">
      <c r="A22" s="1" t="s">
        <v>15</v>
      </c>
      <c r="B22" s="3" t="s">
        <v>79</v>
      </c>
      <c r="C22" s="3" t="s">
        <v>79</v>
      </c>
      <c r="D22" s="34">
        <f>SUMIFS('Tourney History BA'!C:C,'Tourney History BA'!B:B,A22)</f>
        <v>18</v>
      </c>
      <c r="E22" s="4">
        <f>AVERAGEIFS('Tourney History BA'!C:C,'Tourney History BA'!B:B,A22)</f>
        <v>18</v>
      </c>
      <c r="F22" s="35">
        <f t="array" ref="F22">MAX(IF('Tourney History BA'!B:B=A22, 'Tourney History BA'!C:C))</f>
        <v>18</v>
      </c>
      <c r="G22" s="34">
        <f>COUNTIFS('Tourney History BA'!B:B,A22,'Tourney History BA'!D:D, 1)</f>
        <v>0</v>
      </c>
      <c r="H22" s="2">
        <f>COUNTIFS('Tourney History BA'!B:B,A22,'Tourney History BA'!D:D, 0)</f>
        <v>1</v>
      </c>
      <c r="I22" s="88">
        <f>LOOKUP(2, 1/('Tourney History BA'!$B:$B=A22), 'Tourney History BA'!$AK:$AK)</f>
        <v>0</v>
      </c>
      <c r="J22" s="34">
        <f>SUMIFS('Tourney History BA'!F:F,'Tourney History BA'!B:B,A22)</f>
        <v>1</v>
      </c>
      <c r="K22" s="2">
        <f>SUMIFS('Tourney History BA'!E:E,'Tourney History BA'!B:B,A22)-J22</f>
        <v>3</v>
      </c>
      <c r="L22" s="88">
        <f>LOOKUP(2, 1/('Tourney History BA'!$B:$B=A22), 'Tourney History BA'!$AI:$AI)</f>
        <v>0.25</v>
      </c>
      <c r="M22" s="34">
        <f>SUMIFS('Tourney History BA'!H:H,'Tourney History BA'!B:B,A22)</f>
        <v>7</v>
      </c>
      <c r="N22" s="2">
        <f>SUMIFS('Tourney History BA'!G:G,'Tourney History BA'!B:B,A22)-M22</f>
        <v>9</v>
      </c>
      <c r="O22" s="88">
        <f>LOOKUP(2, 1/('Tourney History BA'!$B:$B=A22), 'Tourney History BA'!$AJ:$AJ)</f>
        <v>0.44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161</v>
      </c>
      <c r="B23" s="3" t="s">
        <v>79</v>
      </c>
      <c r="C23" s="3" t="s">
        <v>79</v>
      </c>
      <c r="D23" s="34">
        <f>SUMIFS('Tourney History BA'!C:C,'Tourney History BA'!B:B,A23)</f>
        <v>24</v>
      </c>
      <c r="E23" s="4">
        <f>AVERAGEIFS('Tourney History BA'!C:C,'Tourney History BA'!B:B,A23)</f>
        <v>12</v>
      </c>
      <c r="F23" s="35">
        <f t="array" ref="F23">MAX(IF('Tourney History BA'!B:B=A23, 'Tourney History BA'!C:C))</f>
        <v>15</v>
      </c>
      <c r="G23" s="34">
        <f>COUNTIFS('Tourney History BA'!B:B,A23,'Tourney History BA'!D:D, 1)</f>
        <v>1</v>
      </c>
      <c r="H23" s="2">
        <f>COUNTIFS('Tourney History BA'!B:B,A23,'Tourney History BA'!D:D, 0)</f>
        <v>1</v>
      </c>
      <c r="I23" s="88">
        <f>LOOKUP(2, 1/('Tourney History BA'!$B:$B=A23), 'Tourney History BA'!$AK:$AK)</f>
        <v>0.5</v>
      </c>
      <c r="J23" s="34">
        <f>SUMIFS('Tourney History BA'!F:F,'Tourney History BA'!B:B,A23)</f>
        <v>3</v>
      </c>
      <c r="K23" s="2">
        <f>SUMIFS('Tourney History BA'!E:E,'Tourney History BA'!B:B,A23)-J23</f>
        <v>4</v>
      </c>
      <c r="L23" s="88">
        <f>LOOKUP(2, 1/('Tourney History BA'!$B:$B=A23), 'Tourney History BA'!$AI:$AI)</f>
        <v>0.375</v>
      </c>
      <c r="M23" s="34">
        <f>SUMIFS('Tourney History BA'!H:H,'Tourney History BA'!B:B,A23)</f>
        <v>14</v>
      </c>
      <c r="N23" s="2">
        <f>SUMIFS('Tourney History BA'!G:G,'Tourney History BA'!B:B,A23)-M23</f>
        <v>16</v>
      </c>
      <c r="O23" s="88">
        <f>LOOKUP(2, 1/('Tourney History BA'!$B:$B=A23), 'Tourney History BA'!$AJ:$AJ)</f>
        <v>0.43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1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13</v>
      </c>
      <c r="B24" s="3" t="s">
        <v>79</v>
      </c>
      <c r="C24" s="3" t="s">
        <v>79</v>
      </c>
      <c r="D24" s="34">
        <f>SUMIFS('Tourney History BA'!C:C,'Tourney History BA'!B:B,A24)</f>
        <v>48</v>
      </c>
      <c r="E24" s="4">
        <f>AVERAGEIFS('Tourney History BA'!C:C,'Tourney History BA'!B:B,A24)</f>
        <v>24</v>
      </c>
      <c r="F24" s="35">
        <f t="array" ref="F24">MAX(IF('Tourney History BA'!B:B=A24, 'Tourney History BA'!C:C))</f>
        <v>28</v>
      </c>
      <c r="G24" s="34">
        <f>COUNTIFS('Tourney History BA'!B:B,A24,'Tourney History BA'!D:D, 1)</f>
        <v>0</v>
      </c>
      <c r="H24" s="2">
        <f>COUNTIFS('Tourney History BA'!B:B,A24,'Tourney History BA'!D:D, 0)</f>
        <v>2</v>
      </c>
      <c r="I24" s="88">
        <f>LOOKUP(2, 1/('Tourney History BA'!$B:$B=A24), 'Tourney History BA'!$AK:$AK)</f>
        <v>0</v>
      </c>
      <c r="J24" s="34">
        <f>SUMIFS('Tourney History BA'!F:F,'Tourney History BA'!B:B,A24)</f>
        <v>2</v>
      </c>
      <c r="K24" s="2">
        <f>SUMIFS('Tourney History BA'!E:E,'Tourney History BA'!B:B,A24)-J24</f>
        <v>6</v>
      </c>
      <c r="L24" s="88">
        <f>LOOKUP(2, 1/('Tourney History BA'!$B:$B=A24), 'Tourney History BA'!$AI:$AI)</f>
        <v>0.25</v>
      </c>
      <c r="M24" s="34">
        <f>SUMIFS('Tourney History BA'!H:H,'Tourney History BA'!B:B,A24)</f>
        <v>14</v>
      </c>
      <c r="N24" s="2">
        <f>SUMIFS('Tourney History BA'!G:G,'Tourney History BA'!B:B,A24)-M24</f>
        <v>20</v>
      </c>
      <c r="O24" s="88">
        <f>LOOKUP(2, 1/('Tourney History BA'!$B:$B=A24), 'Tourney History BA'!$AJ:$AJ)</f>
        <v>0.41500000000000004</v>
      </c>
      <c r="P24" s="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2</v>
      </c>
      <c r="B25" s="1" t="s">
        <v>158</v>
      </c>
      <c r="C25" s="3" t="s">
        <v>79</v>
      </c>
      <c r="D25" s="34">
        <f>SUMIFS('Tourney History BA'!C:C,'Tourney History BA'!B:B,A25)</f>
        <v>38</v>
      </c>
      <c r="E25" s="4">
        <f>AVERAGEIFS('Tourney History BA'!C:C,'Tourney History BA'!B:B,A25)</f>
        <v>38</v>
      </c>
      <c r="F25" s="35">
        <f t="array" ref="F25">MAX(IF('Tourney History BA'!B:B=A25, 'Tourney History BA'!C:C))</f>
        <v>38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6</v>
      </c>
      <c r="N25" s="2">
        <f>SUMIFS('Tourney History BA'!G:G,'Tourney History BA'!B:B,A25)-M25</f>
        <v>10</v>
      </c>
      <c r="O25" s="88">
        <f>LOOKUP(2, 1/('Tourney History BA'!$B:$B=A25), 'Tourney History BA'!$AJ:$AJ)</f>
        <v>0.38</v>
      </c>
      <c r="P25" s="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54</v>
      </c>
      <c r="B26" s="3" t="s">
        <v>79</v>
      </c>
      <c r="C26" s="3" t="s">
        <v>79</v>
      </c>
      <c r="D26" s="34">
        <f>SUMIFS('Tourney History BA'!C:C,'Tourney History BA'!B:B,A26)</f>
        <v>24</v>
      </c>
      <c r="E26" s="4">
        <f>AVERAGEIFS('Tourney History BA'!C:C,'Tourney History BA'!B:B,A26)</f>
        <v>24</v>
      </c>
      <c r="F26" s="35">
        <f t="array" ref="F26">MAX(IF('Tourney History BA'!B:B=A26, 'Tourney History BA'!C:C))</f>
        <v>24</v>
      </c>
      <c r="G26" s="34">
        <f>COUNTIFS('Tourney History BA'!B:B,A26,'Tourney History BA'!D:D, 1)</f>
        <v>0</v>
      </c>
      <c r="H26" s="2">
        <f>COUNTIFS('Tourney History BA'!B:B,A26,'Tourney History BA'!D:D, 0)</f>
        <v>1</v>
      </c>
      <c r="I26" s="88">
        <f>LOOKUP(2, 1/('Tourney History BA'!$B:$B=A26), 'Tourney History BA'!$AK:$AK)</f>
        <v>0</v>
      </c>
      <c r="J26" s="34">
        <f>SUMIFS('Tourney History BA'!F:F,'Tourney History BA'!B:B,A26)</f>
        <v>1</v>
      </c>
      <c r="K26" s="2">
        <f>SUMIFS('Tourney History BA'!E:E,'Tourney History BA'!B:B,A26)-J26</f>
        <v>3</v>
      </c>
      <c r="L26" s="88">
        <f>LOOKUP(2, 1/('Tourney History BA'!$B:$B=A26), 'Tourney History BA'!$AI:$AI)</f>
        <v>0.25</v>
      </c>
      <c r="M26" s="34">
        <f>SUMIFS('Tourney History BA'!H:H,'Tourney History BA'!B:B,A26)</f>
        <v>7</v>
      </c>
      <c r="N26" s="2">
        <f>SUMIFS('Tourney History BA'!G:G,'Tourney History BA'!B:B,A26)-M26</f>
        <v>11</v>
      </c>
      <c r="O26" s="88">
        <f>LOOKUP(2, 1/('Tourney History BA'!$B:$B=A26), 'Tourney History BA'!$AJ:$AJ)</f>
        <v>0.39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1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5</v>
      </c>
      <c r="B27" s="1" t="s">
        <v>158</v>
      </c>
      <c r="C27" s="3" t="s">
        <v>79</v>
      </c>
      <c r="D27" s="34">
        <f>SUMIFS('Tourney History BA'!C:C,'Tourney History BA'!B:B,A27)</f>
        <v>36</v>
      </c>
      <c r="E27" s="4">
        <f>AVERAGEIFS('Tourney History BA'!C:C,'Tourney History BA'!B:B,A27)</f>
        <v>18</v>
      </c>
      <c r="F27" s="35">
        <f t="array" ref="F27">MAX(IF('Tourney History BA'!B:B=A27, 'Tourney History BA'!C:C))</f>
        <v>22</v>
      </c>
      <c r="G27" s="34">
        <f>COUNTIFS('Tourney History BA'!B:B,A27,'Tourney History BA'!D:D, 1)</f>
        <v>1</v>
      </c>
      <c r="H27" s="2">
        <f>COUNTIFS('Tourney History BA'!B:B,A27,'Tourney History BA'!D:D, 0)</f>
        <v>1</v>
      </c>
      <c r="I27" s="88">
        <f>LOOKUP(2, 1/('Tourney History BA'!$B:$B=A27), 'Tourney History BA'!$AK:$AK)</f>
        <v>0.5</v>
      </c>
      <c r="J27" s="34">
        <f>SUMIFS('Tourney History BA'!F:F,'Tourney History BA'!B:B,A27)</f>
        <v>3</v>
      </c>
      <c r="K27" s="2">
        <f>SUMIFS('Tourney History BA'!E:E,'Tourney History BA'!B:B,A27)-J27</f>
        <v>4</v>
      </c>
      <c r="L27" s="88">
        <f>LOOKUP(2, 1/('Tourney History BA'!$B:$B=A27), 'Tourney History BA'!$AI:$AI)</f>
        <v>0.375</v>
      </c>
      <c r="M27" s="34">
        <f>SUMIFS('Tourney History BA'!H:H,'Tourney History BA'!B:B,A27)</f>
        <v>14</v>
      </c>
      <c r="N27" s="2">
        <f>SUMIFS('Tourney History BA'!G:G,'Tourney History BA'!B:B,A27)-M27</f>
        <v>16</v>
      </c>
      <c r="O27" s="88">
        <f>LOOKUP(2, 1/('Tourney History BA'!$B:$B=A27), 'Tourney History BA'!$AJ:$AJ)</f>
        <v>0.43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141</v>
      </c>
      <c r="B28" s="3" t="s">
        <v>79</v>
      </c>
      <c r="C28" s="3" t="s">
        <v>79</v>
      </c>
      <c r="D28" s="34">
        <f>SUMIFS('Tourney History BA'!C:C,'Tourney History BA'!B:B,A28)</f>
        <v>52</v>
      </c>
      <c r="E28" s="4">
        <f>AVERAGEIFS('Tourney History BA'!C:C,'Tourney History BA'!B:B,A28)</f>
        <v>26</v>
      </c>
      <c r="F28" s="35">
        <f t="array" ref="F28">MAX(IF('Tourney History BA'!B:B=A28, 'Tourney History BA'!C:C))</f>
        <v>34</v>
      </c>
      <c r="G28" s="34">
        <f>COUNTIFS('Tourney History BA'!B:B,A28,'Tourney History BA'!D:D, 1)</f>
        <v>1</v>
      </c>
      <c r="H28" s="2">
        <f>COUNTIFS('Tourney History BA'!B:B,A28,'Tourney History BA'!D:D, 0)</f>
        <v>1</v>
      </c>
      <c r="I28" s="88">
        <f>LOOKUP(2, 1/('Tourney History BA'!$B:$B=A28), 'Tourney History BA'!$AK:$AK)</f>
        <v>0.5</v>
      </c>
      <c r="J28" s="34">
        <f>SUMIFS('Tourney History BA'!F:F,'Tourney History BA'!B:B,A28)</f>
        <v>3</v>
      </c>
      <c r="K28" s="2">
        <f>SUMIFS('Tourney History BA'!E:E,'Tourney History BA'!B:B,A28)-J28</f>
        <v>4</v>
      </c>
      <c r="L28" s="88">
        <f>LOOKUP(2, 1/('Tourney History BA'!$B:$B=A28), 'Tourney History BA'!$AI:$AI)</f>
        <v>0.375</v>
      </c>
      <c r="M28" s="34">
        <f>SUMIFS('Tourney History BA'!H:H,'Tourney History BA'!B:B,A28)</f>
        <v>14</v>
      </c>
      <c r="N28" s="2">
        <f>SUMIFS('Tourney History BA'!G:G,'Tourney History BA'!B:B,A28)-M28</f>
        <v>16</v>
      </c>
      <c r="O28" s="88">
        <f>LOOKUP(2, 1/('Tourney History BA'!$B:$B=A28), 'Tourney History BA'!$AJ:$AJ)</f>
        <v>0.43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1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0</v>
      </c>
    </row>
    <row r="29" spans="1:38" x14ac:dyDescent="0.25">
      <c r="A29" s="1" t="s">
        <v>40</v>
      </c>
      <c r="B29" s="1" t="s">
        <v>79</v>
      </c>
      <c r="C29" s="3" t="s">
        <v>79</v>
      </c>
      <c r="D29" s="34">
        <f>SUMIFS('Tourney History BA'!C:C,'Tourney History BA'!B:B,A29)</f>
        <v>77</v>
      </c>
      <c r="E29" s="4">
        <f>AVERAGEIFS('Tourney History BA'!C:C,'Tourney History BA'!B:B,A29)</f>
        <v>25.666666666666668</v>
      </c>
      <c r="F29" s="35">
        <f t="array" ref="F29">MAX(IF('Tourney History BA'!B:B=A29, 'Tourney History BA'!C:C))</f>
        <v>32</v>
      </c>
      <c r="G29" s="34">
        <f>COUNTIFS('Tourney History BA'!B:B,A29,'Tourney History BA'!D:D, 1)</f>
        <v>2</v>
      </c>
      <c r="H29" s="2">
        <f>COUNTIFS('Tourney History BA'!B:B,A29,'Tourney History BA'!D:D, 0)</f>
        <v>1</v>
      </c>
      <c r="I29" s="88">
        <f>LOOKUP(2, 1/('Tourney History BA'!$B:$B=A29), 'Tourney History BA'!$AK:$AK)</f>
        <v>0.66666666666666663</v>
      </c>
      <c r="J29" s="34">
        <f>SUMIFS('Tourney History BA'!F:F,'Tourney History BA'!B:B,A29)</f>
        <v>7</v>
      </c>
      <c r="K29" s="2">
        <f>SUMIFS('Tourney History BA'!E:E,'Tourney History BA'!B:B,A29)-J29</f>
        <v>5</v>
      </c>
      <c r="L29" s="88">
        <f>LOOKUP(2, 1/('Tourney History BA'!$B:$B=A29), 'Tourney History BA'!$AI:$AI)</f>
        <v>0.58333333333333337</v>
      </c>
      <c r="M29" s="34">
        <f>SUMIFS('Tourney History BA'!H:H,'Tourney History BA'!B:B,A29)</f>
        <v>25</v>
      </c>
      <c r="N29" s="2">
        <f>SUMIFS('Tourney History BA'!G:G,'Tourney History BA'!B:B,A29)-M29</f>
        <v>25</v>
      </c>
      <c r="O29" s="88">
        <f>LOOKUP(2, 1/('Tourney History BA'!$B:$B=A29), 'Tourney History BA'!$AJ:$AJ)</f>
        <v>0.49333333333333335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1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2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3</v>
      </c>
    </row>
    <row r="30" spans="1:38" x14ac:dyDescent="0.25">
      <c r="A30" s="1" t="s">
        <v>147</v>
      </c>
      <c r="B30" s="3" t="s">
        <v>60</v>
      </c>
      <c r="C30" s="3" t="s">
        <v>79</v>
      </c>
      <c r="D30" s="34">
        <f>SUMIFS('Tourney History BA'!C:C,'Tourney History BA'!B:B,A30)</f>
        <v>42</v>
      </c>
      <c r="E30" s="4">
        <f>AVERAGEIFS('Tourney History BA'!C:C,'Tourney History BA'!B:B,A30)</f>
        <v>14</v>
      </c>
      <c r="F30" s="35">
        <f t="array" ref="F30">MAX(IF('Tourney History BA'!B:B=A30, 'Tourney History BA'!C:C))</f>
        <v>18</v>
      </c>
      <c r="G30" s="34">
        <f>COUNTIFS('Tourney History BA'!B:B,A30,'Tourney History BA'!D:D, 1)</f>
        <v>3</v>
      </c>
      <c r="H30" s="2">
        <f>COUNTIFS('Tourney History BA'!B:B,A30,'Tourney History BA'!D:D, 0)</f>
        <v>0</v>
      </c>
      <c r="I30" s="88">
        <f>LOOKUP(2, 1/('Tourney History BA'!$B:$B=A30), 'Tourney History BA'!$AK:$AK)</f>
        <v>1</v>
      </c>
      <c r="J30" s="34">
        <f>SUMIFS('Tourney History BA'!F:F,'Tourney History BA'!B:B,A30)</f>
        <v>9</v>
      </c>
      <c r="K30" s="2">
        <f>SUMIFS('Tourney History BA'!E:E,'Tourney History BA'!B:B,A30)-J30</f>
        <v>2</v>
      </c>
      <c r="L30" s="88">
        <f>LOOKUP(2, 1/('Tourney History BA'!$B:$B=A30), 'Tourney History BA'!$AI:$AI)</f>
        <v>0.83333333333333337</v>
      </c>
      <c r="M30" s="34">
        <f>SUMIFS('Tourney History BA'!H:H,'Tourney History BA'!B:B,A30)</f>
        <v>30</v>
      </c>
      <c r="N30" s="2">
        <f>SUMIFS('Tourney History BA'!G:G,'Tourney History BA'!B:B,A30)-M30</f>
        <v>14</v>
      </c>
      <c r="O30" s="88">
        <f>LOOKUP(2, 1/('Tourney History BA'!$B:$B=A30), 'Tourney History BA'!$AJ:$AJ)</f>
        <v>0.69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2</v>
      </c>
      <c r="AE30" s="2">
        <f>COUNTIFS('Tourney History BA'!$B:$B,$A$30,'Tourney History BA'!Z:Z, 1)</f>
        <v>1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3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1</v>
      </c>
    </row>
    <row r="31" spans="1:38" x14ac:dyDescent="0.25">
      <c r="A31" s="1" t="s">
        <v>17</v>
      </c>
      <c r="B31" s="3" t="s">
        <v>79</v>
      </c>
      <c r="C31" s="3" t="s">
        <v>79</v>
      </c>
      <c r="D31" s="34">
        <f>SUMIFS('Tourney History BA'!C:C,'Tourney History BA'!B:B,A31)</f>
        <v>30</v>
      </c>
      <c r="E31" s="4">
        <f>AVERAGEIFS('Tourney History BA'!C:C,'Tourney History BA'!B:B,A31)</f>
        <v>30</v>
      </c>
      <c r="F31" s="35">
        <f t="array" ref="F31">MAX(IF('Tourney History BA'!B:B=A31, 'Tourney History BA'!C:C))</f>
        <v>30</v>
      </c>
      <c r="G31" s="34">
        <f>COUNTIFS('Tourney History BA'!B:B,A31,'Tourney History BA'!D:D, 1)</f>
        <v>0</v>
      </c>
      <c r="H31" s="2">
        <f>COUNTIFS('Tourney History BA'!B:B,A31,'Tourney History BA'!D:D, 0)</f>
        <v>1</v>
      </c>
      <c r="I31" s="88">
        <f>LOOKUP(2, 1/('Tourney History BA'!$B:$B=A31), 'Tourney History BA'!$AK:$AK)</f>
        <v>0</v>
      </c>
      <c r="J31" s="34">
        <f>SUMIFS('Tourney History BA'!F:F,'Tourney History BA'!B:B,A31)</f>
        <v>1</v>
      </c>
      <c r="K31" s="2">
        <f>SUMIFS('Tourney History BA'!E:E,'Tourney History BA'!B:B,A31)-J31</f>
        <v>3</v>
      </c>
      <c r="L31" s="88">
        <f>LOOKUP(2, 1/('Tourney History BA'!$B:$B=A31), 'Tourney History BA'!$AI:$AI)</f>
        <v>0.25</v>
      </c>
      <c r="M31" s="34">
        <f>SUMIFS('Tourney History BA'!H:H,'Tourney History BA'!B:B,A31)</f>
        <v>7</v>
      </c>
      <c r="N31" s="2">
        <f>SUMIFS('Tourney History BA'!G:G,'Tourney History BA'!B:B,A31)-M31</f>
        <v>11</v>
      </c>
      <c r="O31" s="88">
        <f>LOOKUP(2, 1/('Tourney History BA'!$B:$B=A31), 'Tourney History BA'!$AJ:$AJ)</f>
        <v>0.39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1</v>
      </c>
      <c r="AA31" s="2">
        <f>COUNTIFS('Tourney History BA'!$B:$B,$A$31,'Tourney History BA'!V:V, 1)</f>
        <v>0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</row>
    <row r="32" spans="1:38" x14ac:dyDescent="0.25">
      <c r="A32" s="1" t="s">
        <v>6</v>
      </c>
      <c r="B32" s="1" t="s">
        <v>158</v>
      </c>
      <c r="C32" s="3" t="s">
        <v>79</v>
      </c>
      <c r="D32" s="34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35">
        <f t="array" ref="F32">MAX(IF('Tourney History BA'!B:B=A32, 'Tourney History BA'!C:C))</f>
        <v>38</v>
      </c>
      <c r="G32" s="34">
        <f>COUNTIFS('Tourney History BA'!B:B,A32,'Tourney History BA'!D:D, 1)</f>
        <v>2</v>
      </c>
      <c r="H32" s="2">
        <f>COUNTIFS('Tourney History BA'!B:B,A32,'Tourney History BA'!D:D, 0)</f>
        <v>1</v>
      </c>
      <c r="I32" s="88">
        <f>LOOKUP(2, 1/('Tourney History BA'!$B:$B=A32), 'Tourney History BA'!$AK:$AK)</f>
        <v>0.66666666666666663</v>
      </c>
      <c r="J32" s="34">
        <f>SUMIFS('Tourney History BA'!F:F,'Tourney History BA'!B:B,A32)</f>
        <v>7</v>
      </c>
      <c r="K32" s="2">
        <f>SUMIFS('Tourney History BA'!E:E,'Tourney History BA'!B:B,A32)-J32</f>
        <v>5</v>
      </c>
      <c r="L32" s="88">
        <f>LOOKUP(2, 1/('Tourney History BA'!$B:$B=A32), 'Tourney History BA'!$AI:$AI)</f>
        <v>0.58333333333333337</v>
      </c>
      <c r="M32" s="34">
        <f>SUMIFS('Tourney History BA'!H:H,'Tourney History BA'!B:B,A32)</f>
        <v>25</v>
      </c>
      <c r="N32" s="2">
        <f>SUMIFS('Tourney History BA'!G:G,'Tourney History BA'!B:B,A32)-M32</f>
        <v>25</v>
      </c>
      <c r="O32" s="88">
        <f>LOOKUP(2, 1/('Tourney History BA'!$B:$B=A32), 'Tourney History BA'!$AJ:$AJ)</f>
        <v>0.49333333333333335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1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1</v>
      </c>
      <c r="AE32" s="2">
        <f>COUNTIFS('Tourney History BA'!$B:$B,$A$32,'Tourney History BA'!Z:Z, 1)</f>
        <v>2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3</v>
      </c>
    </row>
    <row r="33" spans="1:38" x14ac:dyDescent="0.25">
      <c r="A33" s="1" t="s">
        <v>18</v>
      </c>
      <c r="B33" s="3" t="s">
        <v>79</v>
      </c>
      <c r="C33" s="3" t="s">
        <v>79</v>
      </c>
      <c r="D33" s="34">
        <f>SUMIFS('Tourney History BA'!C:C,'Tourney History BA'!B:B,A33)</f>
        <v>22</v>
      </c>
      <c r="E33" s="4">
        <f>AVERAGEIFS('Tourney History BA'!C:C,'Tourney History BA'!B:B,A33)</f>
        <v>22</v>
      </c>
      <c r="F33" s="35">
        <f t="array" ref="F33">MAX(IF('Tourney History BA'!B:B=A33, 'Tourney History BA'!C:C))</f>
        <v>22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113</v>
      </c>
      <c r="B34" s="3" t="s">
        <v>79</v>
      </c>
      <c r="C34" s="3" t="s">
        <v>79</v>
      </c>
      <c r="D34" s="34">
        <f>SUMIFS('Tourney History BA'!C:C,'Tourney History BA'!B:B,A34)</f>
        <v>16</v>
      </c>
      <c r="E34" s="4">
        <f>AVERAGEIFS('Tourney History BA'!C:C,'Tourney History BA'!B:B,A34)</f>
        <v>16</v>
      </c>
      <c r="F34" s="35">
        <f t="array" ref="F34">MAX(IF('Tourney History BA'!B:B=A34, 'Tourney History BA'!C:C))</f>
        <v>16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14</v>
      </c>
      <c r="B35" s="3" t="s">
        <v>79</v>
      </c>
      <c r="C35" s="3" t="s">
        <v>79</v>
      </c>
      <c r="D35" s="34">
        <f>SUMIFS('Tourney History BA'!C:C,'Tourney History BA'!B:B,A35)</f>
        <v>22</v>
      </c>
      <c r="E35" s="4">
        <f>AVERAGEIFS('Tourney History BA'!C:C,'Tourney History BA'!B:B,A35)</f>
        <v>22</v>
      </c>
      <c r="F35" s="35">
        <f t="array" ref="F35">MAX(IF('Tourney History BA'!B:B=A35, 'Tourney History BA'!C:C))</f>
        <v>22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7</v>
      </c>
      <c r="N35" s="2">
        <f>SUMIFS('Tourney History BA'!G:G,'Tourney History BA'!B:B,A35)-M35</f>
        <v>9</v>
      </c>
      <c r="O35" s="88">
        <f>LOOKUP(2, 1/('Tourney History BA'!$B:$B=A35), 'Tourney History BA'!$AJ:$AJ)</f>
        <v>0.44</v>
      </c>
      <c r="P35" s="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70</v>
      </c>
      <c r="B36" s="3" t="s">
        <v>79</v>
      </c>
      <c r="C36" s="3" t="s">
        <v>79</v>
      </c>
      <c r="D36" s="34">
        <f>SUMIFS('Tourney History BA'!C:C,'Tourney History BA'!B:B,A36)</f>
        <v>13</v>
      </c>
      <c r="E36" s="4">
        <f>AVERAGEIFS('Tourney History BA'!C:C,'Tourney History BA'!B:B,A36)</f>
        <v>13</v>
      </c>
      <c r="F36" s="35">
        <f t="array" ref="F36">MAX(IF('Tourney History BA'!B:B=A36, 'Tourney History BA'!C:C))</f>
        <v>13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6</v>
      </c>
      <c r="N36" s="2">
        <f>SUMIFS('Tourney History BA'!G:G,'Tourney History BA'!B:B,A36)-M36</f>
        <v>10</v>
      </c>
      <c r="O36" s="88">
        <f>LOOKUP(2, 1/('Tourney History BA'!$B:$B=A36), 'Tourney History BA'!$AJ:$AJ)</f>
        <v>0.38</v>
      </c>
      <c r="P36" s="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4</v>
      </c>
      <c r="B37" s="1" t="s">
        <v>158</v>
      </c>
      <c r="C37" s="3" t="s">
        <v>79</v>
      </c>
      <c r="D37" s="34">
        <f>SUMIFS('Tourney History BA'!C:C,'Tourney History BA'!B:B,A37)</f>
        <v>33</v>
      </c>
      <c r="E37" s="4">
        <f>AVERAGEIFS('Tourney History BA'!C:C,'Tourney History BA'!B:B,A37)</f>
        <v>33</v>
      </c>
      <c r="F37" s="35">
        <f t="array" ref="F37">MAX(IF('Tourney History BA'!B:B=A37, 'Tourney History BA'!C:C))</f>
        <v>33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7</v>
      </c>
      <c r="N37" s="2">
        <f>SUMIFS('Tourney History BA'!G:G,'Tourney History BA'!B:B,A37)-M37</f>
        <v>9</v>
      </c>
      <c r="O37" s="88">
        <f>LOOKUP(2, 1/('Tourney History BA'!$B:$B=A37), 'Tourney History BA'!$AJ:$AJ)</f>
        <v>0.44</v>
      </c>
      <c r="P37" s="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  <row r="38" spans="1:38" x14ac:dyDescent="0.25">
      <c r="A38" s="1" t="s">
        <v>107</v>
      </c>
      <c r="B38" s="3" t="s">
        <v>79</v>
      </c>
      <c r="C38" s="3" t="s">
        <v>79</v>
      </c>
      <c r="D38" s="34">
        <f>SUMIFS('Tourney History BA'!C:C,'Tourney History BA'!B:B,A38)</f>
        <v>12</v>
      </c>
      <c r="E38" s="4">
        <f>AVERAGEIFS('Tourney History BA'!C:C,'Tourney History BA'!B:B,A38)</f>
        <v>12</v>
      </c>
      <c r="F38" s="35">
        <f t="array" ref="F38">MAX(IF('Tourney History BA'!B:B=A38, 'Tourney History BA'!C:C))</f>
        <v>12</v>
      </c>
      <c r="G38" s="34">
        <f>COUNTIFS('Tourney History BA'!B:B,A38,'Tourney History BA'!D:D, 1)</f>
        <v>0</v>
      </c>
      <c r="H38" s="2">
        <f>COUNTIFS('Tourney History BA'!B:B,A38,'Tourney History BA'!D:D, 0)</f>
        <v>1</v>
      </c>
      <c r="I38" s="88">
        <f>LOOKUP(2, 1/('Tourney History BA'!$B:$B=A38), 'Tourney History BA'!$AK:$AK)</f>
        <v>0</v>
      </c>
      <c r="J38" s="34">
        <f>SUMIFS('Tourney History BA'!F:F,'Tourney History BA'!B:B,A38)</f>
        <v>1</v>
      </c>
      <c r="K38" s="2">
        <f>SUMIFS('Tourney History BA'!E:E,'Tourney History BA'!B:B,A38)-J38</f>
        <v>3</v>
      </c>
      <c r="L38" s="88">
        <f>LOOKUP(2, 1/('Tourney History BA'!$B:$B=A38), 'Tourney History BA'!$AI:$AI)</f>
        <v>0.25</v>
      </c>
      <c r="M38" s="34">
        <f>SUMIFS('Tourney History BA'!H:H,'Tourney History BA'!B:B,A38)</f>
        <v>6</v>
      </c>
      <c r="N38" s="2">
        <f>SUMIFS('Tourney History BA'!G:G,'Tourney History BA'!B:B,A38)-M38</f>
        <v>10</v>
      </c>
      <c r="O38" s="88">
        <f>LOOKUP(2, 1/('Tourney History BA'!$B:$B=A38), 'Tourney History BA'!$AJ:$AJ)</f>
        <v>0.38</v>
      </c>
      <c r="P38" s="2">
        <f>COUNTIFS('Tourney History BA'!$B:$B,$A$38,'Tourney History BA'!K:K, 1)</f>
        <v>1</v>
      </c>
      <c r="Q38" s="2">
        <f>COUNTIFS('Tourney History BA'!$B:$B,$A$38,'Tourney History BA'!L:L, 1)</f>
        <v>0</v>
      </c>
      <c r="R38" s="2">
        <f>COUNTIFS('Tourney History BA'!$B:$B,$A$38,'Tourney History BA'!M:M, 1)</f>
        <v>0</v>
      </c>
      <c r="S38" s="2">
        <f>COUNTIFS('Tourney History BA'!$B:$B,$A$38,'Tourney History BA'!N:N, 1)</f>
        <v>0</v>
      </c>
      <c r="T38" s="2">
        <f>COUNTIFS('Tourney History BA'!$B:$B,$A$38,'Tourney History BA'!O:O, 1)</f>
        <v>0</v>
      </c>
      <c r="U38" s="2">
        <f>COUNTIFS('Tourney History BA'!$B:$B,$A$38,'Tourney History BA'!P:P, 1)</f>
        <v>0</v>
      </c>
      <c r="V38" s="2">
        <f>COUNTIFS('Tourney History BA'!$B:$B,$A$38,'Tourney History BA'!Q:Q, 1)</f>
        <v>0</v>
      </c>
      <c r="W38" s="2">
        <f>COUNTIFS('Tourney History BA'!$B:$B,$A$38,'Tourney History BA'!R:R, 1)</f>
        <v>0</v>
      </c>
      <c r="X38" s="2">
        <f>COUNTIFS('Tourney History BA'!$B:$B,$A$38,'Tourney History BA'!S:S, 1)</f>
        <v>0</v>
      </c>
      <c r="Y38" s="2">
        <f>COUNTIFS('Tourney History BA'!$B:$B,$A$38,'Tourney History BA'!T:T, 1)</f>
        <v>0</v>
      </c>
      <c r="Z38" s="2">
        <f>COUNTIFS('Tourney History BA'!$B:$B,$A$38,'Tourney History BA'!U:U, 1)</f>
        <v>0</v>
      </c>
      <c r="AA38" s="2">
        <f>COUNTIFS('Tourney History BA'!$B:$B,$A$38,'Tourney History BA'!V:V, 1)</f>
        <v>0</v>
      </c>
      <c r="AB38" s="2">
        <f>COUNTIFS('Tourney History BA'!$B:$B,$A$38,'Tourney History BA'!W:W, 1)</f>
        <v>0</v>
      </c>
      <c r="AC38" s="2">
        <f>COUNTIFS('Tourney History BA'!$B:$B,$A$38,'Tourney History BA'!X:X, 1)</f>
        <v>0</v>
      </c>
      <c r="AD38" s="2">
        <f>COUNTIFS('Tourney History BA'!$B:$B,$A$38,'Tourney History BA'!Y:Y, 1)</f>
        <v>0</v>
      </c>
      <c r="AE38" s="2">
        <f>COUNTIFS('Tourney History BA'!$B:$B,$A$38,'Tourney History BA'!Z:Z, 1)</f>
        <v>0</v>
      </c>
      <c r="AF38" s="2">
        <f>COUNTIFS('Tourney History BA'!$B:$B,$A$38,'Tourney History BA'!AA:AA, 1)</f>
        <v>0</v>
      </c>
      <c r="AG38" s="2">
        <f>COUNTIFS('Tourney History BA'!$B:$B,$A$38,'Tourney History BA'!AB:AB, 1)</f>
        <v>0</v>
      </c>
      <c r="AH38" s="2">
        <f>COUNTIFS('Tourney History BA'!$B:$B,$A$38,'Tourney History BA'!AC:AC, 1)</f>
        <v>0</v>
      </c>
      <c r="AI38" s="2">
        <f>COUNTIFS('Tourney History BA'!$B:$B,$A$38,'Tourney History BA'!AD:AD, 1)</f>
        <v>0</v>
      </c>
      <c r="AJ38" s="2">
        <f>COUNTIFS('Tourney History BA'!$B:$B,$A$38,'Tourney History BA'!AE:AE, 1)</f>
        <v>0</v>
      </c>
      <c r="AK38" s="2">
        <f>COUNTIFS('Tourney History BA'!$B:$B,$A$38,'Tourney History BA'!AF:AF, 1)</f>
        <v>0</v>
      </c>
      <c r="AL38" s="2">
        <f>COUNTIFS('Tourney History BA'!$B:$B,$A$38,'Tourney History BA'!AG:AG, 1)</f>
        <v>0</v>
      </c>
    </row>
  </sheetData>
  <autoFilter ref="A1:AL38" xr:uid="{10296B4E-7C19-4475-BDD1-E1972FA17AAE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C28" sqref="C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  <row r="27" spans="1:4" x14ac:dyDescent="0.25">
      <c r="A27" t="s">
        <v>258</v>
      </c>
      <c r="B27" s="99" t="s">
        <v>259</v>
      </c>
      <c r="C27" t="s">
        <v>211</v>
      </c>
      <c r="D27" t="s">
        <v>205</v>
      </c>
    </row>
    <row r="28" spans="1:4" x14ac:dyDescent="0.25">
      <c r="A28" t="s">
        <v>187</v>
      </c>
      <c r="B28" s="99" t="s">
        <v>261</v>
      </c>
      <c r="C28" t="s">
        <v>190</v>
      </c>
      <c r="D28" t="s">
        <v>185</v>
      </c>
    </row>
    <row r="29" spans="1:4" x14ac:dyDescent="0.25">
      <c r="A29" t="s">
        <v>188</v>
      </c>
      <c r="B29" s="99" t="s">
        <v>262</v>
      </c>
      <c r="C29" t="s">
        <v>190</v>
      </c>
      <c r="D29" t="s">
        <v>191</v>
      </c>
    </row>
    <row r="30" spans="1:4" x14ac:dyDescent="0.25">
      <c r="A30" t="s">
        <v>265</v>
      </c>
      <c r="B30" s="99" t="s">
        <v>266</v>
      </c>
      <c r="C30" s="108" t="s">
        <v>198</v>
      </c>
      <c r="D30" t="s">
        <v>267</v>
      </c>
    </row>
    <row r="31" spans="1:4" x14ac:dyDescent="0.25">
      <c r="A31" t="s">
        <v>187</v>
      </c>
      <c r="B31" s="99" t="s">
        <v>263</v>
      </c>
      <c r="C31" t="s">
        <v>190</v>
      </c>
      <c r="D31" t="s">
        <v>185</v>
      </c>
    </row>
    <row r="32" spans="1:4" x14ac:dyDescent="0.25">
      <c r="A32" t="s">
        <v>188</v>
      </c>
      <c r="B32" s="99" t="s">
        <v>264</v>
      </c>
      <c r="C32" t="s">
        <v>190</v>
      </c>
      <c r="D32" t="s">
        <v>191</v>
      </c>
    </row>
    <row r="33" spans="1:4" x14ac:dyDescent="0.25">
      <c r="A33" t="s">
        <v>187</v>
      </c>
      <c r="B33" s="99" t="s">
        <v>268</v>
      </c>
      <c r="C33" t="s">
        <v>190</v>
      </c>
      <c r="D33" t="s">
        <v>185</v>
      </c>
    </row>
    <row r="34" spans="1:4" x14ac:dyDescent="0.25">
      <c r="A34" t="s">
        <v>188</v>
      </c>
      <c r="B34" s="99" t="s">
        <v>269</v>
      </c>
      <c r="C34" t="s">
        <v>190</v>
      </c>
      <c r="D34" t="s">
        <v>191</v>
      </c>
    </row>
    <row r="35" spans="1:4" x14ac:dyDescent="0.25">
      <c r="A35" t="s">
        <v>187</v>
      </c>
      <c r="B35" s="99" t="s">
        <v>270</v>
      </c>
      <c r="C35" t="s">
        <v>190</v>
      </c>
      <c r="D35" t="s">
        <v>185</v>
      </c>
    </row>
    <row r="36" spans="1:4" x14ac:dyDescent="0.25">
      <c r="A36" t="s">
        <v>188</v>
      </c>
      <c r="B36" s="99" t="s">
        <v>271</v>
      </c>
      <c r="C36" t="s">
        <v>190</v>
      </c>
      <c r="D36" t="s">
        <v>191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26.5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26.5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20.5</v>
      </c>
      <c r="C7" s="1" t="s">
        <v>235</v>
      </c>
      <c r="D7" s="1">
        <f t="shared" si="0"/>
        <v>1</v>
      </c>
      <c r="E7" s="100">
        <f t="shared" si="1"/>
        <v>20.5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27</v>
      </c>
      <c r="C9" s="1" t="s">
        <v>234</v>
      </c>
      <c r="D9" s="1">
        <f t="shared" si="0"/>
        <v>0.5</v>
      </c>
      <c r="E9" s="100">
        <f t="shared" si="1"/>
        <v>23.625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21.5</v>
      </c>
      <c r="C13" s="1" t="s">
        <v>234</v>
      </c>
      <c r="D13" s="1">
        <f t="shared" si="0"/>
        <v>0.5</v>
      </c>
      <c r="E13" s="100">
        <f t="shared" si="1"/>
        <v>18.8125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15.5</v>
      </c>
      <c r="C20" s="1" t="s">
        <v>235</v>
      </c>
      <c r="D20" s="1">
        <f t="shared" si="0"/>
        <v>1</v>
      </c>
      <c r="E20" s="100">
        <f t="shared" si="1"/>
        <v>15.5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19</v>
      </c>
      <c r="C27" s="1" t="s">
        <v>234</v>
      </c>
      <c r="D27" s="1">
        <f t="shared" si="0"/>
        <v>0.5</v>
      </c>
      <c r="E27" s="100">
        <f t="shared" si="1"/>
        <v>16.625</v>
      </c>
    </row>
    <row r="28" spans="1:5" x14ac:dyDescent="0.25">
      <c r="A28" s="2" t="s">
        <v>113</v>
      </c>
      <c r="B28" s="4">
        <f>'Old Bow v2'!J54</f>
        <v>18.5</v>
      </c>
      <c r="C28" s="1" t="s">
        <v>234</v>
      </c>
      <c r="D28" s="1">
        <f t="shared" si="0"/>
        <v>0.5</v>
      </c>
      <c r="E28" s="100">
        <f t="shared" si="1"/>
        <v>16.1875</v>
      </c>
    </row>
    <row r="29" spans="1:5" x14ac:dyDescent="0.25">
      <c r="A29" s="2" t="s">
        <v>6</v>
      </c>
      <c r="B29" s="4">
        <f>'Old Bow v2'!J52</f>
        <v>20.5</v>
      </c>
      <c r="C29" s="1" t="s">
        <v>233</v>
      </c>
      <c r="D29" s="1">
        <f t="shared" si="0"/>
        <v>0.25</v>
      </c>
      <c r="E29" s="100">
        <f t="shared" si="1"/>
        <v>16.65625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14.5</v>
      </c>
      <c r="C33" s="1" t="s">
        <v>233</v>
      </c>
      <c r="D33" s="1">
        <f t="shared" si="0"/>
        <v>0.25</v>
      </c>
      <c r="E33" s="100">
        <f t="shared" si="1"/>
        <v>11.78125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13</v>
      </c>
      <c r="C38" s="1" t="s">
        <v>233</v>
      </c>
      <c r="D38" s="1">
        <f t="shared" si="2"/>
        <v>0.25</v>
      </c>
      <c r="E38" s="100">
        <f t="shared" si="1"/>
        <v>10.5625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13</v>
      </c>
      <c r="C40" s="1" t="s">
        <v>233</v>
      </c>
      <c r="D40" s="1">
        <f t="shared" si="2"/>
        <v>0.25</v>
      </c>
      <c r="E40" s="100">
        <f t="shared" si="1"/>
        <v>10.5625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v2'!J60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8</v>
      </c>
      <c r="C45" s="1" t="s">
        <v>233</v>
      </c>
      <c r="D45" s="1">
        <f t="shared" si="2"/>
        <v>0.25</v>
      </c>
      <c r="E45" s="100">
        <f t="shared" si="1"/>
        <v>6.5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12</v>
      </c>
      <c r="C48" s="1" t="s">
        <v>233</v>
      </c>
      <c r="D48" s="1">
        <f t="shared" si="2"/>
        <v>0.25</v>
      </c>
      <c r="E48" s="100">
        <f t="shared" si="1"/>
        <v>9.75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11</v>
      </c>
      <c r="C52" s="1" t="s">
        <v>233</v>
      </c>
      <c r="D52" s="1">
        <f t="shared" si="2"/>
        <v>0.25</v>
      </c>
      <c r="E52" s="100">
        <f t="shared" si="1"/>
        <v>8.9375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v2'!I:I)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v2'!I:I)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v2'!I:I)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v2'!I:I)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v2'!I:I)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v2'!I:I)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v2'!I:I)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v2'!I:I)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v2'!I:I)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v2'!I:I)</f>
        <v>6.5</v>
      </c>
      <c r="D11" s="1">
        <f t="shared" si="0"/>
        <v>0</v>
      </c>
      <c r="E11" s="100">
        <f t="shared" si="1"/>
        <v>4.875</v>
      </c>
    </row>
    <row r="12" spans="1:5" x14ac:dyDescent="0.25">
      <c r="A12" s="2" t="s">
        <v>25</v>
      </c>
      <c r="B12" s="4">
        <f>LOOKUP(A12,'BA v2'!A:A,'BA v2'!I:I)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v2'!I:I)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v2'!I:I)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v2'!I:I)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v2'!I:I)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v2'!I:I)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v2'!I:I)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v2'!I:I)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v2'!I:I)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v2'!I:I)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v2'!I:I)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v2'!I:I)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100">
        <f t="shared" si="1"/>
        <v>19.5</v>
      </c>
    </row>
    <row r="25" spans="1:5" x14ac:dyDescent="0.25">
      <c r="A25" s="2" t="s">
        <v>151</v>
      </c>
      <c r="B25" s="4">
        <f>LOOKUP(A25,'BA v2'!A:A,'BA v2'!I:I)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v2'!I:I)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v2'!I:I)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v2'!I:I)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v2'!I:I)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v2'!I:I)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v2'!I:I)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100">
        <f t="shared" si="1"/>
        <v>15</v>
      </c>
    </row>
    <row r="33" spans="1:5" x14ac:dyDescent="0.25">
      <c r="A33" s="2" t="s">
        <v>148</v>
      </c>
      <c r="B33" s="4">
        <f>LOOKUP(A33,'BA v2'!A:A,'BA v2'!I:I)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v2'!I:I)</f>
        <v>10.5</v>
      </c>
      <c r="D34" s="1">
        <f t="shared" si="0"/>
        <v>0</v>
      </c>
      <c r="E34" s="100">
        <f t="shared" si="1"/>
        <v>7.875</v>
      </c>
    </row>
    <row r="35" spans="1:5" x14ac:dyDescent="0.25">
      <c r="A35" s="2" t="s">
        <v>15</v>
      </c>
      <c r="B35" s="4">
        <f>LOOKUP(A35,'BA v2'!A:A,'BA v2'!I:I)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v2'!I:I)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v2'!I:I)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v2'!I:I)</f>
        <v>17</v>
      </c>
      <c r="D38" s="1">
        <f t="shared" si="0"/>
        <v>0</v>
      </c>
      <c r="E38" s="100">
        <f t="shared" si="1"/>
        <v>12.75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v2'!I:I)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v2'!I:I)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v2'!I:I)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v2'!I:I)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v2'!I:I)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v2'!I:I)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v2'!I:I)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v2'!I:I)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v2'!I:I)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v2'!I:I)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v2'!I:I)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v2'!I:I)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v2'!I:I)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v2'!I:I)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v2'!I:I)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v2'!I:I)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v2'!I:I)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v2'!I:I)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v2'!I:I)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v2'!I:I)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v2'!I:I)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Old Bow v2</vt:lpstr>
      <vt:lpstr>OB History</vt:lpstr>
      <vt:lpstr>OB Season 3</vt:lpstr>
      <vt:lpstr>OB History S3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2026-07-07T22:46:44Z</dcterms:modified>
</cp:coreProperties>
</file>